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7945" windowHeight="12375" firstSheet="2" activeTab="8"/>
  </bookViews>
  <sheets>
    <sheet name="1129" sheetId="1" r:id="rId1"/>
    <sheet name="11月月报" sheetId="6" r:id="rId2"/>
    <sheet name="1203" sheetId="4" r:id="rId3"/>
    <sheet name="1204" sheetId="5" r:id="rId4"/>
    <sheet name="1205" sheetId="3" r:id="rId5"/>
    <sheet name="草稿" sheetId="2" r:id="rId6"/>
    <sheet name="1206 (2)" sheetId="9" r:id="rId7"/>
    <sheet name="1206" sheetId="7" r:id="rId8"/>
    <sheet name="1209" sheetId="8" r:id="rId9"/>
  </sheets>
  <definedNames>
    <definedName name="_xlnm._FilterDatabase" localSheetId="5" hidden="1">草稿!$AA$1:$AG$741</definedName>
  </definedNames>
  <calcPr calcId="191029"/>
  <pivotCaches>
    <pivotCache cacheId="0" r:id="rId10"/>
    <pivotCache cacheId="1" r:id="rId11"/>
    <pivotCache cacheId="2" r:id="rId12"/>
    <pivotCache cacheId="3" r:id="rId13"/>
    <pivotCache cacheId="4" r:id="rId14"/>
    <pivotCache cacheId="5" r:id="rId15"/>
    <pivotCache cacheId="6" r:id="rId16"/>
    <pivotCache cacheId="7" r:id="rId17"/>
    <pivotCache cacheId="8" r:id="rId18"/>
    <pivotCache cacheId="9" r:id="rId19"/>
    <pivotCache cacheId="10" r:id="rId20"/>
    <pivotCache cacheId="11" r:id="rId21"/>
    <pivotCache cacheId="12" r:id="rId22"/>
    <pivotCache cacheId="13" r:id="rId23"/>
    <pivotCache cacheId="14" r:id="rId24"/>
    <pivotCache cacheId="15" r:id="rId2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<sst xmlns="http://schemas.openxmlformats.org/spreadsheetml/2006/main" count="29302" uniqueCount="1079">
  <si>
    <t>网点鑫e贷月度指标完成情况</t>
  </si>
  <si>
    <t>机构</t>
  </si>
  <si>
    <t>客户经理姓名</t>
  </si>
  <si>
    <t>求和项:昨日授信人数</t>
  </si>
  <si>
    <t>求和项:昨日放款金额</t>
  </si>
  <si>
    <t>求和项:本月授信人数</t>
  </si>
  <si>
    <t>求和项:本月放款金额</t>
  </si>
  <si>
    <t>员工姓名</t>
  </si>
  <si>
    <t>部门</t>
  </si>
  <si>
    <t>求和项:求和项:昨日授信人数</t>
  </si>
  <si>
    <t>求和项:求和项:昨日放款金额</t>
  </si>
  <si>
    <t>求和项:求和项:本月授信人数</t>
  </si>
  <si>
    <t>求和项:求和项:本月放款金额</t>
  </si>
  <si>
    <t>B款授信人数（额外算一户）</t>
  </si>
  <si>
    <t>支行</t>
  </si>
  <si>
    <t>自然流量客户放款</t>
  </si>
  <si>
    <t>尽调客户经理</t>
  </si>
  <si>
    <t>求和项:放款金额</t>
  </si>
  <si>
    <t>求和项:求和项:放款金额</t>
  </si>
  <si>
    <t>B款授信人数（尽调口径）</t>
  </si>
  <si>
    <t>计数</t>
  </si>
  <si>
    <t>求和项:计数</t>
  </si>
  <si>
    <t>类别</t>
  </si>
  <si>
    <t>网点</t>
  </si>
  <si>
    <t>鑫e贷总授信</t>
  </si>
  <si>
    <t>鑫e贷放款</t>
  </si>
  <si>
    <t>鑫e贷授信-B款</t>
  </si>
  <si>
    <t>月度综合完成率
（单项最高封顶120%）</t>
  </si>
  <si>
    <t>艾滨</t>
  </si>
  <si>
    <t>叶天明</t>
  </si>
  <si>
    <t>办公室</t>
  </si>
  <si>
    <t>蔡正鹏</t>
  </si>
  <si>
    <t>江镇支行</t>
  </si>
  <si>
    <t>曹倩云</t>
  </si>
  <si>
    <t>川沙支行</t>
  </si>
  <si>
    <t>合庆支行</t>
  </si>
  <si>
    <t>指标</t>
  </si>
  <si>
    <t>昨日完成数</t>
  </si>
  <si>
    <t>报表数</t>
  </si>
  <si>
    <t>协同外拓</t>
  </si>
  <si>
    <t>B款额外计1户授信</t>
  </si>
  <si>
    <t>数据调整数</t>
  </si>
  <si>
    <t>完成数</t>
  </si>
  <si>
    <t>完成率</t>
  </si>
  <si>
    <t>自然流量</t>
  </si>
  <si>
    <t>调整数</t>
  </si>
  <si>
    <t>包俊峰</t>
  </si>
  <si>
    <t>乔国亭</t>
  </si>
  <si>
    <t>陈洁云</t>
  </si>
  <si>
    <t>陆家嘴支行</t>
  </si>
  <si>
    <t>中心支行</t>
  </si>
  <si>
    <t>高东支行</t>
  </si>
  <si>
    <t>包绍文</t>
  </si>
  <si>
    <t>朱欢</t>
  </si>
  <si>
    <t>北蔡支行</t>
  </si>
  <si>
    <t>曹羿君</t>
  </si>
  <si>
    <t>杜星瑶</t>
  </si>
  <si>
    <t>花木支行</t>
  </si>
  <si>
    <t>陈莉娜</t>
  </si>
  <si>
    <t>包晓琳</t>
  </si>
  <si>
    <t>吴钰</t>
  </si>
  <si>
    <t>蔡路支行</t>
  </si>
  <si>
    <t>陈建强</t>
  </si>
  <si>
    <t>杜以晴</t>
  </si>
  <si>
    <t>金桥支行</t>
  </si>
  <si>
    <t>陈名</t>
  </si>
  <si>
    <t>张江支行</t>
  </si>
  <si>
    <t>蔡超</t>
  </si>
  <si>
    <t>茆晓蓉</t>
  </si>
  <si>
    <t>曹路支行</t>
  </si>
  <si>
    <t>龚洁</t>
  </si>
  <si>
    <t>陈淑玲</t>
  </si>
  <si>
    <t>三林支行</t>
  </si>
  <si>
    <t>营业部</t>
  </si>
  <si>
    <t>蔡程</t>
  </si>
  <si>
    <t>章也</t>
  </si>
  <si>
    <t>陈靓</t>
  </si>
  <si>
    <t>顾伟丽</t>
  </si>
  <si>
    <t>黄楼支行</t>
  </si>
  <si>
    <t>陈婷</t>
  </si>
  <si>
    <t>蔡国卿</t>
  </si>
  <si>
    <t>毛晶洁</t>
  </si>
  <si>
    <t>东波分理处</t>
  </si>
  <si>
    <t>顾悦</t>
  </si>
  <si>
    <t>洋泾支行</t>
  </si>
  <si>
    <t>陈子悦</t>
  </si>
  <si>
    <t>蔡建峰</t>
  </si>
  <si>
    <t>景子芸</t>
  </si>
  <si>
    <t>东沟支行</t>
  </si>
  <si>
    <t>郭勤</t>
  </si>
  <si>
    <t>六里支行</t>
  </si>
  <si>
    <t>蔡利华</t>
  </si>
  <si>
    <t>倪文华</t>
  </si>
  <si>
    <t>芳华分理处</t>
  </si>
  <si>
    <t>陈诗然</t>
  </si>
  <si>
    <t>黄任潇</t>
  </si>
  <si>
    <t>凌桥支行</t>
  </si>
  <si>
    <t>蔡美玲</t>
  </si>
  <si>
    <t>杨佳浩</t>
  </si>
  <si>
    <t>风险管理部</t>
  </si>
  <si>
    <t>零售市场部</t>
  </si>
  <si>
    <t>黄旭</t>
  </si>
  <si>
    <t>王港支行</t>
  </si>
  <si>
    <t>费文婷</t>
  </si>
  <si>
    <t>高行支行</t>
  </si>
  <si>
    <t>蔡申宇</t>
  </si>
  <si>
    <t>褚梦露</t>
  </si>
  <si>
    <t>唐镇支行</t>
  </si>
  <si>
    <t>蒋朝盛</t>
  </si>
  <si>
    <t>妙境支行</t>
  </si>
  <si>
    <t>高越</t>
  </si>
  <si>
    <t>龚路支行</t>
  </si>
  <si>
    <t>蔡素芬</t>
  </si>
  <si>
    <t>顾愉</t>
  </si>
  <si>
    <t>高桥支行</t>
  </si>
  <si>
    <t>陈雯瑛</t>
  </si>
  <si>
    <t>李亚</t>
  </si>
  <si>
    <t>杨思支行</t>
  </si>
  <si>
    <t>蔡炜路</t>
  </si>
  <si>
    <t>何国华</t>
  </si>
  <si>
    <t>李志明</t>
  </si>
  <si>
    <t>金杨支行</t>
  </si>
  <si>
    <t>何佳</t>
  </si>
  <si>
    <t>蔡燕雯</t>
  </si>
  <si>
    <t>杨卫东</t>
  </si>
  <si>
    <t>公司金融部</t>
  </si>
  <si>
    <t>储天捷</t>
  </si>
  <si>
    <t>刘国平</t>
  </si>
  <si>
    <t>益江分理处</t>
  </si>
  <si>
    <t>蔡逸钦</t>
  </si>
  <si>
    <t>徐菊芳</t>
  </si>
  <si>
    <t>邓艳丽</t>
  </si>
  <si>
    <t>刘一瑾</t>
  </si>
  <si>
    <t>金海华城分理处</t>
  </si>
  <si>
    <t>江琳莉</t>
  </si>
  <si>
    <t>严桥支行</t>
  </si>
  <si>
    <t>蔡颖军</t>
  </si>
  <si>
    <t>顾诚劼</t>
  </si>
  <si>
    <t>合规内控部</t>
  </si>
  <si>
    <t>丁晓雄</t>
  </si>
  <si>
    <t>陆可妍</t>
  </si>
  <si>
    <t>李丁</t>
  </si>
  <si>
    <t>蔡征寰</t>
  </si>
  <si>
    <t>唐安明</t>
  </si>
  <si>
    <t>杜鑫怡</t>
  </si>
  <si>
    <t>罗秋慧</t>
  </si>
  <si>
    <t>(空白)</t>
  </si>
  <si>
    <t>二级支行</t>
  </si>
  <si>
    <t>郭三林</t>
  </si>
  <si>
    <t>和炯路支行</t>
  </si>
  <si>
    <t>马越骋</t>
  </si>
  <si>
    <t>总计</t>
  </si>
  <si>
    <t>蔡志赟</t>
  </si>
  <si>
    <t>刘静洁</t>
  </si>
  <si>
    <t>莫之汇</t>
  </si>
  <si>
    <t>曹茗婕</t>
  </si>
  <si>
    <t>陆安国</t>
  </si>
  <si>
    <t>新园路支行</t>
  </si>
  <si>
    <t>钱潇伟</t>
  </si>
  <si>
    <t>南新分理处</t>
  </si>
  <si>
    <t>徐连国</t>
  </si>
  <si>
    <t>费晓晨</t>
  </si>
  <si>
    <t>孙仰阳</t>
  </si>
  <si>
    <t>孙桥支行</t>
  </si>
  <si>
    <t>曹仁忠</t>
  </si>
  <si>
    <t>张文龙</t>
  </si>
  <si>
    <t>冯妮</t>
  </si>
  <si>
    <t>六团支行</t>
  </si>
  <si>
    <t>王美燕</t>
  </si>
  <si>
    <t>曹怡珺</t>
  </si>
  <si>
    <t>周琴</t>
  </si>
  <si>
    <t>人力资源部</t>
  </si>
  <si>
    <t>王明霞</t>
  </si>
  <si>
    <t>茅敏艳</t>
  </si>
  <si>
    <t>秦萃薇</t>
  </si>
  <si>
    <t>吴杲</t>
  </si>
  <si>
    <t>潘亦如</t>
  </si>
  <si>
    <t>曹雨诚</t>
  </si>
  <si>
    <t>杨静岚</t>
  </si>
  <si>
    <t>徐君</t>
  </si>
  <si>
    <t>曹媛</t>
  </si>
  <si>
    <t>陆韵芸</t>
  </si>
  <si>
    <t>凌兆分理处</t>
  </si>
  <si>
    <t>顾晓峰</t>
  </si>
  <si>
    <t>杨欢</t>
  </si>
  <si>
    <t>瞿逸程</t>
  </si>
  <si>
    <t>曹征</t>
  </si>
  <si>
    <t>郭婉姣</t>
  </si>
  <si>
    <t>零售金融部</t>
  </si>
  <si>
    <t>杨小东</t>
  </si>
  <si>
    <t>寿春连</t>
  </si>
  <si>
    <t>曹忠权</t>
  </si>
  <si>
    <t>王臻</t>
  </si>
  <si>
    <t>桂旖旎</t>
  </si>
  <si>
    <t>袁冰</t>
  </si>
  <si>
    <t>宋丽凤</t>
  </si>
  <si>
    <t>陈朝阳</t>
  </si>
  <si>
    <t>顾志涛</t>
  </si>
  <si>
    <t>张馨怡</t>
  </si>
  <si>
    <t>杨园支行</t>
  </si>
  <si>
    <t>陈淦</t>
  </si>
  <si>
    <t>顾奕</t>
  </si>
  <si>
    <t>郭青青</t>
  </si>
  <si>
    <t>唐雯</t>
  </si>
  <si>
    <t>陈昊</t>
  </si>
  <si>
    <t>周韵</t>
  </si>
  <si>
    <t>万华</t>
  </si>
  <si>
    <t>陈弘俊</t>
  </si>
  <si>
    <t>郭北</t>
  </si>
  <si>
    <t>何晴妍</t>
  </si>
  <si>
    <t>施湾支行</t>
  </si>
  <si>
    <t>万佳来</t>
  </si>
  <si>
    <t>居毅君</t>
  </si>
  <si>
    <t>民耀分理处</t>
  </si>
  <si>
    <t>胡茹萍</t>
  </si>
  <si>
    <t>王静</t>
  </si>
  <si>
    <t>陈剑峰</t>
  </si>
  <si>
    <t>周华</t>
  </si>
  <si>
    <t>胡伟</t>
  </si>
  <si>
    <t>五星路支行</t>
  </si>
  <si>
    <t>赵轶颖</t>
  </si>
  <si>
    <t>南新支行</t>
  </si>
  <si>
    <t>黄海东</t>
  </si>
  <si>
    <t>李凌波</t>
  </si>
  <si>
    <t>黄萍</t>
  </si>
  <si>
    <t>潼港分理处</t>
  </si>
  <si>
    <t>翁婷婷</t>
  </si>
  <si>
    <t>分理处</t>
  </si>
  <si>
    <t>谢婷</t>
  </si>
  <si>
    <t>御桥分理处</t>
  </si>
  <si>
    <t>陈璐</t>
  </si>
  <si>
    <t>傅裕</t>
  </si>
  <si>
    <t>徐凯文</t>
  </si>
  <si>
    <t>陈敏</t>
  </si>
  <si>
    <t>张自然</t>
  </si>
  <si>
    <t>市场三部</t>
  </si>
  <si>
    <t>江川</t>
  </si>
  <si>
    <t>许嘉陆</t>
  </si>
  <si>
    <t>王之韵</t>
  </si>
  <si>
    <t>市场一部</t>
  </si>
  <si>
    <t>许闻多</t>
  </si>
  <si>
    <t>香山分理处</t>
  </si>
  <si>
    <t>陈珮瑶</t>
  </si>
  <si>
    <t>林婕</t>
  </si>
  <si>
    <t>授信审批部</t>
  </si>
  <si>
    <t>江以润</t>
  </si>
  <si>
    <t>陈琦</t>
  </si>
  <si>
    <t>刘畅</t>
  </si>
  <si>
    <t>姜珉</t>
  </si>
  <si>
    <t>尤子吟</t>
  </si>
  <si>
    <t>陈秋依</t>
  </si>
  <si>
    <t>王艳红</t>
  </si>
  <si>
    <t>周沁桐</t>
  </si>
  <si>
    <t>陈瑞卿</t>
  </si>
  <si>
    <t>吴晓春</t>
  </si>
  <si>
    <t>焦虹</t>
  </si>
  <si>
    <t>周思亦</t>
  </si>
  <si>
    <t>陈睿佳</t>
  </si>
  <si>
    <t>陈晓青</t>
  </si>
  <si>
    <t>投行机构部</t>
  </si>
  <si>
    <t>焦琼锐</t>
  </si>
  <si>
    <t>张啸</t>
  </si>
  <si>
    <t>金涛</t>
  </si>
  <si>
    <t>市场二部</t>
  </si>
  <si>
    <t>合计</t>
  </si>
  <si>
    <t>丁丹萍</t>
  </si>
  <si>
    <t>阚圣凌</t>
  </si>
  <si>
    <t>市场五部</t>
  </si>
  <si>
    <t>陈思齐</t>
  </si>
  <si>
    <t>乔琼</t>
  </si>
  <si>
    <t>柯方逸</t>
  </si>
  <si>
    <t>总授信不含B款自然流量数</t>
  </si>
  <si>
    <t>曹琳</t>
  </si>
  <si>
    <t>陈伟奋</t>
  </si>
  <si>
    <t>林慧婷</t>
  </si>
  <si>
    <t>李涵虚</t>
  </si>
  <si>
    <t>毛嘉雯</t>
  </si>
  <si>
    <t>李凌峰</t>
  </si>
  <si>
    <t>陈晓敏</t>
  </si>
  <si>
    <t>樊文笺</t>
  </si>
  <si>
    <t>李青颖</t>
  </si>
  <si>
    <t>陈欣文</t>
  </si>
  <si>
    <t>蒋磊</t>
  </si>
  <si>
    <t>李书吟</t>
  </si>
  <si>
    <t>陈俨珏</t>
  </si>
  <si>
    <t>潘婕</t>
  </si>
  <si>
    <t>运营管理部</t>
  </si>
  <si>
    <t>李思聪</t>
  </si>
  <si>
    <t>陈艳</t>
  </si>
  <si>
    <t>李玲</t>
  </si>
  <si>
    <t>益江支行</t>
  </si>
  <si>
    <t>李思思</t>
  </si>
  <si>
    <t>陈瑶</t>
  </si>
  <si>
    <t>刘洁</t>
  </si>
  <si>
    <t>陈以恒</t>
  </si>
  <si>
    <t>颜秉辉</t>
  </si>
  <si>
    <t>陈永琪</t>
  </si>
  <si>
    <t>陈语嘉</t>
  </si>
  <si>
    <t>谭建伟</t>
  </si>
  <si>
    <t>运营管理部业务保障部</t>
  </si>
  <si>
    <t>刘佳伟</t>
  </si>
  <si>
    <t>陈玉</t>
  </si>
  <si>
    <t>郭静华</t>
  </si>
  <si>
    <t>刘璐萱</t>
  </si>
  <si>
    <t>陈园园</t>
  </si>
  <si>
    <t>王瑾</t>
  </si>
  <si>
    <t>陈真逸</t>
  </si>
  <si>
    <t>尤怡慧</t>
  </si>
  <si>
    <t>刘臻澜</t>
  </si>
  <si>
    <t>柯洋</t>
  </si>
  <si>
    <t>成丽萍</t>
  </si>
  <si>
    <t>程钧</t>
  </si>
  <si>
    <t>凌思宇</t>
  </si>
  <si>
    <t>罗晓雯</t>
  </si>
  <si>
    <t>程远芳</t>
  </si>
  <si>
    <t>林晓凤</t>
  </si>
  <si>
    <t>吕婷婷</t>
  </si>
  <si>
    <t>程智华</t>
  </si>
  <si>
    <t>府梦露</t>
  </si>
  <si>
    <t>吴文哲</t>
  </si>
  <si>
    <t>刘雪菁</t>
  </si>
  <si>
    <t>茅毅桢</t>
  </si>
  <si>
    <t>戴纯清</t>
  </si>
  <si>
    <t>周铭敏</t>
  </si>
  <si>
    <t>戴加贝</t>
  </si>
  <si>
    <t>陆沁瑶</t>
  </si>
  <si>
    <t>倪静</t>
  </si>
  <si>
    <t>戴佳怡</t>
  </si>
  <si>
    <t>胡燕华</t>
  </si>
  <si>
    <t>戴思静</t>
  </si>
  <si>
    <t>胡菁</t>
  </si>
  <si>
    <t>裴文良</t>
  </si>
  <si>
    <t>戴贇</t>
  </si>
  <si>
    <t>金斌</t>
  </si>
  <si>
    <t>彭韦欣</t>
  </si>
  <si>
    <t>朱承波</t>
  </si>
  <si>
    <t>钱晓琳</t>
  </si>
  <si>
    <t>黄晓丽</t>
  </si>
  <si>
    <t>邱智慧</t>
  </si>
  <si>
    <t>董莉莉</t>
  </si>
  <si>
    <t>董伟菁</t>
  </si>
  <si>
    <t>黄晓燕</t>
  </si>
  <si>
    <t>沙彬彬</t>
  </si>
  <si>
    <t>董秀兰</t>
  </si>
  <si>
    <t>金晓欢</t>
  </si>
  <si>
    <t>沙莎</t>
  </si>
  <si>
    <t>刘敏</t>
  </si>
  <si>
    <t>沈晔玮</t>
  </si>
  <si>
    <t>陆利冬</t>
  </si>
  <si>
    <t>施石欣</t>
  </si>
  <si>
    <t>潘盛伟</t>
  </si>
  <si>
    <t>盛瑷卉</t>
  </si>
  <si>
    <t>范文通</t>
  </si>
  <si>
    <t>宋瀛英</t>
  </si>
  <si>
    <t>宋莹</t>
  </si>
  <si>
    <t>房玉虹</t>
  </si>
  <si>
    <t>孙祎莉</t>
  </si>
  <si>
    <t>苏英</t>
  </si>
  <si>
    <t>费思量</t>
  </si>
  <si>
    <t>王庆</t>
  </si>
  <si>
    <t>孙晨璐</t>
  </si>
  <si>
    <t>吴佳妍</t>
  </si>
  <si>
    <t>孙倩雯</t>
  </si>
  <si>
    <t>吴俊明</t>
  </si>
  <si>
    <t>孙燕妮</t>
  </si>
  <si>
    <t>冯凯</t>
  </si>
  <si>
    <t>吴颖</t>
  </si>
  <si>
    <t>徐嘉新</t>
  </si>
  <si>
    <t>唐蓓莉</t>
  </si>
  <si>
    <t>冯伟</t>
  </si>
  <si>
    <t>唐瑞</t>
  </si>
  <si>
    <t>傅静妍</t>
  </si>
  <si>
    <t>姚慧</t>
  </si>
  <si>
    <t>唐诗蓓</t>
  </si>
  <si>
    <t>高磊</t>
  </si>
  <si>
    <t>殷锡娟</t>
  </si>
  <si>
    <t>高露</t>
  </si>
  <si>
    <t>张琼斐</t>
  </si>
  <si>
    <t>陶宏伟</t>
  </si>
  <si>
    <t>高卫恩</t>
  </si>
  <si>
    <t>张蓉</t>
  </si>
  <si>
    <t>田雨蔚</t>
  </si>
  <si>
    <t>高阳</t>
  </si>
  <si>
    <t>张燕</t>
  </si>
  <si>
    <t>童思佳</t>
  </si>
  <si>
    <t>张倩</t>
  </si>
  <si>
    <t>高鋆睿</t>
  </si>
  <si>
    <t>张怡雯</t>
  </si>
  <si>
    <t>郜晓霖</t>
  </si>
  <si>
    <t>赵韵</t>
  </si>
  <si>
    <t>王晨</t>
  </si>
  <si>
    <t>戈鑫毅</t>
  </si>
  <si>
    <t>周晴晴</t>
  </si>
  <si>
    <t>王纯</t>
  </si>
  <si>
    <t>葛欣怡</t>
  </si>
  <si>
    <t>朱丽梅</t>
  </si>
  <si>
    <t>王佳艺</t>
  </si>
  <si>
    <t>龚纯</t>
  </si>
  <si>
    <t>马涛</t>
  </si>
  <si>
    <t>龚昊</t>
  </si>
  <si>
    <t>谭茗</t>
  </si>
  <si>
    <t>龚浩</t>
  </si>
  <si>
    <t>严澄澜</t>
  </si>
  <si>
    <t>龚华</t>
  </si>
  <si>
    <t>张诗云</t>
  </si>
  <si>
    <t>王雨佳</t>
  </si>
  <si>
    <t>张颖寅</t>
  </si>
  <si>
    <t>王喆</t>
  </si>
  <si>
    <t>龚文浩</t>
  </si>
  <si>
    <t>郭凤华</t>
  </si>
  <si>
    <t>韦晔</t>
  </si>
  <si>
    <t>龚欣怡</t>
  </si>
  <si>
    <t>李萍</t>
  </si>
  <si>
    <t>韦钰茹</t>
  </si>
  <si>
    <t>龚振华</t>
  </si>
  <si>
    <t>贾卫东</t>
  </si>
  <si>
    <t>位帅琦</t>
  </si>
  <si>
    <t>龚政</t>
  </si>
  <si>
    <t>瞿洁</t>
  </si>
  <si>
    <t>蔡炜剑</t>
  </si>
  <si>
    <t>吴静</t>
  </si>
  <si>
    <t>顾虹</t>
  </si>
  <si>
    <t>吴静艺</t>
  </si>
  <si>
    <t>顾佳怡</t>
  </si>
  <si>
    <t>徐轶</t>
  </si>
  <si>
    <t>吴莹</t>
  </si>
  <si>
    <t>顾佳源</t>
  </si>
  <si>
    <t>杨杰</t>
  </si>
  <si>
    <t>吴泽炬</t>
  </si>
  <si>
    <t>顾建安</t>
  </si>
  <si>
    <t>朱法</t>
  </si>
  <si>
    <t>吴正奕</t>
  </si>
  <si>
    <t>顾美芬</t>
  </si>
  <si>
    <t>奚宝泉</t>
  </si>
  <si>
    <t>伍艺锦</t>
  </si>
  <si>
    <t>顾盼</t>
  </si>
  <si>
    <t>徐志康</t>
  </si>
  <si>
    <t>刑景慧</t>
  </si>
  <si>
    <t>顾琼</t>
  </si>
  <si>
    <t>夏厦</t>
  </si>
  <si>
    <t>邢聪</t>
  </si>
  <si>
    <t>顾诗芸</t>
  </si>
  <si>
    <t>沈坚</t>
  </si>
  <si>
    <t>顾伟洁</t>
  </si>
  <si>
    <t>徐敏杰</t>
  </si>
  <si>
    <t>严晓燕</t>
  </si>
  <si>
    <t>徐曦</t>
  </si>
  <si>
    <t>顾卫平</t>
  </si>
  <si>
    <t>费能文</t>
  </si>
  <si>
    <t>徐亦欢</t>
  </si>
  <si>
    <t>乔峰</t>
  </si>
  <si>
    <t>徐圆圆</t>
  </si>
  <si>
    <t>顾嫣丽</t>
  </si>
  <si>
    <t>施敏</t>
  </si>
  <si>
    <t>顾亦萌</t>
  </si>
  <si>
    <t>孙秋清</t>
  </si>
  <si>
    <t>唐军</t>
  </si>
  <si>
    <t>许益畅</t>
  </si>
  <si>
    <t>谢慕杰</t>
  </si>
  <si>
    <t>严丹</t>
  </si>
  <si>
    <t>徐荣江</t>
  </si>
  <si>
    <t>严洁颖</t>
  </si>
  <si>
    <t>顾振宇</t>
  </si>
  <si>
    <t>周志明</t>
  </si>
  <si>
    <t>颜容</t>
  </si>
  <si>
    <t>卫爱丽</t>
  </si>
  <si>
    <t>张小平</t>
  </si>
  <si>
    <t>杨丽萍</t>
  </si>
  <si>
    <t>杨维维</t>
  </si>
  <si>
    <t>王正平</t>
  </si>
  <si>
    <t>金剑斌</t>
  </si>
  <si>
    <t>杨燕</t>
  </si>
  <si>
    <t>曹明莉</t>
  </si>
  <si>
    <t>杨宇鹭</t>
  </si>
  <si>
    <t>戴韻</t>
  </si>
  <si>
    <t>姚庄静</t>
  </si>
  <si>
    <t>陈秋茜</t>
  </si>
  <si>
    <t>殷凤</t>
  </si>
  <si>
    <t>郭莹珞</t>
  </si>
  <si>
    <t>钱慧</t>
  </si>
  <si>
    <t>韩欧</t>
  </si>
  <si>
    <t>于红</t>
  </si>
  <si>
    <t>郝剑华</t>
  </si>
  <si>
    <t>彭永东</t>
  </si>
  <si>
    <t>俞倩文</t>
  </si>
  <si>
    <t>徐洪娣</t>
  </si>
  <si>
    <t>虞倩琳</t>
  </si>
  <si>
    <t>何佳义</t>
  </si>
  <si>
    <t>王文静</t>
  </si>
  <si>
    <t>何聂琼</t>
  </si>
  <si>
    <t>徐锋</t>
  </si>
  <si>
    <t>张朝明</t>
  </si>
  <si>
    <t>陆骅</t>
  </si>
  <si>
    <t>张欢</t>
  </si>
  <si>
    <t>何伟清</t>
  </si>
  <si>
    <t>沈佳燕</t>
  </si>
  <si>
    <t>张晖</t>
  </si>
  <si>
    <t>何雨秋</t>
  </si>
  <si>
    <t>章思沁</t>
  </si>
  <si>
    <t>张润雨</t>
  </si>
  <si>
    <t>和艳珺</t>
  </si>
  <si>
    <t>杜卫忠</t>
  </si>
  <si>
    <t>张天超</t>
  </si>
  <si>
    <t>洪瞿辰</t>
  </si>
  <si>
    <t>夏玉昌</t>
  </si>
  <si>
    <t>张怡云</t>
  </si>
  <si>
    <t>胡凤芳</t>
  </si>
  <si>
    <t>高飞</t>
  </si>
  <si>
    <t>张宇</t>
  </si>
  <si>
    <t>贾勇</t>
  </si>
  <si>
    <t>张聿诚</t>
  </si>
  <si>
    <t>薛建国</t>
  </si>
  <si>
    <t>张臻</t>
  </si>
  <si>
    <t>金佩</t>
  </si>
  <si>
    <t>张子豪</t>
  </si>
  <si>
    <t>李菊</t>
  </si>
  <si>
    <t>赵娇娇</t>
  </si>
  <si>
    <t>胡轶菲</t>
  </si>
  <si>
    <t>秦波</t>
  </si>
  <si>
    <t>郑浩君</t>
  </si>
  <si>
    <t>胡筠</t>
  </si>
  <si>
    <t>吴俊琦</t>
  </si>
  <si>
    <t>郑阳</t>
  </si>
  <si>
    <t>胡振林</t>
  </si>
  <si>
    <t>陆志明</t>
  </si>
  <si>
    <t>郑元</t>
  </si>
  <si>
    <t>胡志军</t>
  </si>
  <si>
    <t>谈黎青</t>
  </si>
  <si>
    <t>周辰</t>
  </si>
  <si>
    <t>花瑾漪</t>
  </si>
  <si>
    <t>王金海</t>
  </si>
  <si>
    <t>周辰峰</t>
  </si>
  <si>
    <t>花梦琦</t>
  </si>
  <si>
    <t>朱红斌</t>
  </si>
  <si>
    <t>王海静</t>
  </si>
  <si>
    <t>黄金宇</t>
  </si>
  <si>
    <t>周昕悦</t>
  </si>
  <si>
    <t>黄凯</t>
  </si>
  <si>
    <t>尹一卉</t>
  </si>
  <si>
    <t>周燕君</t>
  </si>
  <si>
    <t>黄立</t>
  </si>
  <si>
    <t>周燕</t>
  </si>
  <si>
    <t>朱芬</t>
  </si>
  <si>
    <t>方梓鑫</t>
  </si>
  <si>
    <t>朱少廷</t>
  </si>
  <si>
    <t>黄琼</t>
  </si>
  <si>
    <t>黄嘉逸</t>
  </si>
  <si>
    <t>朱薇</t>
  </si>
  <si>
    <t>邵元</t>
  </si>
  <si>
    <t>朱伟杰</t>
  </si>
  <si>
    <t>黄伟丽</t>
  </si>
  <si>
    <t>孙嘉远</t>
  </si>
  <si>
    <t>朱旖辰</t>
  </si>
  <si>
    <t>黄雯怡</t>
  </si>
  <si>
    <t>吴疆</t>
  </si>
  <si>
    <t>朱屹帆</t>
  </si>
  <si>
    <t>黄晓伟</t>
  </si>
  <si>
    <t>聂晶</t>
  </si>
  <si>
    <t>邹世奇</t>
  </si>
  <si>
    <t>张晨鸣</t>
  </si>
  <si>
    <t>黄晓轶</t>
  </si>
  <si>
    <t>黄超</t>
  </si>
  <si>
    <t>田子钰</t>
  </si>
  <si>
    <t>黄燕琼</t>
  </si>
  <si>
    <t>徐智浩</t>
  </si>
  <si>
    <t>黄尧</t>
  </si>
  <si>
    <t>孔建钧</t>
  </si>
  <si>
    <t>黄伊</t>
  </si>
  <si>
    <t>符玥青</t>
  </si>
  <si>
    <t>黄伊雯</t>
  </si>
  <si>
    <t>张林林</t>
  </si>
  <si>
    <t>黄逸莹</t>
  </si>
  <si>
    <t>吴天予</t>
  </si>
  <si>
    <t>黄懿胤</t>
  </si>
  <si>
    <t>朱宇雯</t>
  </si>
  <si>
    <t>黄芝兰</t>
  </si>
  <si>
    <t>李智</t>
  </si>
  <si>
    <t>霍达</t>
  </si>
  <si>
    <t>张婕妤</t>
  </si>
  <si>
    <t>姬婷婷</t>
  </si>
  <si>
    <t>彭小红</t>
  </si>
  <si>
    <t>计财兴</t>
  </si>
  <si>
    <t>朱君</t>
  </si>
  <si>
    <t>计婧</t>
  </si>
  <si>
    <t>汤明昊</t>
  </si>
  <si>
    <t>计知己</t>
  </si>
  <si>
    <t>张玥</t>
  </si>
  <si>
    <t>贾琼</t>
  </si>
  <si>
    <t>张大伟</t>
  </si>
  <si>
    <t>孔佳琦</t>
  </si>
  <si>
    <t>于沁</t>
  </si>
  <si>
    <t>王子鉴</t>
  </si>
  <si>
    <t>姜昊</t>
  </si>
  <si>
    <t>乔向红</t>
  </si>
  <si>
    <t>姜慧珍</t>
  </si>
  <si>
    <t>徐天豪</t>
  </si>
  <si>
    <t>姜晓晔</t>
  </si>
  <si>
    <t>王凡一</t>
  </si>
  <si>
    <t>张燕艳</t>
  </si>
  <si>
    <t>蒋莉青</t>
  </si>
  <si>
    <t>唐德龙</t>
  </si>
  <si>
    <t>蒋育华</t>
  </si>
  <si>
    <t>党苗苗</t>
  </si>
  <si>
    <t>蒋钰雯</t>
  </si>
  <si>
    <t>方敏</t>
  </si>
  <si>
    <t>沈磊蕾</t>
  </si>
  <si>
    <t>焦玉姗</t>
  </si>
  <si>
    <t>陈怡辰</t>
  </si>
  <si>
    <t>施君驰</t>
  </si>
  <si>
    <t>金丽</t>
  </si>
  <si>
    <t>滕彬彬</t>
  </si>
  <si>
    <t>金怡筠</t>
  </si>
  <si>
    <t>王曼</t>
  </si>
  <si>
    <t>金莹莹</t>
  </si>
  <si>
    <t>詹博睿</t>
  </si>
  <si>
    <t>刘歆玥</t>
  </si>
  <si>
    <t>孔祥贇</t>
  </si>
  <si>
    <t>赵琳</t>
  </si>
  <si>
    <t>夏真真</t>
  </si>
  <si>
    <t>李恒丰</t>
  </si>
  <si>
    <t>郑聪彦</t>
  </si>
  <si>
    <t>李慧</t>
  </si>
  <si>
    <t>李君</t>
  </si>
  <si>
    <t>李强</t>
  </si>
  <si>
    <t>李青</t>
  </si>
  <si>
    <t>李润杰</t>
  </si>
  <si>
    <t>李素文</t>
  </si>
  <si>
    <t>李想</t>
  </si>
  <si>
    <t>李晓</t>
  </si>
  <si>
    <t>李雪</t>
  </si>
  <si>
    <t>李莹</t>
  </si>
  <si>
    <t>李玉莺</t>
  </si>
  <si>
    <t>马良</t>
  </si>
  <si>
    <t>邵驿涵</t>
  </si>
  <si>
    <t>厉笑天</t>
  </si>
  <si>
    <t>梁裔欣</t>
  </si>
  <si>
    <t>林华菁</t>
  </si>
  <si>
    <t>张佳勤</t>
  </si>
  <si>
    <t>凌岚</t>
  </si>
  <si>
    <t>黄祎婧</t>
  </si>
  <si>
    <t>孙思敏</t>
  </si>
  <si>
    <t>凌毅</t>
  </si>
  <si>
    <t>刘呈锦</t>
  </si>
  <si>
    <t>匡蓝云</t>
  </si>
  <si>
    <t>刘笛</t>
  </si>
  <si>
    <t>周元弢</t>
  </si>
  <si>
    <t>刘栋</t>
  </si>
  <si>
    <t>周晨昱</t>
  </si>
  <si>
    <t>郑宇婷</t>
  </si>
  <si>
    <t>朱佳佳</t>
  </si>
  <si>
    <t>刘凛</t>
  </si>
  <si>
    <t>翁素仪</t>
  </si>
  <si>
    <t>刘盼</t>
  </si>
  <si>
    <t>陈晨</t>
  </si>
  <si>
    <t>刘诗葭</t>
  </si>
  <si>
    <t>薛筱</t>
  </si>
  <si>
    <t>刘婷婷</t>
  </si>
  <si>
    <t>张琰</t>
  </si>
  <si>
    <t>刘雯君</t>
  </si>
  <si>
    <t>夏思寒</t>
  </si>
  <si>
    <t>刘一畅</t>
  </si>
  <si>
    <t>谢辰涛</t>
  </si>
  <si>
    <t>汪承</t>
  </si>
  <si>
    <t>陆丹怡</t>
  </si>
  <si>
    <t>陈佳怡</t>
  </si>
  <si>
    <t>陆红霞</t>
  </si>
  <si>
    <t>周玉婷</t>
  </si>
  <si>
    <t>陆华</t>
  </si>
  <si>
    <t>何诗琦</t>
  </si>
  <si>
    <t>陈蓉蓉</t>
  </si>
  <si>
    <t>陆佳妮</t>
  </si>
  <si>
    <t>陆莉娟</t>
  </si>
  <si>
    <t>陆秋妍</t>
  </si>
  <si>
    <t>陆天娇</t>
  </si>
  <si>
    <t>陆薇薇</t>
  </si>
  <si>
    <t>张超豪</t>
  </si>
  <si>
    <t>陆炜晶</t>
  </si>
  <si>
    <t>陶冶文</t>
  </si>
  <si>
    <t>陆文岚</t>
  </si>
  <si>
    <t>陆俊杰</t>
  </si>
  <si>
    <t>陆贤翔</t>
  </si>
  <si>
    <t>陆志远</t>
  </si>
  <si>
    <t>陆雅雯</t>
  </si>
  <si>
    <t>谢晓雯</t>
  </si>
  <si>
    <t>陆彦昕</t>
  </si>
  <si>
    <t>张雪薇</t>
  </si>
  <si>
    <t>陆宇菲</t>
  </si>
  <si>
    <t>施子辰</t>
  </si>
  <si>
    <t>周啸天</t>
  </si>
  <si>
    <t>骆奕</t>
  </si>
  <si>
    <t>马成斌</t>
  </si>
  <si>
    <t>马俊德</t>
  </si>
  <si>
    <t>唐志华</t>
  </si>
  <si>
    <t>马秋红</t>
  </si>
  <si>
    <t>那智玉</t>
  </si>
  <si>
    <t>马胜伟</t>
  </si>
  <si>
    <t>杨习里</t>
  </si>
  <si>
    <t>马燕清</t>
  </si>
  <si>
    <t>康云盛</t>
  </si>
  <si>
    <t>马玉梅</t>
  </si>
  <si>
    <t>马智杰</t>
  </si>
  <si>
    <t>梅娟</t>
  </si>
  <si>
    <t>孟苗</t>
  </si>
  <si>
    <t>余慧</t>
  </si>
  <si>
    <t>孟庆龙</t>
  </si>
  <si>
    <t>闵亮</t>
  </si>
  <si>
    <t>缪维</t>
  </si>
  <si>
    <t>倪颉成</t>
  </si>
  <si>
    <t>吴怡庆</t>
  </si>
  <si>
    <t>倪金瑛</t>
  </si>
  <si>
    <t>汤珮蓉</t>
  </si>
  <si>
    <t>倪叶东</t>
  </si>
  <si>
    <t>周美倩</t>
  </si>
  <si>
    <t>倪祖欣</t>
  </si>
  <si>
    <t>潘群铭</t>
  </si>
  <si>
    <t>吴晓华</t>
  </si>
  <si>
    <t>裴乐园</t>
  </si>
  <si>
    <t>薛锋杰</t>
  </si>
  <si>
    <t>彭婷</t>
  </si>
  <si>
    <t>王子奇</t>
  </si>
  <si>
    <t>叶薇</t>
  </si>
  <si>
    <t>浦东分行</t>
  </si>
  <si>
    <t>张晨</t>
  </si>
  <si>
    <t>浦建峰</t>
  </si>
  <si>
    <t>许嘉浩</t>
  </si>
  <si>
    <t>钱雨阳</t>
  </si>
  <si>
    <t>乔宇英</t>
  </si>
  <si>
    <t>秦斌</t>
  </si>
  <si>
    <t>焦真知</t>
  </si>
  <si>
    <t>林雨婷</t>
  </si>
  <si>
    <t>杨君怡</t>
  </si>
  <si>
    <t>秦海风</t>
  </si>
  <si>
    <t>郁悦</t>
  </si>
  <si>
    <t>邱诗悦</t>
  </si>
  <si>
    <t>吴文通</t>
  </si>
  <si>
    <t>王毅杰</t>
  </si>
  <si>
    <t>瞿剑萍</t>
  </si>
  <si>
    <t>张㑇</t>
  </si>
  <si>
    <t>瞿贤娥</t>
  </si>
  <si>
    <t>任露霄</t>
  </si>
  <si>
    <t>王晓军</t>
  </si>
  <si>
    <t>尚啸</t>
  </si>
  <si>
    <t>周金逸</t>
  </si>
  <si>
    <t>邵文杰</t>
  </si>
  <si>
    <t>季晓远</t>
  </si>
  <si>
    <t>邵秀梅</t>
  </si>
  <si>
    <t>王越</t>
  </si>
  <si>
    <t>张馨</t>
  </si>
  <si>
    <t>沈春梅</t>
  </si>
  <si>
    <t>张藻微</t>
  </si>
  <si>
    <t>沈国青</t>
  </si>
  <si>
    <t>叶黎恒</t>
  </si>
  <si>
    <t>孙逸云</t>
  </si>
  <si>
    <t>沈丽莉</t>
  </si>
  <si>
    <t>张峻</t>
  </si>
  <si>
    <t>沈丽清</t>
  </si>
  <si>
    <t>诸毅城</t>
  </si>
  <si>
    <t>沈凌苇</t>
  </si>
  <si>
    <t>顾超</t>
  </si>
  <si>
    <t>沈潞逸</t>
  </si>
  <si>
    <t>沈思远</t>
  </si>
  <si>
    <t>沈奕</t>
  </si>
  <si>
    <t>沈逸</t>
  </si>
  <si>
    <t>张林美</t>
  </si>
  <si>
    <t>盛健隽</t>
  </si>
  <si>
    <t>施佳杰</t>
  </si>
  <si>
    <t>张佳鸣</t>
  </si>
  <si>
    <t>施嘉程</t>
  </si>
  <si>
    <t>张燕贇</t>
  </si>
  <si>
    <t>施梅华</t>
  </si>
  <si>
    <t>张梦岚</t>
  </si>
  <si>
    <t>宋燕婷</t>
  </si>
  <si>
    <t>杨静</t>
  </si>
  <si>
    <t>施瑜婷</t>
  </si>
  <si>
    <t>郑莹</t>
  </si>
  <si>
    <t>史嘉杰</t>
  </si>
  <si>
    <t>陈亦峣</t>
  </si>
  <si>
    <t>尹爱华</t>
  </si>
  <si>
    <t>舒欣</t>
  </si>
  <si>
    <t>王萍</t>
  </si>
  <si>
    <t>宋丹红</t>
  </si>
  <si>
    <t>殷正宇</t>
  </si>
  <si>
    <t>宋家豪</t>
  </si>
  <si>
    <t>徐进</t>
  </si>
  <si>
    <t>张雅韵</t>
  </si>
  <si>
    <t>宋露霞</t>
  </si>
  <si>
    <t>王一静</t>
  </si>
  <si>
    <t>奚心雨</t>
  </si>
  <si>
    <t>于家豪</t>
  </si>
  <si>
    <t>杨政</t>
  </si>
  <si>
    <t>孙瞿琰</t>
  </si>
  <si>
    <t>孙惟讷</t>
  </si>
  <si>
    <t>谢政廷</t>
  </si>
  <si>
    <t>杨晓露</t>
  </si>
  <si>
    <t>许诗怡</t>
  </si>
  <si>
    <t>顾婷懿</t>
  </si>
  <si>
    <t>孙瑜婷</t>
  </si>
  <si>
    <t>唐仕杰</t>
  </si>
  <si>
    <t>孙悦</t>
  </si>
  <si>
    <t>孙智涛</t>
  </si>
  <si>
    <t>胡逸</t>
  </si>
  <si>
    <t>孙忠权</t>
  </si>
  <si>
    <t>管越</t>
  </si>
  <si>
    <t>谈霞震</t>
  </si>
  <si>
    <t>唐雄</t>
  </si>
  <si>
    <t>谈新芳</t>
  </si>
  <si>
    <t>蔡红</t>
  </si>
  <si>
    <t>汤成</t>
  </si>
  <si>
    <t>徐珠佳</t>
  </si>
  <si>
    <t>汤皓</t>
  </si>
  <si>
    <t>徐志华</t>
  </si>
  <si>
    <t>汤佳元</t>
  </si>
  <si>
    <t>王睿安</t>
  </si>
  <si>
    <t>唐丹恒</t>
  </si>
  <si>
    <t>杨荣</t>
  </si>
  <si>
    <t>杨崟浩</t>
  </si>
  <si>
    <t>瞿汪洋</t>
  </si>
  <si>
    <t>唐伟国</t>
  </si>
  <si>
    <t>唐秀鸳</t>
  </si>
  <si>
    <t>朱军</t>
  </si>
  <si>
    <t>唐奕</t>
  </si>
  <si>
    <t>唐奕俊</t>
  </si>
  <si>
    <t>王合波</t>
  </si>
  <si>
    <t>王莹</t>
  </si>
  <si>
    <t>於珂</t>
  </si>
  <si>
    <t>陶轶欧</t>
  </si>
  <si>
    <t>滕明琰</t>
  </si>
  <si>
    <t>陶咏蕾</t>
  </si>
  <si>
    <t>章逸昊</t>
  </si>
  <si>
    <t>田轩飏</t>
  </si>
  <si>
    <t>陈宇杰</t>
  </si>
  <si>
    <t>钱娟</t>
  </si>
  <si>
    <t>应艳婷</t>
  </si>
  <si>
    <t>徐曼</t>
  </si>
  <si>
    <t>万云峰</t>
  </si>
  <si>
    <t>廖静沂</t>
  </si>
  <si>
    <t>张佩君</t>
  </si>
  <si>
    <t>王方欣</t>
  </si>
  <si>
    <t>王国华</t>
  </si>
  <si>
    <t>王国良</t>
  </si>
  <si>
    <t>任婷</t>
  </si>
  <si>
    <t>王浩源</t>
  </si>
  <si>
    <t>周汝泽</t>
  </si>
  <si>
    <t>王华兴</t>
  </si>
  <si>
    <t>王建飞</t>
  </si>
  <si>
    <t>徐昊</t>
  </si>
  <si>
    <t>张忠友</t>
  </si>
  <si>
    <t>王立斌</t>
  </si>
  <si>
    <t>王丽丽</t>
  </si>
  <si>
    <t>王瑞睿</t>
  </si>
  <si>
    <t>吴明君</t>
  </si>
  <si>
    <t>王诗怡</t>
  </si>
  <si>
    <t>邹莉虹</t>
  </si>
  <si>
    <t>王涛萍</t>
  </si>
  <si>
    <t>张紫霄</t>
  </si>
  <si>
    <t>王维平</t>
  </si>
  <si>
    <t>张熙仁</t>
  </si>
  <si>
    <t>王晓鹂</t>
  </si>
  <si>
    <t>朱晓蕾</t>
  </si>
  <si>
    <t>杨珏珺</t>
  </si>
  <si>
    <t>王燕</t>
  </si>
  <si>
    <t>王玥琦</t>
  </si>
  <si>
    <t>丁昊</t>
  </si>
  <si>
    <t>张俪馨</t>
  </si>
  <si>
    <t>卫春雷</t>
  </si>
  <si>
    <t>赵汉青</t>
  </si>
  <si>
    <t>周宇</t>
  </si>
  <si>
    <t>王云龙</t>
  </si>
  <si>
    <t>吴爱萍</t>
  </si>
  <si>
    <t>吴尔夫</t>
  </si>
  <si>
    <t>吴佳妮</t>
  </si>
  <si>
    <t>张束娇</t>
  </si>
  <si>
    <t>吴佳雯</t>
  </si>
  <si>
    <t>张子杰</t>
  </si>
  <si>
    <t>王永青</t>
  </si>
  <si>
    <t>吴晓艳</t>
  </si>
  <si>
    <t>张煜晖</t>
  </si>
  <si>
    <t>王玉</t>
  </si>
  <si>
    <t>奚蕾</t>
  </si>
  <si>
    <t>向华溢</t>
  </si>
  <si>
    <t>凌彩桥</t>
  </si>
  <si>
    <t>肖晓</t>
  </si>
  <si>
    <t>张烨菱</t>
  </si>
  <si>
    <t>肖遥</t>
  </si>
  <si>
    <t>谢佰轩</t>
  </si>
  <si>
    <t>谢天</t>
  </si>
  <si>
    <t>于鑫地</t>
  </si>
  <si>
    <t>杨艳</t>
  </si>
  <si>
    <t>熊祎韬</t>
  </si>
  <si>
    <t>杨文博</t>
  </si>
  <si>
    <t>徐冰樱</t>
  </si>
  <si>
    <t>徐芳</t>
  </si>
  <si>
    <t>朱建青</t>
  </si>
  <si>
    <t>徐佳颖</t>
  </si>
  <si>
    <t>徐建芳</t>
  </si>
  <si>
    <t>徐金凤</t>
  </si>
  <si>
    <t>周欣悦</t>
  </si>
  <si>
    <t>张也</t>
  </si>
  <si>
    <t>徐明</t>
  </si>
  <si>
    <t>徐文婧</t>
  </si>
  <si>
    <t>徐晓芸</t>
  </si>
  <si>
    <t>朱忆</t>
  </si>
  <si>
    <t>陶祎</t>
  </si>
  <si>
    <t>徐晔</t>
  </si>
  <si>
    <t>夏斌雄</t>
  </si>
  <si>
    <t>周嘉慧</t>
  </si>
  <si>
    <t>徐玥</t>
  </si>
  <si>
    <t>赵嘉昊</t>
  </si>
  <si>
    <t>茅育萍</t>
  </si>
  <si>
    <t>石慧平</t>
  </si>
  <si>
    <t>陶金</t>
  </si>
  <si>
    <t>张艳</t>
  </si>
  <si>
    <t>薛文佳</t>
  </si>
  <si>
    <t>薛晓晨</t>
  </si>
  <si>
    <t>严超弘</t>
  </si>
  <si>
    <t>严平</t>
  </si>
  <si>
    <t>严志华</t>
  </si>
  <si>
    <t>颜芳芳</t>
  </si>
  <si>
    <t>陈心缘</t>
  </si>
  <si>
    <t>杨传毅</t>
  </si>
  <si>
    <t>杨佳伟</t>
  </si>
  <si>
    <t>张佩</t>
  </si>
  <si>
    <t>杨坚</t>
  </si>
  <si>
    <t>林雯</t>
  </si>
  <si>
    <t>黄欣岚</t>
  </si>
  <si>
    <t>杨蕾敏</t>
  </si>
  <si>
    <t>杨丽凤</t>
  </si>
  <si>
    <t>姚翊佳</t>
  </si>
  <si>
    <t>杨玮</t>
  </si>
  <si>
    <t>汤俊杰</t>
  </si>
  <si>
    <t>杨卫兴</t>
  </si>
  <si>
    <t>杨裕丹</t>
  </si>
  <si>
    <t>杨文莉</t>
  </si>
  <si>
    <t>杨新英</t>
  </si>
  <si>
    <t>赵文冰</t>
  </si>
  <si>
    <t>蔡佳文</t>
  </si>
  <si>
    <t>杨阳</t>
  </si>
  <si>
    <t>赵市宇</t>
  </si>
  <si>
    <t>袁文杰</t>
  </si>
  <si>
    <t>杨玉良</t>
  </si>
  <si>
    <t>杨园君</t>
  </si>
  <si>
    <t>周凯元</t>
  </si>
  <si>
    <t>杨玥</t>
  </si>
  <si>
    <t>叶志文</t>
  </si>
  <si>
    <t>姚磊</t>
  </si>
  <si>
    <t>姚永平</t>
  </si>
  <si>
    <t>叶逢春</t>
  </si>
  <si>
    <t>叶佳慧</t>
  </si>
  <si>
    <t>王婧妍</t>
  </si>
  <si>
    <t>王路</t>
  </si>
  <si>
    <t>叶玉珏</t>
  </si>
  <si>
    <t>仲维芳</t>
  </si>
  <si>
    <t>李敏</t>
  </si>
  <si>
    <t>周月民</t>
  </si>
  <si>
    <t>杨文清</t>
  </si>
  <si>
    <t>尹磊</t>
  </si>
  <si>
    <t>韩成思</t>
  </si>
  <si>
    <t>尹婷</t>
  </si>
  <si>
    <t>尹霞</t>
  </si>
  <si>
    <t>尤丽清</t>
  </si>
  <si>
    <t>王世冬</t>
  </si>
  <si>
    <t>黄梦雨</t>
  </si>
  <si>
    <t>张芮阳</t>
  </si>
  <si>
    <t>张文晋</t>
  </si>
  <si>
    <t>俞诚</t>
  </si>
  <si>
    <t>俞岭岭</t>
  </si>
  <si>
    <t>朱小弟</t>
  </si>
  <si>
    <t>俞卫民</t>
  </si>
  <si>
    <t>俞晓丹</t>
  </si>
  <si>
    <t>郁怡杰</t>
  </si>
  <si>
    <t>俞勇</t>
  </si>
  <si>
    <t>张琴</t>
  </si>
  <si>
    <t>钱宇</t>
  </si>
  <si>
    <t>郁勤</t>
  </si>
  <si>
    <t>王昱翔</t>
  </si>
  <si>
    <t>袁瀛波</t>
  </si>
  <si>
    <t>顾静</t>
  </si>
  <si>
    <t>翁春燕</t>
  </si>
  <si>
    <t>张爱琴</t>
  </si>
  <si>
    <t>王春</t>
  </si>
  <si>
    <t>倪倩</t>
  </si>
  <si>
    <t>张诚</t>
  </si>
  <si>
    <t>张洁</t>
  </si>
  <si>
    <t>周玲玲</t>
  </si>
  <si>
    <t>张静</t>
  </si>
  <si>
    <t>马李唯</t>
  </si>
  <si>
    <t>姚晨雨</t>
  </si>
  <si>
    <t>张丽莉</t>
  </si>
  <si>
    <t>吴晓东</t>
  </si>
  <si>
    <t>张禄华</t>
  </si>
  <si>
    <t>柯俊亦</t>
  </si>
  <si>
    <t>陆炎磊</t>
  </si>
  <si>
    <t>朱晓伟</t>
  </si>
  <si>
    <t>朱伟彪</t>
  </si>
  <si>
    <t>张孝治</t>
  </si>
  <si>
    <t>张啸尘</t>
  </si>
  <si>
    <t>华世豪</t>
  </si>
  <si>
    <t>张徐运</t>
  </si>
  <si>
    <t>庄婉婧</t>
  </si>
  <si>
    <t>陈涛</t>
  </si>
  <si>
    <t>张洋洋</t>
  </si>
  <si>
    <t>张怡婷</t>
  </si>
  <si>
    <t>朱勇</t>
  </si>
  <si>
    <t>张颖</t>
  </si>
  <si>
    <t>蔡晨莉</t>
  </si>
  <si>
    <t>储晓华</t>
  </si>
  <si>
    <t>张毓琦</t>
  </si>
  <si>
    <t>张郅骅</t>
  </si>
  <si>
    <t>徐达</t>
  </si>
  <si>
    <t>袁力</t>
  </si>
  <si>
    <t>李文颖</t>
  </si>
  <si>
    <t>赵蓓莲</t>
  </si>
  <si>
    <t>赵彬燕</t>
  </si>
  <si>
    <t>赵峰</t>
  </si>
  <si>
    <t>郑佳伟</t>
  </si>
  <si>
    <t>王毅</t>
  </si>
  <si>
    <t>赵张洋</t>
  </si>
  <si>
    <t>严佳丽</t>
  </si>
  <si>
    <t>祝子悦</t>
  </si>
  <si>
    <t>顾馨瑜</t>
  </si>
  <si>
    <t>吴歆雨</t>
  </si>
  <si>
    <t>褚佳瑜</t>
  </si>
  <si>
    <t>伍悦</t>
  </si>
  <si>
    <t>周海伦</t>
  </si>
  <si>
    <t>王志军</t>
  </si>
  <si>
    <t>周慧利</t>
  </si>
  <si>
    <t>周黎明</t>
  </si>
  <si>
    <t>黄驾原</t>
  </si>
  <si>
    <t>孙钰融</t>
  </si>
  <si>
    <t>张之瑜</t>
  </si>
  <si>
    <t>周培松</t>
  </si>
  <si>
    <t>蔡哲文</t>
  </si>
  <si>
    <t>倪燕玲</t>
  </si>
  <si>
    <t>穆晓春</t>
  </si>
  <si>
    <t>周涛远</t>
  </si>
  <si>
    <t>周天成</t>
  </si>
  <si>
    <t>周欣宇</t>
  </si>
  <si>
    <t>周以倩</t>
  </si>
  <si>
    <t>黄楚怡</t>
  </si>
  <si>
    <t>应皓玥</t>
  </si>
  <si>
    <t>朱洁婷</t>
  </si>
  <si>
    <t>朱丽</t>
  </si>
  <si>
    <t>朱清</t>
  </si>
  <si>
    <t>邵苗苗</t>
  </si>
  <si>
    <t>庄冉</t>
  </si>
  <si>
    <t>庄瑜</t>
  </si>
  <si>
    <t>朱郁芬</t>
  </si>
  <si>
    <t>庄佳毅</t>
  </si>
  <si>
    <t>邹盛</t>
  </si>
  <si>
    <t>郭思宇</t>
  </si>
  <si>
    <t>胡巍</t>
  </si>
  <si>
    <t>唐嘉烨</t>
  </si>
  <si>
    <t>沈英姿</t>
  </si>
  <si>
    <t>杜思雨</t>
  </si>
  <si>
    <t>李嘉瑜</t>
  </si>
  <si>
    <t>陆欣</t>
  </si>
  <si>
    <t>沈欣然</t>
  </si>
  <si>
    <t>邱德敏</t>
  </si>
  <si>
    <t>朱佳敏</t>
  </si>
  <si>
    <t>范海波</t>
  </si>
  <si>
    <t>范静怡</t>
  </si>
  <si>
    <t>金峰</t>
  </si>
  <si>
    <t>李雨蒙</t>
  </si>
  <si>
    <t>张?</t>
  </si>
  <si>
    <t>B款月底额外计1户授信</t>
  </si>
  <si>
    <t>1、</t>
  </si>
  <si>
    <t>b算双倍数</t>
  </si>
  <si>
    <t>2、</t>
  </si>
  <si>
    <t>放款自然流量</t>
  </si>
  <si>
    <t>b表选放款日期，营销人和尽调人不一致的加</t>
  </si>
  <si>
    <t>3、</t>
  </si>
  <si>
    <t>b款授信报表数</t>
  </si>
  <si>
    <t>b表选签约时间</t>
  </si>
  <si>
    <t>4、</t>
  </si>
  <si>
    <t>月初调整</t>
  </si>
  <si>
    <t>市场二部-营业部，市场五部-张江</t>
  </si>
  <si>
    <t>5、</t>
  </si>
  <si>
    <t>每日检查</t>
  </si>
  <si>
    <t>张？，邹世奇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</si>
</sst>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8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0.00_ "/>
    <numFmt numFmtId="178" formatCode="0.0%"/>
    <numFmt numFmtId="179" formatCode="0_);[Red]\(0\)"/>
  </numFmts>
  <fonts count="28">
    <font>
      <sz val="11"/>
      <color theme="1"/>
      <name val="宋体"/>
      <charset val="134"/>
      <scheme val="minor"/>
    </font>
    <font>
      <b/>
      <sz val="16"/>
      <color theme="1"/>
      <name val="微软雅黑"/>
      <charset val="134"/>
    </font>
    <font>
      <b/>
      <sz val="12"/>
      <color theme="1"/>
      <name val="微软雅黑"/>
      <charset val="134"/>
    </font>
    <font>
      <sz val="12"/>
      <color theme="1"/>
      <name val="微软雅黑"/>
      <charset val="134"/>
    </font>
    <font>
      <sz val="12"/>
      <name val="微软雅黑"/>
      <charset val="134"/>
    </font>
    <font>
      <sz val="10"/>
      <color indexed="8"/>
      <name val="宋体"/>
      <charset val="134"/>
      <scheme val="minor"/>
    </font>
    <font>
      <b/>
      <sz val="10"/>
      <color indexed="8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42">
    <fill>
      <patternFill patternType="none"/>
    </fill>
    <fill>
      <patternFill patternType="gray125"/>
    </fill>
    <fill>
      <patternFill patternType="solid">
        <fgColor theme="0" tint="-0.149998474074526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7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/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11" borderId="59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60" applyNumberFormat="0" applyFill="0" applyAlignment="0" applyProtection="0">
      <alignment vertical="center"/>
    </xf>
    <xf numFmtId="0" fontId="15" fillId="0" borderId="60" applyNumberFormat="0" applyFill="0" applyAlignment="0" applyProtection="0">
      <alignment vertical="center"/>
    </xf>
    <xf numFmtId="0" fontId="16" fillId="0" borderId="61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12" borderId="62" applyNumberFormat="0" applyAlignment="0" applyProtection="0">
      <alignment vertical="center"/>
    </xf>
    <xf numFmtId="0" fontId="18" fillId="13" borderId="63" applyNumberFormat="0" applyAlignment="0" applyProtection="0">
      <alignment vertical="center"/>
    </xf>
    <xf numFmtId="0" fontId="19" fillId="13" borderId="62" applyNumberFormat="0" applyAlignment="0" applyProtection="0">
      <alignment vertical="center"/>
    </xf>
    <xf numFmtId="0" fontId="20" fillId="14" borderId="64" applyNumberFormat="0" applyAlignment="0" applyProtection="0">
      <alignment vertical="center"/>
    </xf>
    <xf numFmtId="0" fontId="21" fillId="0" borderId="65" applyNumberFormat="0" applyFill="0" applyAlignment="0" applyProtection="0">
      <alignment vertical="center"/>
    </xf>
    <xf numFmtId="0" fontId="22" fillId="0" borderId="66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0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</cellStyleXfs>
  <cellXfs count="100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176" fontId="3" fillId="0" borderId="12" xfId="0" applyNumberFormat="1" applyFont="1" applyBorder="1" applyAlignment="1">
      <alignment horizontal="center" vertical="center"/>
    </xf>
    <xf numFmtId="176" fontId="3" fillId="0" borderId="13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176" fontId="3" fillId="0" borderId="15" xfId="0" applyNumberFormat="1" applyFont="1" applyBorder="1" applyAlignment="1">
      <alignment horizontal="center" vertical="center"/>
    </xf>
    <xf numFmtId="176" fontId="3" fillId="0" borderId="16" xfId="0" applyNumberFormat="1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176" fontId="3" fillId="0" borderId="18" xfId="0" applyNumberFormat="1" applyFont="1" applyBorder="1" applyAlignment="1">
      <alignment horizontal="center" vertical="center"/>
    </xf>
    <xf numFmtId="176" fontId="3" fillId="0" borderId="19" xfId="0" applyNumberFormat="1" applyFont="1" applyBorder="1" applyAlignment="1">
      <alignment horizontal="center" vertical="center"/>
    </xf>
    <xf numFmtId="176" fontId="3" fillId="0" borderId="20" xfId="0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176" fontId="3" fillId="0" borderId="22" xfId="0" applyNumberFormat="1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176" fontId="3" fillId="0" borderId="24" xfId="0" applyNumberFormat="1" applyFont="1" applyBorder="1" applyAlignment="1">
      <alignment horizontal="center" vertical="center"/>
    </xf>
    <xf numFmtId="176" fontId="3" fillId="0" borderId="25" xfId="0" applyNumberFormat="1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3" borderId="26" xfId="0" applyFont="1" applyFill="1" applyBorder="1" applyAlignment="1">
      <alignment horizontal="center" vertical="center"/>
    </xf>
    <xf numFmtId="0" fontId="2" fillId="3" borderId="27" xfId="0" applyFont="1" applyFill="1" applyBorder="1" applyAlignment="1">
      <alignment horizontal="center" vertical="center"/>
    </xf>
    <xf numFmtId="176" fontId="2" fillId="3" borderId="26" xfId="0" applyNumberFormat="1" applyFont="1" applyFill="1" applyBorder="1" applyAlignment="1">
      <alignment horizontal="center" vertical="center"/>
    </xf>
    <xf numFmtId="176" fontId="2" fillId="3" borderId="28" xfId="0" applyNumberFormat="1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9" fontId="3" fillId="0" borderId="22" xfId="3" applyFont="1" applyFill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9" fontId="3" fillId="0" borderId="32" xfId="3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9" fontId="3" fillId="0" borderId="34" xfId="3" applyFont="1" applyFill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9" fontId="3" fillId="0" borderId="25" xfId="3" applyFont="1" applyFill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9" fontId="3" fillId="0" borderId="37" xfId="3" applyFont="1" applyFill="1" applyBorder="1" applyAlignment="1">
      <alignment horizontal="center" vertical="center"/>
    </xf>
    <xf numFmtId="176" fontId="3" fillId="0" borderId="38" xfId="0" applyNumberFormat="1" applyFont="1" applyBorder="1" applyAlignment="1">
      <alignment horizontal="center" vertical="center"/>
    </xf>
    <xf numFmtId="9" fontId="2" fillId="3" borderId="39" xfId="3" applyFont="1" applyFill="1" applyBorder="1" applyAlignment="1">
      <alignment horizontal="center" vertical="center"/>
    </xf>
    <xf numFmtId="0" fontId="2" fillId="2" borderId="40" xfId="0" applyFont="1" applyFill="1" applyBorder="1" applyAlignment="1">
      <alignment horizontal="center" vertical="center"/>
    </xf>
    <xf numFmtId="0" fontId="2" fillId="2" borderId="41" xfId="0" applyFont="1" applyFill="1" applyBorder="1" applyAlignment="1">
      <alignment horizontal="center" vertical="center"/>
    </xf>
    <xf numFmtId="0" fontId="2" fillId="2" borderId="42" xfId="0" applyFont="1" applyFill="1" applyBorder="1" applyAlignment="1">
      <alignment horizontal="center" vertical="center"/>
    </xf>
    <xf numFmtId="0" fontId="2" fillId="2" borderId="43" xfId="0" applyFont="1" applyFill="1" applyBorder="1" applyAlignment="1">
      <alignment horizontal="center" vertical="center"/>
    </xf>
    <xf numFmtId="0" fontId="2" fillId="2" borderId="44" xfId="0" applyFont="1" applyFill="1" applyBorder="1" applyAlignment="1">
      <alignment horizontal="center" vertical="center" wrapText="1"/>
    </xf>
    <xf numFmtId="0" fontId="2" fillId="2" borderId="45" xfId="0" applyFont="1" applyFill="1" applyBorder="1" applyAlignment="1">
      <alignment horizontal="center" vertical="center"/>
    </xf>
    <xf numFmtId="0" fontId="2" fillId="2" borderId="46" xfId="0" applyFont="1" applyFill="1" applyBorder="1" applyAlignment="1">
      <alignment horizontal="center" vertical="center"/>
    </xf>
    <xf numFmtId="0" fontId="2" fillId="2" borderId="47" xfId="0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 vertical="center"/>
    </xf>
    <xf numFmtId="0" fontId="2" fillId="2" borderId="48" xfId="0" applyFont="1" applyFill="1" applyBorder="1" applyAlignment="1">
      <alignment horizontal="center" vertical="center" wrapText="1"/>
    </xf>
    <xf numFmtId="9" fontId="3" fillId="0" borderId="49" xfId="3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178" fontId="3" fillId="0" borderId="50" xfId="3" applyNumberFormat="1" applyFont="1" applyBorder="1" applyAlignment="1">
      <alignment horizontal="center" vertical="center"/>
    </xf>
    <xf numFmtId="9" fontId="3" fillId="0" borderId="51" xfId="3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178" fontId="3" fillId="0" borderId="52" xfId="3" applyNumberFormat="1" applyFont="1" applyBorder="1" applyAlignment="1">
      <alignment horizontal="center" vertical="center"/>
    </xf>
    <xf numFmtId="9" fontId="3" fillId="0" borderId="53" xfId="3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78" fontId="3" fillId="0" borderId="54" xfId="3" applyNumberFormat="1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9" fontId="3" fillId="0" borderId="50" xfId="3" applyFont="1" applyBorder="1" applyAlignment="1">
      <alignment horizontal="center" vertical="center"/>
    </xf>
    <xf numFmtId="9" fontId="3" fillId="0" borderId="55" xfId="3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9" fontId="3" fillId="0" borderId="56" xfId="3" applyFont="1" applyBorder="1" applyAlignment="1">
      <alignment horizontal="center" vertical="center"/>
    </xf>
    <xf numFmtId="178" fontId="3" fillId="0" borderId="56" xfId="3" applyNumberFormat="1" applyFont="1" applyBorder="1" applyAlignment="1">
      <alignment horizontal="center" vertical="center"/>
    </xf>
    <xf numFmtId="9" fontId="2" fillId="3" borderId="27" xfId="3" applyFont="1" applyFill="1" applyBorder="1" applyAlignment="1">
      <alignment horizontal="center" vertical="center"/>
    </xf>
    <xf numFmtId="179" fontId="2" fillId="3" borderId="26" xfId="3" applyNumberFormat="1" applyFont="1" applyFill="1" applyBorder="1" applyAlignment="1">
      <alignment horizontal="center" vertical="center"/>
    </xf>
    <xf numFmtId="179" fontId="2" fillId="3" borderId="28" xfId="3" applyNumberFormat="1" applyFont="1" applyFill="1" applyBorder="1" applyAlignment="1">
      <alignment horizontal="center" vertical="center"/>
    </xf>
    <xf numFmtId="178" fontId="2" fillId="3" borderId="57" xfId="3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0" xfId="0" applyFill="1">
      <alignment vertical="center"/>
    </xf>
    <xf numFmtId="0" fontId="5" fillId="0" borderId="0" xfId="0" applyFont="1" applyAlignment="1">
      <alignment horizontal="center" vertical="center"/>
    </xf>
    <xf numFmtId="0" fontId="0" fillId="5" borderId="0" xfId="0" applyFill="1">
      <alignment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center" vertical="center" wrapText="1"/>
    </xf>
    <xf numFmtId="178" fontId="3" fillId="0" borderId="0" xfId="3" applyNumberFormat="1" applyFont="1" applyAlignment="1">
      <alignment horizontal="center" vertical="center"/>
    </xf>
    <xf numFmtId="0" fontId="6" fillId="0" borderId="58" xfId="0" applyFont="1" applyBorder="1" applyAlignment="1">
      <alignment horizontal="center" vertical="center" wrapText="1"/>
    </xf>
    <xf numFmtId="0" fontId="5" fillId="6" borderId="58" xfId="0" applyFont="1" applyFill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5" fillId="7" borderId="58" xfId="0" applyFont="1" applyFill="1" applyBorder="1" applyAlignment="1">
      <alignment horizontal="center" vertical="center"/>
    </xf>
    <xf numFmtId="0" fontId="7" fillId="4" borderId="0" xfId="0" applyFont="1" applyFill="1">
      <alignment vertical="center"/>
    </xf>
    <xf numFmtId="0" fontId="5" fillId="8" borderId="58" xfId="0" applyFont="1" applyFill="1" applyBorder="1" applyAlignment="1">
      <alignment horizontal="center" vertical="center"/>
    </xf>
    <xf numFmtId="0" fontId="5" fillId="9" borderId="58" xfId="0" applyFont="1" applyFill="1" applyBorder="1" applyAlignment="1">
      <alignment horizontal="center" vertical="center"/>
    </xf>
    <xf numFmtId="0" fontId="5" fillId="4" borderId="58" xfId="0" applyFont="1" applyFill="1" applyBorder="1" applyAlignment="1">
      <alignment horizontal="center" vertical="center"/>
    </xf>
    <xf numFmtId="0" fontId="5" fillId="10" borderId="58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4">
    <dxf>
      <font>
        <color rgb="FF9C0006"/>
      </font>
      <fill>
        <patternFill patternType="solid">
          <bgColor rgb="FFFFC7CE"/>
        </patternFill>
      </fill>
    </dxf>
    <dxf>
      <font>
        <b val="1"/>
        <i val="0"/>
        <color rgb="FFFF0000"/>
      </font>
      <numFmt numFmtId="176" formatCode="0_ "/>
    </dxf>
    <dxf>
      <font>
        <b val="1"/>
        <i val="0"/>
        <strike val="0"/>
        <color rgb="FFFF0000"/>
      </font>
      <numFmt numFmtId="0" formatCode="General"/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8" Type="http://schemas.openxmlformats.org/officeDocument/2006/relationships/styles" Target="styles.xml"/><Relationship Id="rId27" Type="http://schemas.openxmlformats.org/officeDocument/2006/relationships/sharedStrings" Target="sharedStrings.xml"/><Relationship Id="rId26" Type="http://schemas.openxmlformats.org/officeDocument/2006/relationships/theme" Target="theme/theme1.xml"/><Relationship Id="rId25" Type="http://schemas.openxmlformats.org/officeDocument/2006/relationships/pivotCacheDefinition" Target="pivotCache/pivotCacheDefinition16.xml"/><Relationship Id="rId24" Type="http://schemas.openxmlformats.org/officeDocument/2006/relationships/pivotCacheDefinition" Target="pivotCache/pivotCacheDefinition15.xml"/><Relationship Id="rId23" Type="http://schemas.openxmlformats.org/officeDocument/2006/relationships/pivotCacheDefinition" Target="pivotCache/pivotCacheDefinition14.xml"/><Relationship Id="rId22" Type="http://schemas.openxmlformats.org/officeDocument/2006/relationships/pivotCacheDefinition" Target="pivotCache/pivotCacheDefinition13.xml"/><Relationship Id="rId21" Type="http://schemas.openxmlformats.org/officeDocument/2006/relationships/pivotCacheDefinition" Target="pivotCache/pivotCacheDefinition12.xml"/><Relationship Id="rId20" Type="http://schemas.openxmlformats.org/officeDocument/2006/relationships/pivotCacheDefinition" Target="pivotCache/pivotCacheDefinition11.xml"/><Relationship Id="rId2" Type="http://schemas.openxmlformats.org/officeDocument/2006/relationships/worksheet" Target="worksheets/sheet2.xml"/><Relationship Id="rId19" Type="http://schemas.openxmlformats.org/officeDocument/2006/relationships/pivotCacheDefinition" Target="pivotCache/pivotCacheDefinition10.xml"/><Relationship Id="rId18" Type="http://schemas.openxmlformats.org/officeDocument/2006/relationships/pivotCacheDefinition" Target="pivotCache/pivotCacheDefinition9.xml"/><Relationship Id="rId17" Type="http://schemas.openxmlformats.org/officeDocument/2006/relationships/pivotCacheDefinition" Target="pivotCache/pivotCacheDefinition8.xml"/><Relationship Id="rId16" Type="http://schemas.openxmlformats.org/officeDocument/2006/relationships/pivotCacheDefinition" Target="pivotCache/pivotCacheDefinition7.xml"/><Relationship Id="rId15" Type="http://schemas.openxmlformats.org/officeDocument/2006/relationships/pivotCacheDefinition" Target="pivotCache/pivotCacheDefinition6.xml"/><Relationship Id="rId14" Type="http://schemas.openxmlformats.org/officeDocument/2006/relationships/pivotCacheDefinition" Target="pivotCache/pivotCacheDefinition5.xml"/><Relationship Id="rId13" Type="http://schemas.openxmlformats.org/officeDocument/2006/relationships/pivotCacheDefinition" Target="pivotCache/pivotCacheDefinition4.xml"/><Relationship Id="rId12" Type="http://schemas.openxmlformats.org/officeDocument/2006/relationships/pivotCacheDefinition" Target="pivotCache/pivotCacheDefinition3.xml"/><Relationship Id="rId11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\DOWN\&#12304;&#38646;&#21806;&#24066;&#22330;&#37096;&#12305;\&#38750;&#25353;&#25581;\&#26085;&#25253;\&#26085;&#25253;-&#24448;&#26399;\&#32593;&#28857;&#38750;&#25353;&#25581;&#19994;&#32489;&#26085;&#25253;-11&#26376;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\DOWN\&#12304;&#38646;&#21806;&#24066;&#22330;&#37096;&#12305;\&#38750;&#25353;&#25581;\&#26085;&#25253;\&#26085;&#25253;-&#24448;&#26399;\&#32593;&#28857;&#38750;&#25353;&#25581;&#19994;&#32489;&#26085;&#25253;-11&#26376;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\DOWN\&#12304;&#38646;&#21806;&#24066;&#22330;&#37096;&#12305;\&#38750;&#25353;&#25581;\&#26085;&#25253;\&#26085;&#25253;-&#24448;&#26399;\&#32593;&#28857;&#38750;&#25353;&#25581;&#19994;&#32489;&#26085;&#25253;-11&#26376;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\DOWN\&#12304;&#38646;&#21806;&#24066;&#22330;&#37096;&#12305;\&#38750;&#25353;&#25581;\&#26085;&#25253;\&#26085;&#25253;-&#24448;&#26399;\&#32593;&#28857;&#38750;&#25353;&#25581;&#19994;&#32489;&#26085;&#25253;-11&#26376;.xlsx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2" Type="http://schemas.openxmlformats.org/officeDocument/2006/relationships/externalLinkPath" Target="\DOWN\&#12304;&#38646;&#21806;&#24066;&#22330;&#37096;&#12305;\&#38750;&#25353;&#25581;\0&#26085;&#25253;\&#27462;&#29605;&#20132;&#25509;-&#26085;&#25253;&#34920;1206\&#32593;&#28857;&#38750;&#25353;&#25581;&#19994;&#32489;&#26085;&#25253;-12&#26376;(1).xlsx" TargetMode="External"/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2" Type="http://schemas.openxmlformats.org/officeDocument/2006/relationships/externalLinkPath" Target="\Users\USER\Desktop\&#32593;&#28857;&#38750;&#25353;&#25581;&#19994;&#32489;&#26085;&#25253;-12&#26376;4&#26085;.xlsx" TargetMode="External"/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2" Type="http://schemas.openxmlformats.org/officeDocument/2006/relationships/externalLinkPath" Target="\DOWN\&#12304;&#38646;&#21806;&#24066;&#22330;&#37096;&#12305;\&#38750;&#25353;&#25581;\0&#26085;&#25253;\&#25968;&#25454;\&#12304;&#28006;&#19996;&#20998;&#34892;&#37995;e&#36151;&#12305;&#23458;&#25143;&#32463;&#29702;&#33829;&#38144;&#25968;&#25454;_2024-12-08.xlsx" TargetMode="External"/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5.4681712963" refreshedBy="USER" recordCount="739">
  <cacheSource type="worksheet">
    <worksheetSource ref="AA1:AF1048576" sheet="1129" r:id="rId2"/>
  </cacheSource>
  <cacheFields count="6">
    <cacheField name="机构" numFmtId="0">
      <sharedItems containsBlank="1" containsNumber="1" containsInteger="1" containsMixedTypes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人力资源部"/>
        <s v="市场三部"/>
        <s v="新园路支行"/>
        <s v="六里支行"/>
        <s v="东沟支行"/>
        <s v="和炯路支行"/>
        <s v="金杨支行"/>
        <s v="六团支行"/>
        <s v="黄楼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39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40" count="9">
        <n v="0"/>
        <n v="3"/>
        <n v="4"/>
        <n v="1"/>
        <n v="5"/>
        <n v="7"/>
        <n v="2"/>
        <m/>
        <n v="40"/>
      </sharedItems>
    </cacheField>
    <cacheField name="求和项:昨日放款金额" numFmtId="0">
      <sharedItems containsString="0" containsBlank="1" containsNumber="1" containsInteger="1" minValue="0" maxValue="1379000" count="19">
        <n v="0"/>
        <n v="10000"/>
        <n v="100000"/>
        <n v="17000"/>
        <n v="30000"/>
        <n v="15000"/>
        <n v="8000"/>
        <n v="110000"/>
        <n v="32000"/>
        <n v="16000"/>
        <n v="13900"/>
        <n v="200000"/>
        <n v="1100"/>
        <n v="287000"/>
        <n v="400000"/>
        <n v="5000"/>
        <n v="6000"/>
        <m/>
        <n v="1379000"/>
      </sharedItems>
    </cacheField>
    <cacheField name="求和项:本月授信人数" numFmtId="0">
      <sharedItems containsString="0" containsBlank="1" containsNumber="1" containsInteger="1" minValue="0" maxValue="722" count="24">
        <n v="0"/>
        <n v="1"/>
        <n v="51"/>
        <n v="2"/>
        <n v="48"/>
        <n v="19"/>
        <n v="5"/>
        <n v="3"/>
        <n v="47"/>
        <n v="4"/>
        <n v="50"/>
        <n v="24"/>
        <n v="6"/>
        <n v="17"/>
        <n v="107"/>
        <n v="23"/>
        <n v="7"/>
        <n v="34"/>
        <n v="9"/>
        <n v="53"/>
        <n v="10"/>
        <n v="12"/>
        <m/>
        <n v="722"/>
      </sharedItems>
    </cacheField>
    <cacheField name="求和项:本月放款金额" numFmtId="0">
      <sharedItems containsString="0" containsBlank="1" containsNumber="1" containsInteger="1" minValue="0" maxValue="59163160" count="144">
        <n v="200000"/>
        <n v="0"/>
        <n v="38000"/>
        <n v="51000"/>
        <n v="140000"/>
        <n v="813000"/>
        <n v="377000"/>
        <n v="163852"/>
        <n v="2000"/>
        <n v="365600"/>
        <n v="130000"/>
        <n v="225000"/>
        <n v="90000"/>
        <n v="5000"/>
        <n v="150000"/>
        <n v="6000"/>
        <n v="13900"/>
        <n v="30000"/>
        <n v="805662"/>
        <n v="25000"/>
        <n v="80000"/>
        <n v="10000"/>
        <n v="302600"/>
        <n v="24000"/>
        <n v="511000"/>
        <n v="667325"/>
        <n v="333800"/>
        <n v="499935"/>
        <n v="300000"/>
        <n v="97200"/>
        <n v="92000"/>
        <n v="14000"/>
        <n v="608000"/>
        <n v="6280"/>
        <n v="222150"/>
        <n v="66000"/>
        <n v="13000"/>
        <n v="379500"/>
        <n v="40000"/>
        <n v="6800"/>
        <n v="25700"/>
        <n v="100000"/>
        <n v="17888"/>
        <n v="181000"/>
        <n v="36550"/>
        <n v="1005000"/>
        <n v="132571"/>
        <n v="762000"/>
        <n v="140900"/>
        <n v="20000"/>
        <n v="50000"/>
        <n v="355245"/>
        <n v="102000"/>
        <n v="139200"/>
        <n v="4500"/>
        <n v="121000"/>
        <n v="826624"/>
        <n v="32000"/>
        <n v="68000"/>
        <n v="258000"/>
        <n v="1061000"/>
        <n v="2656"/>
        <n v="630034"/>
        <n v="35000"/>
        <n v="64121"/>
        <n v="65000"/>
        <n v="711400"/>
        <n v="261841"/>
        <n v="400000"/>
        <n v="169000"/>
        <n v="15000"/>
        <n v="51174"/>
        <n v="190000"/>
        <n v="280000"/>
        <n v="216440"/>
        <n v="204000"/>
        <n v="180000"/>
        <n v="1456858"/>
        <n v="22600"/>
        <n v="60000"/>
        <n v="7500"/>
        <n v="390000"/>
        <n v="18500"/>
        <n v="123400"/>
        <n v="51407"/>
        <n v="864690"/>
        <n v="21000"/>
        <n v="2588552"/>
        <n v="73850"/>
        <n v="136500"/>
        <n v="880"/>
        <n v="100462"/>
        <n v="13300"/>
        <n v="106000"/>
        <n v="85000"/>
        <n v="10500"/>
        <n v="70000"/>
        <n v="558643"/>
        <n v="365352"/>
        <n v="186000"/>
        <n v="24200"/>
        <n v="44000"/>
        <n v="201478"/>
        <n v="9000"/>
        <n v="4007332"/>
        <n v="105000"/>
        <n v="687500"/>
        <n v="110000"/>
        <n v="181100"/>
        <n v="276529"/>
        <n v="231000"/>
        <n v="58100"/>
        <n v="77000"/>
        <n v="17168651"/>
        <n v="269500"/>
        <n v="75000"/>
        <n v="523470"/>
        <n v="544900"/>
        <n v="234000"/>
        <n v="30500"/>
        <n v="300600"/>
        <n v="500000"/>
        <n v="69000"/>
        <n v="171000"/>
        <n v="260000"/>
        <n v="54000"/>
        <n v="302000"/>
        <n v="67000"/>
        <n v="39000"/>
        <n v="113000"/>
        <n v="15300"/>
        <n v="145700"/>
        <n v="7600"/>
        <n v="165047"/>
        <n v="1111"/>
        <n v="209888"/>
        <n v="1291012"/>
        <n v="11700"/>
        <n v="273000"/>
        <n v="70500"/>
        <n v="111000"/>
        <n v="696000"/>
        <m/>
        <n v="5916316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7.6369675926" refreshedBy="刘歆玥" recordCount="0">
  <cacheSource type="worksheet">
    <worksheetSource ref="BI1:BK1048576" sheet="10月月报" r:id="rId2"/>
  </cacheSource>
  <cacheFields count="3">
    <cacheField name="支行" numFmtId="0">
      <sharedItems containsBlank="1" count="17">
        <s v="零售市场部"/>
        <s v="川沙支行"/>
        <s v="曹路支行"/>
        <s v="金桥支行"/>
        <s v="王港支行"/>
        <s v="洋泾支行"/>
        <s v="六里支行"/>
        <s v="妙境支行"/>
        <s v="金杨支行"/>
        <s v="陆家嘴支行"/>
        <s v="益江分理处"/>
        <s v="金海华城分理处"/>
        <s v="花木支行"/>
        <s v="凌桥支行"/>
        <s v="黄楼支行"/>
        <s v="杨思支行"/>
        <m/>
      </sharedItems>
    </cacheField>
    <cacheField name="尽调客户经理" numFmtId="0">
      <sharedItems containsBlank="1" count="30">
        <s v="曹倩云"/>
        <s v="陈洁云"/>
        <s v="杜星瑶"/>
        <s v="杜以晴"/>
        <s v="龚洁"/>
        <s v="顾伟丽"/>
        <s v="顾悦"/>
        <s v="郭勤"/>
        <s v="黄任潇"/>
        <s v="黄旭"/>
        <s v="蒋朝盛"/>
        <s v="李亚"/>
        <s v="李志明"/>
        <s v="刘国平"/>
        <s v="刘一瑾"/>
        <s v="陆可妍"/>
        <s v="罗秋慧"/>
        <s v="马越骋"/>
        <s v="莫之汇"/>
        <s v="钱潇伟"/>
        <s v="孙仰阳"/>
        <s v="王美燕"/>
        <s v="王明霞"/>
        <s v="吴杲"/>
        <s v="徐君"/>
        <s v="杨欢"/>
        <s v="杨小东"/>
        <s v="袁冰"/>
        <s v="张馨怡"/>
        <m/>
      </sharedItems>
    </cacheField>
    <cacheField name="求和项:放款金额" numFmtId="0">
      <sharedItems containsString="0" containsBlank="1" containsNumber="1" containsInteger="1" minValue="0" maxValue="6400000" count="25">
        <n v="6400000"/>
        <n v="450000"/>
        <n v="1548000"/>
        <n v="100000"/>
        <n v="400000"/>
        <n v="663500"/>
        <n v="298000"/>
        <n v="86000"/>
        <n v="18000"/>
        <n v="1280000"/>
        <n v="16000"/>
        <n v="5636906"/>
        <n v="15000"/>
        <n v="50000"/>
        <n v="40000"/>
        <n v="188333"/>
        <n v="249140"/>
        <n v="200000"/>
        <n v="2503000"/>
        <n v="350000"/>
        <n v="288000"/>
        <n v="1518000"/>
        <n v="127000"/>
        <n v="115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7.6596064815" refreshedBy="刘歆玥" recordCount="0">
  <cacheSource type="worksheet">
    <worksheetSource ref="BA1:BC1048576" sheet="10月月报" r:id="rId2"/>
  </cacheSource>
  <cacheFields count="3">
    <cacheField name="支行" numFmtId="0">
      <sharedItems containsBlank="1" count="49">
        <s v="金桥支行"/>
        <s v="零售市场部"/>
        <s v="御桥分理处"/>
        <s v="川沙支行"/>
        <s v="曹路支行"/>
        <s v="北蔡支行"/>
        <s v="杨园支行"/>
        <s v="龚路支行"/>
        <s v="妙境支行"/>
        <s v="芳华分理处"/>
        <s v="黄楼支行"/>
        <s v="民耀分理处"/>
        <s v="杨思支行"/>
        <s v="合庆支行"/>
        <s v="洋泾支行"/>
        <s v="南新分理处"/>
        <s v="香山分理处"/>
        <s v="王港支行"/>
        <e v="#N/A"/>
        <s v="高行支行"/>
        <s v="高东支行"/>
        <s v="陆家嘴支行"/>
        <s v="凌兆分理处"/>
        <s v="东沟支行"/>
        <s v="六里支行"/>
        <s v="市场二部"/>
        <s v="和炯路支行"/>
        <s v="花木支行"/>
        <s v="市场五部"/>
        <s v="江镇支行"/>
        <s v="金杨支行"/>
        <s v="益江分理处"/>
        <s v="金海华城分理处"/>
        <s v="孙桥支行"/>
        <s v="东波分理处"/>
        <s v="六团支行"/>
        <s v="唐镇支行"/>
        <s v="张江支行"/>
        <s v="施湾支行"/>
        <s v="严桥支行"/>
        <s v="三林支行"/>
        <s v="凌桥支行"/>
        <s v="潼港分理处"/>
        <s v="营业部"/>
        <s v="蔡路支行"/>
        <s v="新园路支行"/>
        <s v="高桥支行"/>
        <s v="五星路支行"/>
        <m/>
      </sharedItems>
    </cacheField>
    <cacheField name="客户经理姓名" numFmtId="0">
      <sharedItems containsBlank="1" count="172">
        <s v="蔡正鹏"/>
        <s v="曹倩云"/>
        <s v="曹羿君"/>
        <s v="陈建强"/>
        <s v="陈洁云"/>
        <s v="陈靓"/>
        <s v="陈莉娜"/>
        <s v="陈名"/>
        <s v="陈诗然"/>
        <s v="陈淑玲"/>
        <s v="陈婷"/>
        <s v="陈雯瑛"/>
        <s v="陈子悦"/>
        <s v="储天捷"/>
        <s v="邓艳丽"/>
        <s v="丁晓雄"/>
        <s v="杜鑫怡"/>
        <s v="杜星瑶"/>
        <s v="杜以晴"/>
        <s v="费文婷"/>
        <s v="费晓晨"/>
        <s v="冯妮"/>
        <s v="高越"/>
        <s v="龚洁"/>
        <s v="顾伟丽"/>
        <s v="顾晓峰"/>
        <s v="顾悦"/>
        <s v="桂旖旎"/>
        <s v="郭勤"/>
        <s v="郭青青"/>
        <s v="何佳"/>
        <s v="何晴妍"/>
        <s v="胡茹萍"/>
        <s v="胡伟"/>
        <s v="黄海东"/>
        <s v="黄萍"/>
        <s v="黄任潇"/>
        <s v="黄旭"/>
        <s v="江川"/>
        <s v="江琳莉"/>
        <s v="江以润"/>
        <s v="姜珉"/>
        <s v="蒋朝盛"/>
        <s v="焦虹"/>
        <s v="焦琼锐"/>
        <s v="金涛"/>
        <s v="阚圣凌"/>
        <s v="柯方逸"/>
        <s v="李丁"/>
        <s v="李涵虚"/>
        <s v="李凌峰"/>
        <s v="李青颖"/>
        <s v="李书吟"/>
        <s v="李思聪"/>
        <s v="李思思"/>
        <s v="李亚"/>
        <s v="李志明"/>
        <s v="刘国平"/>
        <s v="刘佳伟"/>
        <s v="刘璐萱"/>
        <s v="刘一瑾"/>
        <s v="刘臻澜"/>
        <s v="陆可妍"/>
        <s v="罗秋慧"/>
        <s v="罗晓雯"/>
        <s v="吕婷婷"/>
        <s v="马越骋"/>
        <s v="茅敏艳"/>
        <s v="茅毅桢"/>
        <s v="莫之汇"/>
        <s v="倪静"/>
        <s v="潘亦如"/>
        <s v="裴文良"/>
        <s v="彭韦欣"/>
        <s v="钱潇伟"/>
        <s v="钱晓琳"/>
        <s v="邱智慧"/>
        <s v="瞿逸程"/>
        <s v="沙彬彬"/>
        <s v="沙莎"/>
        <s v="沈晔玮"/>
        <s v="施石欣"/>
        <s v="寿春连"/>
        <s v="宋丽凤"/>
        <s v="宋莹"/>
        <s v="苏英"/>
        <s v="孙晨璐"/>
        <s v="孙倩雯"/>
        <s v="孙燕妮"/>
        <s v="孙仰阳"/>
        <s v="唐蓓莉"/>
        <s v="唐瑞"/>
        <s v="唐诗蓓"/>
        <s v="唐雯"/>
        <s v="陶宏伟"/>
        <s v="田雨蔚"/>
        <s v="童思佳"/>
        <s v="万华"/>
        <s v="万佳来"/>
        <s v="王晨"/>
        <s v="王纯"/>
        <s v="王佳艺"/>
        <s v="王静"/>
        <s v="王美燕"/>
        <s v="王明霞"/>
        <s v="王雨佳"/>
        <s v="王喆"/>
        <s v="韦晔"/>
        <s v="韦钰茹"/>
        <s v="位帅琦"/>
        <s v="翁婷婷"/>
        <s v="吴静"/>
        <s v="吴静艺"/>
        <s v="吴莹"/>
        <s v="吴泽炬"/>
        <s v="吴正奕"/>
        <s v="伍艺锦"/>
        <s v="刑景慧"/>
        <s v="邢聪"/>
        <s v="徐君"/>
        <s v="徐凯文"/>
        <s v="徐曦"/>
        <s v="徐亦欢"/>
        <s v="徐圆圆"/>
        <s v="许嘉陆"/>
        <s v="许闻多"/>
        <s v="许益畅"/>
        <s v="严丹"/>
        <s v="严洁颖"/>
        <s v="颜容"/>
        <s v="杨欢"/>
        <s v="杨丽萍"/>
        <s v="杨维维"/>
        <s v="杨小东"/>
        <s v="杨燕"/>
        <s v="杨宇鹭"/>
        <s v="姚庄静"/>
        <s v="殷凤"/>
        <s v="尤子吟"/>
        <s v="于红"/>
        <s v="俞倩文"/>
        <s v="虞倩琳"/>
        <s v="袁冰"/>
        <s v="张朝明"/>
        <s v="张欢"/>
        <s v="张晖"/>
        <s v="张润雨"/>
        <s v="张天超"/>
        <s v="张怡云"/>
        <s v="张宇"/>
        <s v="张聿诚"/>
        <s v="张臻"/>
        <s v="张子豪"/>
        <s v="赵娇娇"/>
        <s v="郑浩君"/>
        <s v="郑阳"/>
        <s v="郑元"/>
        <s v="周辰"/>
        <s v="周辰峰"/>
        <s v="周沁桐"/>
        <s v="周思亦"/>
        <s v="周昕悦"/>
        <s v="周燕君"/>
        <s v="朱芬"/>
        <s v="朱少廷"/>
        <s v="朱薇"/>
        <s v="朱伟杰"/>
        <s v="朱旖辰"/>
        <s v="朱屹帆"/>
        <s v="邹世奇"/>
        <s v="总计"/>
        <m/>
      </sharedItems>
    </cacheField>
    <cacheField name="求和项:本月授信人数" numFmtId="0">
      <sharedItems containsString="0" containsBlank="1" containsNumber="1" containsInteger="1" minValue="0" maxValue="323" count="15">
        <n v="0"/>
        <n v="33"/>
        <n v="1"/>
        <n v="6"/>
        <n v="2"/>
        <n v="15"/>
        <n v="3"/>
        <n v="41"/>
        <n v="57"/>
        <n v="35"/>
        <n v="9"/>
        <n v="5"/>
        <n v="73"/>
        <n v="323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597.6393634259" refreshedBy="刘歆玥" recordCount="0">
  <cacheSource type="worksheet">
    <worksheetSource ref="BQ1:BS1048576" sheet="10月月报" r:id="rId2"/>
  </cacheSource>
  <cacheFields count="3">
    <cacheField name="支行" numFmtId="0">
      <sharedItems containsBlank="1" count="23">
        <s v="零售市场部"/>
        <s v="川沙支行"/>
        <s v="北蔡支行"/>
        <s v="龚路支行"/>
        <s v="妙境支行"/>
        <s v="芳华分理处"/>
        <s v="曹路支行"/>
        <s v="合庆支行"/>
        <s v="南新分理处"/>
        <s v="高行支行"/>
        <s v="东沟支行"/>
        <s v="金杨支行"/>
        <s v="陆家嘴支行"/>
        <s v="金海华城分理处"/>
        <s v="张江支行"/>
        <s v="严桥支行"/>
        <s v="益江分理处"/>
        <s v="凌桥支行"/>
        <s v="花木支行"/>
        <s v="营业部"/>
        <s v="三林支行"/>
        <s v="洋泾支行"/>
        <m/>
      </sharedItems>
    </cacheField>
    <cacheField name="尽调客户经理" numFmtId="0">
      <sharedItems containsBlank="1" count="45">
        <s v="曹倩云"/>
        <s v="陈洁云"/>
        <s v="陈莉娜"/>
        <s v="陈名"/>
        <s v="陈淑玲"/>
        <s v="陈婷"/>
        <s v="陈子悦"/>
        <s v="杜星瑶"/>
        <s v="杜以晴"/>
        <s v="费文婷"/>
        <s v="高越"/>
        <s v="顾伟丽"/>
        <s v="何佳"/>
        <s v="黄旭"/>
        <s v="江琳莉"/>
        <s v="李丁"/>
        <s v="李亚"/>
        <s v="李志明"/>
        <s v="刘国平"/>
        <s v="刘一瑾"/>
        <s v="罗秋慧"/>
        <s v="马越骋"/>
        <s v="茅敏艳"/>
        <s v="潘亦如"/>
        <s v="钱潇伟"/>
        <s v="瞿逸程"/>
        <s v="寿春连"/>
        <s v="宋丽凤"/>
        <s v="孙仰阳"/>
        <s v="唐雯"/>
        <s v="万华"/>
        <s v="万佳来"/>
        <s v="王静"/>
        <s v="王美燕"/>
        <s v="王明霞"/>
        <s v="翁婷婷"/>
        <s v="徐君"/>
        <s v="徐凯文"/>
        <s v="许嘉陆"/>
        <s v="许闻多"/>
        <s v="杨小东"/>
        <s v="尤子吟"/>
        <s v="周沁桐"/>
        <s v="周思亦"/>
        <m/>
      </sharedItems>
    </cacheField>
    <cacheField name="计数" numFmtId="0">
      <sharedItems containsString="0" containsBlank="1" containsNumber="1" containsInteger="1" minValue="0" maxValue="92" count="14">
        <n v="42"/>
        <n v="1"/>
        <n v="6"/>
        <n v="2"/>
        <n v="25"/>
        <n v="3"/>
        <n v="52"/>
        <n v="92"/>
        <n v="55"/>
        <n v="9"/>
        <n v="5"/>
        <n v="91"/>
        <n v="4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458564815" refreshedBy="刘歆玥" recordCount="45">
  <cacheSource type="worksheet">
    <worksheetSource ref="BR1:BT1048576" sheet="11月月报" r:id="rId2"/>
  </cacheSource>
  <cacheFields count="3">
    <cacheField name="支行" numFmtId="0">
      <sharedItems containsBlank="1" count="22">
        <s v="高桥支行"/>
        <s v="零售市场部"/>
        <s v="曹路支行"/>
        <s v="龚路支行"/>
        <s v="张江支行"/>
        <s v="合庆支行"/>
        <s v="金桥支行"/>
        <s v="高行支行"/>
        <s v="高东支行"/>
        <s v="妙境支行"/>
        <s v="北蔡支行"/>
        <s v="孙桥支行"/>
        <s v="花木支行"/>
        <s v="益江分理处"/>
        <s v="凌兆分理处"/>
        <s v="东沟支行"/>
        <s v="御桥分理处"/>
        <s v="南新支行"/>
        <s v="杨思支行"/>
        <s v="洋泾支行"/>
        <e v="#N/A"/>
        <m/>
      </sharedItems>
    </cacheField>
    <cacheField name="尽调客户经理" numFmtId="0">
      <sharedItems containsBlank="1" count="40">
        <s v="蔡燕雯"/>
        <s v="曹倩云"/>
        <s v="陈靓"/>
        <s v="陈名"/>
        <s v="陈淑玲"/>
        <s v="储天捷"/>
        <s v="邓艳丽"/>
        <s v="杜星瑶"/>
        <s v="费文婷"/>
        <s v="龚洁"/>
        <s v="顾伟丽"/>
        <s v="何佳"/>
        <s v="黄旭"/>
        <s v="李思聪"/>
        <s v="李亚"/>
        <s v="李志明"/>
        <s v="马越骋"/>
        <s v="茅敏艳"/>
        <s v="潘亦如"/>
        <s v="钱潇伟"/>
        <s v="沙彬彬"/>
        <s v="孙燕妮"/>
        <s v="孙仰阳"/>
        <s v="王静"/>
        <s v="王美燕"/>
        <s v="王玥琦"/>
        <s v="翁婷婷"/>
        <s v="徐君"/>
        <s v="许嘉陆"/>
        <s v="许闻多"/>
        <s v="杨小东"/>
        <s v="杨燕"/>
        <s v="殷凤"/>
        <s v="尤子吟"/>
        <s v="虞倩琳"/>
        <s v="张欢"/>
        <s v="张馨"/>
        <s v="张馨怡"/>
        <s v="周思亦"/>
        <m/>
      </sharedItems>
    </cacheField>
    <cacheField name="计数" numFmtId="0">
      <sharedItems containsString="0" containsBlank="1" containsNumber="1" containsInteger="1" minValue="0" maxValue="104" count="12">
        <n v="1"/>
        <n v="57"/>
        <n v="2"/>
        <n v="20"/>
        <n v="75"/>
        <n v="3"/>
        <n v="72"/>
        <n v="4"/>
        <n v="104"/>
        <n v="32"/>
        <n v="65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403472222" refreshedBy="刘歆玥" recordCount="177">
  <cacheSource type="worksheet">
    <worksheetSource ref="BB1:BD1048576" sheet="11月月报" r:id="rId2"/>
  </cacheSource>
  <cacheFields count="3">
    <cacheField name="支行" numFmtId="0">
      <sharedItems containsBlank="1" count="48">
        <s v="高桥支行"/>
        <s v="金桥支行"/>
        <s v="零售市场部"/>
        <s v="御桥分理处"/>
        <s v="川沙支行"/>
        <s v="曹路支行"/>
        <s v="北蔡支行"/>
        <s v="杨园支行"/>
        <s v="龚路支行"/>
        <s v="妙境支行"/>
        <s v="芳华分理处"/>
        <s v="张江支行"/>
        <s v="民耀分理处"/>
        <s v="杨思支行"/>
        <s v="合庆支行"/>
        <e v="#N/A"/>
        <s v="洋泾支行"/>
        <s v="南新分理处"/>
        <s v="香山分理处"/>
        <s v="王港支行"/>
        <s v="高行支行"/>
        <s v="高东支行"/>
        <s v="陆家嘴支行"/>
        <s v="凌兆分理处"/>
        <s v="东沟支行"/>
        <s v="潼港分理处"/>
        <s v="六里支行"/>
        <s v="营业部"/>
        <s v="和炯路支行"/>
        <s v="金杨支行"/>
        <s v="江镇支行"/>
        <s v="金海华城分理处"/>
        <s v="黄楼支行"/>
        <s v="花木支行"/>
        <s v="孙桥支行"/>
        <s v="东波分理处"/>
        <s v="六团支行"/>
        <s v="唐镇支行"/>
        <s v="施湾支行"/>
        <s v="严桥支行"/>
        <s v="三林支行"/>
        <s v="凌桥支行"/>
        <s v="益江分理处"/>
        <s v="新园路支行"/>
        <s v="蔡路支行"/>
        <s v="南新支行"/>
        <s v="五星路支行"/>
        <m/>
      </sharedItems>
    </cacheField>
    <cacheField name="客户经理姓名" numFmtId="0">
      <sharedItems containsBlank="1" count="177">
        <s v="蔡燕雯"/>
        <s v="蔡正鹏"/>
        <s v="曹倩云"/>
        <s v="曹羿君"/>
        <s v="陈建强"/>
        <s v="陈洁云"/>
        <s v="陈靓"/>
        <s v="陈莉娜"/>
        <s v="陈名"/>
        <s v="陈诗然"/>
        <s v="陈淑玲"/>
        <s v="陈婷"/>
        <s v="陈雯瑛"/>
        <s v="陈子悦"/>
        <s v="储天捷"/>
        <s v="邓艳丽"/>
        <s v="丁晓雄"/>
        <s v="杜鑫怡"/>
        <s v="杜星瑶"/>
        <s v="杜以晴"/>
        <s v="费文婷"/>
        <s v="费晓晨"/>
        <s v="冯妮"/>
        <s v="高越"/>
        <s v="龚洁"/>
        <s v="顾伟丽"/>
        <s v="顾晓峰"/>
        <s v="顾悦"/>
        <s v="桂旖旎"/>
        <s v="郭勤"/>
        <s v="郭青青"/>
        <s v="何佳"/>
        <s v="何晴妍"/>
        <s v="胡茹萍"/>
        <s v="胡伟"/>
        <s v="黄海东"/>
        <s v="黄萍"/>
        <s v="黄任潇"/>
        <s v="黄旭"/>
        <s v="江川"/>
        <s v="江琳莉"/>
        <s v="江以润"/>
        <s v="姜珉"/>
        <s v="蒋朝盛"/>
        <s v="焦虹"/>
        <s v="焦琼锐"/>
        <s v="金涛"/>
        <s v="阚圣凌"/>
        <s v="柯方逸"/>
        <s v="李丁"/>
        <s v="李涵虚"/>
        <s v="李凌峰"/>
        <s v="李青颖"/>
        <s v="李书吟"/>
        <s v="李思聪"/>
        <s v="李思思"/>
        <s v="李亚"/>
        <s v="李志明"/>
        <s v="刘国平"/>
        <s v="刘佳伟"/>
        <s v="刘璐萱"/>
        <s v="刘一瑾"/>
        <s v="刘臻澜"/>
        <s v="陆可妍"/>
        <s v="罗秋慧"/>
        <s v="罗晓雯"/>
        <s v="吕婷婷"/>
        <s v="马越骋"/>
        <s v="茅敏艳"/>
        <s v="茅毅桢"/>
        <s v="莫之汇"/>
        <s v="倪静"/>
        <s v="潘亦如"/>
        <s v="裴文良"/>
        <s v="彭韦欣"/>
        <s v="钱潇伟"/>
        <s v="钱晓琳"/>
        <s v="邱智慧"/>
        <s v="瞿逸程"/>
        <s v="沙彬彬"/>
        <s v="沙莎"/>
        <s v="沈晔玮"/>
        <s v="施石欣"/>
        <s v="寿春连"/>
        <s v="宋丽凤"/>
        <s v="宋莹"/>
        <s v="苏英"/>
        <s v="孙晨璐"/>
        <s v="孙倩雯"/>
        <s v="孙燕妮"/>
        <s v="孙仰阳"/>
        <s v="唐蓓莉"/>
        <s v="唐瑞"/>
        <s v="唐诗蓓"/>
        <s v="唐雯"/>
        <s v="陶宏伟"/>
        <s v="田雨蔚"/>
        <s v="童思佳"/>
        <s v="万华"/>
        <s v="万佳来"/>
        <s v="王晨"/>
        <s v="王纯"/>
        <s v="王佳艺"/>
        <s v="王静"/>
        <s v="王美燕"/>
        <s v="王明霞"/>
        <s v="王雨佳"/>
        <s v="王玥琦"/>
        <s v="王喆"/>
        <s v="韦晔"/>
        <s v="韦钰茹"/>
        <s v="位帅琦"/>
        <s v="翁婷婷"/>
        <s v="吴静"/>
        <s v="吴静艺"/>
        <s v="吴莹"/>
        <s v="吴泽炬"/>
        <s v="吴正奕"/>
        <s v="伍艺锦"/>
        <s v="刑景慧"/>
        <s v="邢聪"/>
        <s v="徐君"/>
        <s v="徐凯文"/>
        <s v="徐曦"/>
        <s v="徐亦欢"/>
        <s v="徐圆圆"/>
        <s v="许嘉陆"/>
        <s v="许闻多"/>
        <s v="许益畅"/>
        <s v="严丹"/>
        <s v="严洁颖"/>
        <s v="颜容"/>
        <s v="杨欢"/>
        <s v="杨丽萍"/>
        <s v="杨维维"/>
        <s v="杨小东"/>
        <s v="杨燕"/>
        <s v="杨宇鹭"/>
        <s v="姚庄静"/>
        <s v="殷凤"/>
        <s v="尤子吟"/>
        <s v="于红"/>
        <s v="俞倩文"/>
        <s v="虞倩琳"/>
        <s v="袁冰"/>
        <s v="张朝明"/>
        <s v="张欢"/>
        <s v="张晖"/>
        <s v="张润雨"/>
        <s v="张天超"/>
        <s v="张馨"/>
        <s v="张馨怡"/>
        <s v="张怡云"/>
        <s v="张宇"/>
        <s v="张聿诚"/>
        <s v="张臻"/>
        <s v="张子豪"/>
        <s v="赵娇娇"/>
        <s v="郑浩君"/>
        <s v="郑阳"/>
        <s v="郑元"/>
        <s v="周辰"/>
        <s v="周辰峰"/>
        <s v="周嘉慧"/>
        <s v="周沁桐"/>
        <s v="周思亦"/>
        <s v="周昕悦"/>
        <s v="周燕君"/>
        <s v="朱芬"/>
        <s v="朱少廷"/>
        <s v="朱薇"/>
        <s v="朱伟杰"/>
        <s v="朱旖辰"/>
        <s v="朱屹帆"/>
        <s v="邹世奇"/>
        <s v="总计"/>
        <m/>
      </sharedItems>
    </cacheField>
    <cacheField name="求和项:本月授信人数" numFmtId="0">
      <sharedItems containsString="0" containsBlank="1" containsNumber="1" containsInteger="1" minValue="0" maxValue="345" count="13">
        <n v="1"/>
        <n v="0"/>
        <n v="40"/>
        <n v="2"/>
        <n v="16"/>
        <n v="45"/>
        <n v="3"/>
        <n v="43"/>
        <n v="4"/>
        <n v="89"/>
        <n v="47"/>
        <n v="34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433564815" refreshedBy="刘歆玥" recordCount="30">
  <cacheSource type="worksheet">
    <worksheetSource ref="BJ1:BL1048576" sheet="11月月报" r:id="rId2"/>
  </cacheSource>
  <cacheFields count="3">
    <cacheField name="支行" numFmtId="0">
      <sharedItems containsBlank="1" count="15">
        <s v="零售市场部"/>
        <s v="金桥支行"/>
        <s v="川沙支行"/>
        <s v="高行支行"/>
        <s v="和炯路支行"/>
        <s v="江镇支行"/>
        <s v="花木支行"/>
        <s v="新园路支行"/>
        <s v="芳华分理处"/>
        <s v="东波分理处"/>
        <s v="益江分理处"/>
        <s v="黄楼支行"/>
        <s v="洋泾支行"/>
        <e v="#N/A"/>
        <m/>
      </sharedItems>
    </cacheField>
    <cacheField name="尽调客户经理" numFmtId="0">
      <sharedItems containsBlank="1" count="27">
        <s v="曹倩云"/>
        <s v="杜星瑶"/>
        <s v="龚洁"/>
        <s v="顾伟丽"/>
        <s v="郭勤"/>
        <s v="何佳"/>
        <s v="黄旭"/>
        <s v="阚圣凌"/>
        <s v="李亚"/>
        <s v="李志明"/>
        <s v="刘国平"/>
        <s v="陆可妍"/>
        <s v="茅敏艳"/>
        <s v="莫之汇"/>
        <s v="孙仰阳"/>
        <s v="王美燕"/>
        <s v="王明霞"/>
        <s v="徐君"/>
        <s v="徐凯文"/>
        <s v="杨小东"/>
        <s v="张子豪"/>
        <s v="郑阳"/>
        <s v="周辰"/>
        <s v="周思亦"/>
        <s v="(空白)"/>
        <s v="总计"/>
        <m/>
      </sharedItems>
    </cacheField>
    <cacheField name="求和项:放款金额" numFmtId="0">
      <sharedItems containsString="0" containsBlank="1" containsNumber="1" containsInteger="1" minValue="0" maxValue="33366340" count="25">
        <n v="4841502"/>
        <n v="1237000"/>
        <n v="298000"/>
        <n v="498000"/>
        <n v="1000"/>
        <n v="200000"/>
        <n v="4436035"/>
        <n v="40000"/>
        <n v="7479700"/>
        <n v="60000"/>
        <n v="210000"/>
        <n v="235000"/>
        <n v="307000"/>
        <n v="667229"/>
        <n v="52000"/>
        <n v="5229000"/>
        <n v="100000"/>
        <n v="3478000"/>
        <n v="114324"/>
        <n v="3432550"/>
        <n v="50000"/>
        <n v="20000"/>
        <n v="180000"/>
        <m/>
        <n v="33366340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9.7031481481" refreshedBy="刘歆玥" recordCount="741">
  <cacheSource type="worksheet">
    <worksheetSource ref="AA1:AF1048576" sheet="1203" r:id="rId2"/>
  </cacheSource>
  <cacheFields count="6">
    <cacheField name="机构" numFmtId="0">
      <sharedItems containsBlank="1" containsNumber="1" containsInteger="1" containsMixedTypes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1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?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23" count="6">
        <n v="0"/>
        <n v="1"/>
        <n v="2"/>
        <n v="11"/>
        <m/>
        <n v="23"/>
      </sharedItems>
    </cacheField>
    <cacheField name="求和项:昨日放款金额" numFmtId="0">
      <sharedItems containsString="0" containsBlank="1" containsNumber="1" containsInteger="1" minValue="0" maxValue="2527962" count="24">
        <n v="0"/>
        <n v="1000"/>
        <n v="200000"/>
        <n v="4000"/>
        <n v="50000"/>
        <n v="20000"/>
        <n v="100000"/>
        <n v="15000"/>
        <n v="500"/>
        <n v="19000"/>
        <n v="10000"/>
        <n v="80000"/>
        <n v="60000"/>
        <n v="18000"/>
        <n v="2000"/>
        <n v="30000"/>
        <n v="986700"/>
        <n v="26462"/>
        <n v="17700"/>
        <n v="5600"/>
        <n v="90000"/>
        <n v="62000"/>
        <m/>
        <n v="2527962"/>
      </sharedItems>
    </cacheField>
    <cacheField name="求和项:本月授信人数" numFmtId="0">
      <sharedItems containsString="0" containsBlank="1" containsNumber="1" containsInteger="1" minValue="0" maxValue="35" count="7">
        <n v="0"/>
        <n v="1"/>
        <n v="2"/>
        <n v="3"/>
        <n v="11"/>
        <m/>
        <n v="35"/>
      </sharedItems>
    </cacheField>
    <cacheField name="求和项:本月放款金额" numFmtId="0">
      <sharedItems containsString="0" containsBlank="1" containsNumber="1" containsInteger="1" minValue="0" maxValue="3969884" count="36">
        <n v="0"/>
        <n v="1000"/>
        <n v="200000"/>
        <n v="4000"/>
        <n v="50000"/>
        <n v="20000"/>
        <n v="35000"/>
        <n v="100000"/>
        <n v="15000"/>
        <n v="500"/>
        <n v="6000"/>
        <n v="5000"/>
        <n v="45000"/>
        <n v="19000"/>
        <n v="10000"/>
        <n v="80000"/>
        <n v="32022"/>
        <n v="150000"/>
        <n v="63000"/>
        <n v="3500"/>
        <n v="8000"/>
        <n v="22000"/>
        <n v="30000"/>
        <n v="337200"/>
        <n v="83000"/>
        <n v="330000"/>
        <n v="1301700"/>
        <n v="135000"/>
        <n v="32662"/>
        <n v="112000"/>
        <n v="17700"/>
        <n v="5600"/>
        <n v="90000"/>
        <n v="89000"/>
        <m/>
        <n v="3969884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30.6960763889" refreshedBy="刘歆玥" recordCount="741">
  <cacheSource type="worksheet">
    <worksheetSource ref="AA1:AF1048576" sheet="1204" r:id="rId2"/>
  </cacheSource>
  <cacheFields count="6">
    <cacheField name="机构" numFmtId="0">
      <sharedItems containsBlank="1" containsNumber="1" containsInteger="1" containsMixedTypes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1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?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39" count="6">
        <n v="0"/>
        <n v="2"/>
        <n v="1"/>
        <n v="21"/>
        <m/>
        <n v="39"/>
      </sharedItems>
    </cacheField>
    <cacheField name="求和项:昨日放款金额" numFmtId="0">
      <sharedItems containsString="0" containsBlank="1" containsNumber="1" containsInteger="1" minValue="0" maxValue="2756380" count="23">
        <n v="0"/>
        <n v="100000"/>
        <n v="200000"/>
        <n v="1000"/>
        <n v="20000"/>
        <n v="98000"/>
        <n v="265000"/>
        <n v="30000"/>
        <n v="10000"/>
        <n v="17000"/>
        <n v="380000"/>
        <n v="24000"/>
        <n v="398000"/>
        <n v="27000"/>
        <n v="25000"/>
        <n v="2000"/>
        <n v="19880"/>
        <n v="639000"/>
        <n v="500"/>
        <n v="80000"/>
        <n v="150000"/>
        <m/>
        <n v="2756380"/>
      </sharedItems>
    </cacheField>
    <cacheField name="求和项:本月授信人数" numFmtId="0">
      <sharedItems containsString="0" containsBlank="1" containsNumber="1" containsInteger="1" minValue="0" maxValue="75" count="8">
        <n v="0"/>
        <n v="1"/>
        <n v="3"/>
        <n v="4"/>
        <n v="2"/>
        <n v="32"/>
        <m/>
        <n v="75"/>
      </sharedItems>
    </cacheField>
    <cacheField name="求和项:本月放款金额" numFmtId="0">
      <sharedItems containsString="0" containsBlank="1" containsNumber="1" containsInteger="1" minValue="0" maxValue="6726264" count="45">
        <n v="0"/>
        <n v="1000"/>
        <n v="300000"/>
        <n v="200000"/>
        <n v="4000"/>
        <n v="50000"/>
        <n v="20000"/>
        <n v="36000"/>
        <n v="100000"/>
        <n v="35000"/>
        <n v="500"/>
        <n v="6000"/>
        <n v="5000"/>
        <n v="45000"/>
        <n v="19000"/>
        <n v="118000"/>
        <n v="10000"/>
        <n v="80000"/>
        <n v="365000"/>
        <n v="32022"/>
        <n v="30000"/>
        <n v="17000"/>
        <n v="180000"/>
        <n v="63000"/>
        <n v="380000"/>
        <n v="3500"/>
        <n v="8000"/>
        <n v="22000"/>
        <n v="24000"/>
        <n v="735200"/>
        <n v="110000"/>
        <n v="355000"/>
        <n v="2000"/>
        <n v="19880"/>
        <n v="1940700"/>
        <n v="135000"/>
        <n v="32662"/>
        <n v="142000"/>
        <n v="27700"/>
        <n v="5600"/>
        <n v="90000"/>
        <n v="89000"/>
        <n v="150000"/>
        <m/>
        <n v="6726264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310069444" refreshedBy="刘歆玥" recordCount="740">
  <cacheSource type="worksheet">
    <worksheetSource ref="AA1:AF1048576" sheet="11月月报" r:id="rId2"/>
  </cacheSource>
  <cacheFields count="6">
    <cacheField name="机构" numFmtId="0">
      <sharedItems containsBlank="1" containsNumber="1" containsInteger="1" containsMixedTypes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人力资源部"/>
        <s v="市场三部"/>
        <s v="新园路支行"/>
        <s v="六里支行"/>
        <s v="东沟支行"/>
        <s v="和炯路支行"/>
        <s v="金杨支行"/>
        <s v="六团支行"/>
        <s v="黄楼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0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12" count="5">
        <n v="0"/>
        <n v="2"/>
        <n v="1"/>
        <m/>
        <n v="12"/>
      </sharedItems>
    </cacheField>
    <cacheField name="求和项:昨日放款金额" numFmtId="0">
      <sharedItems containsString="0" containsBlank="1" containsNumber="1" containsInteger="1" minValue="0" maxValue="1410800" count="17">
        <n v="0"/>
        <n v="200000"/>
        <n v="150000"/>
        <n v="1000"/>
        <n v="100000"/>
        <n v="10000"/>
        <n v="8000"/>
        <n v="60000"/>
        <n v="5000"/>
        <n v="7200"/>
        <n v="281000"/>
        <n v="3000"/>
        <n v="311300"/>
        <n v="24000"/>
        <n v="1300"/>
        <m/>
        <n v="1410800"/>
      </sharedItems>
    </cacheField>
    <cacheField name="求和项:本月授信人数" numFmtId="0">
      <sharedItems containsString="0" containsBlank="1" containsNumber="1" containsInteger="1" minValue="0" maxValue="761" count="24">
        <n v="0"/>
        <n v="2"/>
        <n v="1"/>
        <n v="53"/>
        <n v="50"/>
        <n v="19"/>
        <n v="5"/>
        <n v="3"/>
        <n v="47"/>
        <n v="4"/>
        <n v="52"/>
        <n v="6"/>
        <n v="27"/>
        <n v="22"/>
        <n v="111"/>
        <n v="23"/>
        <n v="8"/>
        <n v="7"/>
        <n v="35"/>
        <n v="9"/>
        <n v="10"/>
        <n v="13"/>
        <m/>
        <n v="761"/>
      </sharedItems>
    </cacheField>
    <cacheField name="求和项:本月放款金额" numFmtId="0">
      <sharedItems containsString="0" containsBlank="1" containsNumber="1" containsInteger="1" minValue="0" maxValue="62676527" count="147">
        <n v="200000"/>
        <n v="0"/>
        <n v="38000"/>
        <n v="51000"/>
        <n v="140000"/>
        <n v="203746"/>
        <n v="1113000"/>
        <n v="377000"/>
        <n v="163852"/>
        <n v="2000"/>
        <n v="365600"/>
        <n v="130000"/>
        <n v="225000"/>
        <n v="90000"/>
        <n v="5000"/>
        <n v="150000"/>
        <n v="6000"/>
        <n v="13900"/>
        <n v="30000"/>
        <n v="955662"/>
        <n v="25000"/>
        <n v="80000"/>
        <n v="10000"/>
        <n v="302600"/>
        <n v="24000"/>
        <n v="511000"/>
        <n v="717325"/>
        <n v="334800"/>
        <n v="599935"/>
        <n v="300000"/>
        <n v="35000"/>
        <n v="97200"/>
        <n v="92000"/>
        <n v="14000"/>
        <n v="608000"/>
        <n v="6280"/>
        <n v="222150"/>
        <n v="66000"/>
        <n v="13000"/>
        <n v="8000"/>
        <n v="50000"/>
        <n v="477300"/>
        <n v="6800"/>
        <n v="25700"/>
        <n v="100000"/>
        <n v="17888"/>
        <n v="136000"/>
        <n v="182500"/>
        <n v="36550"/>
        <n v="1005000"/>
        <n v="132571"/>
        <n v="70000"/>
        <n v="808700"/>
        <n v="140900"/>
        <n v="20000"/>
        <n v="355245"/>
        <n v="102000"/>
        <n v="139200"/>
        <n v="4500"/>
        <n v="121000"/>
        <n v="848891"/>
        <n v="40000"/>
        <n v="32000"/>
        <n v="69000"/>
        <n v="268000"/>
        <n v="1061000"/>
        <n v="2656"/>
        <n v="630034"/>
        <n v="64121"/>
        <n v="65000"/>
        <n v="721400"/>
        <n v="261841"/>
        <n v="400000"/>
        <n v="169000"/>
        <n v="15000"/>
        <n v="51174"/>
        <n v="190000"/>
        <n v="280000"/>
        <n v="216440"/>
        <n v="204000"/>
        <n v="180000"/>
        <n v="1564058"/>
        <n v="22600"/>
        <n v="60000"/>
        <n v="7500"/>
        <n v="390000"/>
        <n v="18500"/>
        <n v="131400"/>
        <n v="51407"/>
        <n v="864690"/>
        <n v="21000"/>
        <n v="2758992"/>
        <n v="73850"/>
        <n v="136500"/>
        <n v="880"/>
        <n v="100962"/>
        <n v="13300"/>
        <n v="106000"/>
        <n v="85000"/>
        <n v="13500"/>
        <n v="558643"/>
        <n v="365352"/>
        <n v="186000"/>
        <n v="24200"/>
        <n v="44000"/>
        <n v="201478"/>
        <n v="9000"/>
        <n v="4419332"/>
        <n v="115000"/>
        <n v="697500"/>
        <n v="110000"/>
        <n v="181100"/>
        <n v="381529"/>
        <n v="231000"/>
        <n v="61100"/>
        <n v="77000"/>
        <n v="17975951"/>
        <n v="269500"/>
        <n v="99000"/>
        <n v="623384"/>
        <n v="544900"/>
        <n v="234000"/>
        <n v="30500"/>
        <n v="300600"/>
        <n v="550000"/>
        <n v="171000"/>
        <n v="270000"/>
        <n v="1000"/>
        <n v="54000"/>
        <n v="302000"/>
        <n v="67000"/>
        <n v="39000"/>
        <n v="113000"/>
        <n v="15300"/>
        <n v="145700"/>
        <n v="7600"/>
        <n v="165047"/>
        <n v="1111"/>
        <n v="309888"/>
        <n v="1291012"/>
        <n v="11700"/>
        <n v="273000"/>
        <n v="70500"/>
        <n v="111000"/>
        <n v="1076000"/>
        <m/>
        <n v="62676527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403472222" refreshedBy="刘歆玥" recordCount="0">
  <cacheSource type="worksheet">
    <worksheetSource ref="BB1:BD1048576" sheet="11月月报" r:id="rId2"/>
  </cacheSource>
  <cacheFields count="3">
    <cacheField name="支行" numFmtId="0">
      <sharedItems containsBlank="1" count="48">
        <s v="高桥支行"/>
        <s v="金桥支行"/>
        <s v="零售市场部"/>
        <s v="御桥分理处"/>
        <s v="川沙支行"/>
        <s v="曹路支行"/>
        <s v="北蔡支行"/>
        <s v="杨园支行"/>
        <s v="龚路支行"/>
        <s v="妙境支行"/>
        <s v="芳华分理处"/>
        <s v="张江支行"/>
        <s v="民耀分理处"/>
        <s v="杨思支行"/>
        <s v="合庆支行"/>
        <e v="#N/A"/>
        <s v="洋泾支行"/>
        <s v="南新分理处"/>
        <s v="香山分理处"/>
        <s v="王港支行"/>
        <s v="高行支行"/>
        <s v="高东支行"/>
        <s v="陆家嘴支行"/>
        <s v="凌兆分理处"/>
        <s v="东沟支行"/>
        <s v="潼港分理处"/>
        <s v="六里支行"/>
        <s v="营业部"/>
        <s v="和炯路支行"/>
        <s v="金杨支行"/>
        <s v="江镇支行"/>
        <s v="金海华城分理处"/>
        <s v="黄楼支行"/>
        <s v="花木支行"/>
        <s v="孙桥支行"/>
        <s v="东波分理处"/>
        <s v="六团支行"/>
        <s v="唐镇支行"/>
        <s v="施湾支行"/>
        <s v="严桥支行"/>
        <s v="三林支行"/>
        <s v="凌桥支行"/>
        <s v="益江分理处"/>
        <s v="新园路支行"/>
        <s v="蔡路支行"/>
        <s v="南新支行"/>
        <s v="五星路支行"/>
        <m/>
      </sharedItems>
    </cacheField>
    <cacheField name="客户经理姓名" numFmtId="0">
      <sharedItems containsBlank="1" count="177">
        <s v="蔡燕雯"/>
        <s v="蔡正鹏"/>
        <s v="曹倩云"/>
        <s v="曹羿君"/>
        <s v="陈建强"/>
        <s v="陈洁云"/>
        <s v="陈靓"/>
        <s v="陈莉娜"/>
        <s v="陈名"/>
        <s v="陈诗然"/>
        <s v="陈淑玲"/>
        <s v="陈婷"/>
        <s v="陈雯瑛"/>
        <s v="陈子悦"/>
        <s v="储天捷"/>
        <s v="邓艳丽"/>
        <s v="丁晓雄"/>
        <s v="杜鑫怡"/>
        <s v="杜星瑶"/>
        <s v="杜以晴"/>
        <s v="费文婷"/>
        <s v="费晓晨"/>
        <s v="冯妮"/>
        <s v="高越"/>
        <s v="龚洁"/>
        <s v="顾伟丽"/>
        <s v="顾晓峰"/>
        <s v="顾悦"/>
        <s v="桂旖旎"/>
        <s v="郭勤"/>
        <s v="郭青青"/>
        <s v="何佳"/>
        <s v="何晴妍"/>
        <s v="胡茹萍"/>
        <s v="胡伟"/>
        <s v="黄海东"/>
        <s v="黄萍"/>
        <s v="黄任潇"/>
        <s v="黄旭"/>
        <s v="江川"/>
        <s v="江琳莉"/>
        <s v="江以润"/>
        <s v="姜珉"/>
        <s v="蒋朝盛"/>
        <s v="焦虹"/>
        <s v="焦琼锐"/>
        <s v="金涛"/>
        <s v="阚圣凌"/>
        <s v="柯方逸"/>
        <s v="李丁"/>
        <s v="李涵虚"/>
        <s v="李凌峰"/>
        <s v="李青颖"/>
        <s v="李书吟"/>
        <s v="李思聪"/>
        <s v="李思思"/>
        <s v="李亚"/>
        <s v="李志明"/>
        <s v="刘国平"/>
        <s v="刘佳伟"/>
        <s v="刘璐萱"/>
        <s v="刘一瑾"/>
        <s v="刘臻澜"/>
        <s v="陆可妍"/>
        <s v="罗秋慧"/>
        <s v="罗晓雯"/>
        <s v="吕婷婷"/>
        <s v="马越骋"/>
        <s v="茅敏艳"/>
        <s v="茅毅桢"/>
        <s v="莫之汇"/>
        <s v="倪静"/>
        <s v="潘亦如"/>
        <s v="裴文良"/>
        <s v="彭韦欣"/>
        <s v="钱潇伟"/>
        <s v="钱晓琳"/>
        <s v="邱智慧"/>
        <s v="瞿逸程"/>
        <s v="沙彬彬"/>
        <s v="沙莎"/>
        <s v="沈晔玮"/>
        <s v="施石欣"/>
        <s v="寿春连"/>
        <s v="宋丽凤"/>
        <s v="宋莹"/>
        <s v="苏英"/>
        <s v="孙晨璐"/>
        <s v="孙倩雯"/>
        <s v="孙燕妮"/>
        <s v="孙仰阳"/>
        <s v="唐蓓莉"/>
        <s v="唐瑞"/>
        <s v="唐诗蓓"/>
        <s v="唐雯"/>
        <s v="陶宏伟"/>
        <s v="田雨蔚"/>
        <s v="童思佳"/>
        <s v="万华"/>
        <s v="万佳来"/>
        <s v="王晨"/>
        <s v="王纯"/>
        <s v="王佳艺"/>
        <s v="王静"/>
        <s v="王美燕"/>
        <s v="王明霞"/>
        <s v="王雨佳"/>
        <s v="王玥琦"/>
        <s v="王喆"/>
        <s v="韦晔"/>
        <s v="韦钰茹"/>
        <s v="位帅琦"/>
        <s v="翁婷婷"/>
        <s v="吴静"/>
        <s v="吴静艺"/>
        <s v="吴莹"/>
        <s v="吴泽炬"/>
        <s v="吴正奕"/>
        <s v="伍艺锦"/>
        <s v="刑景慧"/>
        <s v="邢聪"/>
        <s v="徐君"/>
        <s v="徐凯文"/>
        <s v="徐曦"/>
        <s v="徐亦欢"/>
        <s v="徐圆圆"/>
        <s v="许嘉陆"/>
        <s v="许闻多"/>
        <s v="许益畅"/>
        <s v="严丹"/>
        <s v="严洁颖"/>
        <s v="颜容"/>
        <s v="杨欢"/>
        <s v="杨丽萍"/>
        <s v="杨维维"/>
        <s v="杨小东"/>
        <s v="杨燕"/>
        <s v="杨宇鹭"/>
        <s v="姚庄静"/>
        <s v="殷凤"/>
        <s v="尤子吟"/>
        <s v="于红"/>
        <s v="俞倩文"/>
        <s v="虞倩琳"/>
        <s v="袁冰"/>
        <s v="张朝明"/>
        <s v="张欢"/>
        <s v="张晖"/>
        <s v="张润雨"/>
        <s v="张天超"/>
        <s v="张馨"/>
        <s v="张馨怡"/>
        <s v="张怡云"/>
        <s v="张宇"/>
        <s v="张聿诚"/>
        <s v="张臻"/>
        <s v="张子豪"/>
        <s v="赵娇娇"/>
        <s v="郑浩君"/>
        <s v="郑阳"/>
        <s v="郑元"/>
        <s v="周辰"/>
        <s v="周辰峰"/>
        <s v="周嘉慧"/>
        <s v="周沁桐"/>
        <s v="周思亦"/>
        <s v="周昕悦"/>
        <s v="周燕君"/>
        <s v="朱芬"/>
        <s v="朱少廷"/>
        <s v="朱薇"/>
        <s v="朱伟杰"/>
        <s v="朱旖辰"/>
        <s v="朱屹帆"/>
        <s v="邹世奇"/>
        <s v="总计"/>
        <m/>
      </sharedItems>
    </cacheField>
    <cacheField name="求和项:本月授信人数" numFmtId="0">
      <sharedItems containsString="0" containsBlank="1" containsNumber="1" containsInteger="1" minValue="0" maxValue="345" count="13">
        <n v="1"/>
        <n v="0"/>
        <n v="40"/>
        <n v="2"/>
        <n v="16"/>
        <n v="45"/>
        <n v="3"/>
        <n v="43"/>
        <n v="4"/>
        <n v="89"/>
        <n v="47"/>
        <n v="345"/>
        <m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32.5722685185" refreshedBy="刘歆玥" recordCount="742">
  <cacheSource type="worksheet">
    <worksheetSource ref="AA1:AF1048576" sheet="1206-刘" r:id="rId2"/>
  </cacheSource>
  <cacheFields count="6">
    <cacheField name="机构" numFmtId="0">
      <sharedItems containsBlank="1" containsNumber="1" containsInteger="1" containsMixedTypes="1" count="60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分理处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投行机构部"/>
        <s v="蔡路支行"/>
        <s v="南新支行"/>
        <m/>
      </sharedItems>
    </cacheField>
    <cacheField name="客户经理姓名" numFmtId="0">
      <sharedItems containsBlank="1" count="742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庄冉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25" count="7">
        <n v="0"/>
        <n v="1"/>
        <n v="5"/>
        <n v="2"/>
        <n v="3"/>
        <m/>
        <n v="25"/>
      </sharedItems>
    </cacheField>
    <cacheField name="求和项:昨日放款金额" numFmtId="0">
      <sharedItems containsString="0" containsBlank="1" containsNumber="1" containsInteger="1" minValue="0" maxValue="2387583" count="25">
        <n v="0"/>
        <n v="34200"/>
        <n v="140000"/>
        <n v="30000"/>
        <n v="200000"/>
        <n v="14283"/>
        <n v="70000"/>
        <n v="33000"/>
        <n v="50000"/>
        <n v="1100"/>
        <n v="111000"/>
        <n v="100000"/>
        <n v="131000"/>
        <n v="59000"/>
        <n v="5000"/>
        <n v="274500"/>
        <n v="78000"/>
        <n v="390000"/>
        <n v="1500"/>
        <n v="25000"/>
        <n v="58000"/>
        <n v="142000"/>
        <n v="10000"/>
        <m/>
        <n v="2387583"/>
      </sharedItems>
    </cacheField>
    <cacheField name="求和项:本月授信人数" numFmtId="0">
      <sharedItems containsString="0" containsBlank="1" containsNumber="1" containsInteger="1" minValue="0" maxValue="134" count="12">
        <n v="0"/>
        <n v="2"/>
        <n v="1"/>
        <n v="12"/>
        <n v="6"/>
        <n v="4"/>
        <n v="3"/>
        <n v="9"/>
        <n v="36"/>
        <n v="5"/>
        <m/>
        <n v="134"/>
      </sharedItems>
    </cacheField>
    <cacheField name="求和项:本月放款金额" numFmtId="0">
      <sharedItems containsString="0" containsBlank="1" containsNumber="1" containsInteger="1" minValue="0" maxValue="10849681" count="61">
        <n v="0"/>
        <n v="1000"/>
        <n v="34200"/>
        <n v="300000"/>
        <n v="440000"/>
        <n v="38300"/>
        <n v="5500"/>
        <n v="50000"/>
        <n v="200000"/>
        <n v="20000"/>
        <n v="2600"/>
        <n v="70000"/>
        <n v="100000"/>
        <n v="136000"/>
        <n v="54283"/>
        <n v="500"/>
        <n v="33000"/>
        <n v="6000"/>
        <n v="5000"/>
        <n v="45000"/>
        <n v="64000"/>
        <n v="1100"/>
        <n v="19000"/>
        <n v="111000"/>
        <n v="158000"/>
        <n v="2734"/>
        <n v="30000"/>
        <n v="80000"/>
        <n v="3000"/>
        <n v="365000"/>
        <n v="163022"/>
        <n v="10000"/>
        <n v="17000"/>
        <n v="180000"/>
        <n v="122000"/>
        <n v="380000"/>
        <n v="3500"/>
        <n v="8000"/>
        <n v="210000"/>
        <n v="22000"/>
        <n v="24000"/>
        <n v="1009700"/>
        <n v="110000"/>
        <n v="433000"/>
        <n v="2000"/>
        <n v="19880"/>
        <n v="2589700"/>
        <n v="135000"/>
        <n v="36162"/>
        <n v="192000"/>
        <n v="25000"/>
        <n v="27700"/>
        <n v="74700"/>
        <n v="58000"/>
        <n v="13000"/>
        <n v="5600"/>
        <n v="90000"/>
        <n v="231000"/>
        <n v="350000"/>
        <m/>
        <n v="10849681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433564815" refreshedBy="刘歆玥" recordCount="0">
  <cacheSource type="worksheet">
    <worksheetSource ref="BJ1:BL1048576" sheet="11月月报" r:id="rId2"/>
  </cacheSource>
  <cacheFields count="3">
    <cacheField name="支行" numFmtId="0">
      <sharedItems containsBlank="1" count="15">
        <s v="零售市场部"/>
        <s v="金桥支行"/>
        <s v="川沙支行"/>
        <s v="高行支行"/>
        <s v="和炯路支行"/>
        <s v="江镇支行"/>
        <s v="花木支行"/>
        <s v="新园路支行"/>
        <s v="芳华分理处"/>
        <s v="东波分理处"/>
        <s v="益江分理处"/>
        <s v="黄楼支行"/>
        <s v="洋泾支行"/>
        <e v="#N/A"/>
        <m/>
      </sharedItems>
    </cacheField>
    <cacheField name="尽调客户经理" numFmtId="0">
      <sharedItems containsBlank="1" count="27">
        <s v="曹倩云"/>
        <s v="杜星瑶"/>
        <s v="龚洁"/>
        <s v="顾伟丽"/>
        <s v="郭勤"/>
        <s v="何佳"/>
        <s v="黄旭"/>
        <s v="阚圣凌"/>
        <s v="李亚"/>
        <s v="李志明"/>
        <s v="刘国平"/>
        <s v="陆可妍"/>
        <s v="茅敏艳"/>
        <s v="莫之汇"/>
        <s v="孙仰阳"/>
        <s v="王美燕"/>
        <s v="王明霞"/>
        <s v="徐君"/>
        <s v="徐凯文"/>
        <s v="杨小东"/>
        <s v="张子豪"/>
        <s v="郑阳"/>
        <s v="周辰"/>
        <s v="周思亦"/>
        <s v="(空白)"/>
        <s v="总计"/>
        <m/>
      </sharedItems>
    </cacheField>
    <cacheField name="求和项:放款金额" numFmtId="0">
      <sharedItems containsString="0" containsBlank="1" containsNumber="1" containsInteger="1" minValue="0" maxValue="33366340" count="25">
        <n v="4841502"/>
        <n v="1237000"/>
        <n v="298000"/>
        <n v="498000"/>
        <n v="1000"/>
        <n v="200000"/>
        <n v="4436035"/>
        <n v="40000"/>
        <n v="7479700"/>
        <n v="60000"/>
        <n v="210000"/>
        <n v="235000"/>
        <n v="307000"/>
        <n v="667229"/>
        <n v="52000"/>
        <n v="5229000"/>
        <n v="100000"/>
        <n v="3478000"/>
        <n v="114324"/>
        <n v="3432550"/>
        <n v="50000"/>
        <n v="20000"/>
        <n v="180000"/>
        <m/>
        <n v="3336634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28.7458564815" refreshedBy="刘歆玥" recordCount="0">
  <cacheSource type="worksheet">
    <worksheetSource ref="BR1:BT1048576" sheet="11月月报" r:id="rId2"/>
  </cacheSource>
  <cacheFields count="3">
    <cacheField name="支行" numFmtId="0">
      <sharedItems containsBlank="1" count="22">
        <s v="高桥支行"/>
        <s v="零售市场部"/>
        <s v="曹路支行"/>
        <s v="龚路支行"/>
        <s v="张江支行"/>
        <s v="合庆支行"/>
        <s v="金桥支行"/>
        <s v="高行支行"/>
        <s v="高东支行"/>
        <s v="妙境支行"/>
        <s v="北蔡支行"/>
        <s v="孙桥支行"/>
        <s v="花木支行"/>
        <s v="益江分理处"/>
        <s v="凌兆分理处"/>
        <s v="东沟支行"/>
        <s v="御桥分理处"/>
        <s v="南新支行"/>
        <s v="杨思支行"/>
        <s v="洋泾支行"/>
        <e v="#N/A"/>
        <m/>
      </sharedItems>
    </cacheField>
    <cacheField name="尽调客户经理" numFmtId="0">
      <sharedItems containsBlank="1" count="40">
        <s v="蔡燕雯"/>
        <s v="曹倩云"/>
        <s v="陈靓"/>
        <s v="陈名"/>
        <s v="陈淑玲"/>
        <s v="储天捷"/>
        <s v="邓艳丽"/>
        <s v="杜星瑶"/>
        <s v="费文婷"/>
        <s v="龚洁"/>
        <s v="顾伟丽"/>
        <s v="何佳"/>
        <s v="黄旭"/>
        <s v="李思聪"/>
        <s v="李亚"/>
        <s v="李志明"/>
        <s v="马越骋"/>
        <s v="茅敏艳"/>
        <s v="潘亦如"/>
        <s v="钱潇伟"/>
        <s v="沙彬彬"/>
        <s v="孙燕妮"/>
        <s v="孙仰阳"/>
        <s v="王静"/>
        <s v="王美燕"/>
        <s v="王玥琦"/>
        <s v="翁婷婷"/>
        <s v="徐君"/>
        <s v="许嘉陆"/>
        <s v="许闻多"/>
        <s v="杨小东"/>
        <s v="杨燕"/>
        <s v="殷凤"/>
        <s v="尤子吟"/>
        <s v="虞倩琳"/>
        <s v="张欢"/>
        <s v="张馨"/>
        <s v="张馨怡"/>
        <s v="周思亦"/>
        <m/>
      </sharedItems>
    </cacheField>
    <cacheField name="计数" numFmtId="0">
      <sharedItems containsString="0" containsBlank="1" containsNumber="1" containsInteger="1" minValue="0" maxValue="104" count="12">
        <n v="1"/>
        <n v="57"/>
        <n v="2"/>
        <n v="20"/>
        <n v="75"/>
        <n v="3"/>
        <n v="72"/>
        <n v="4"/>
        <n v="104"/>
        <n v="32"/>
        <n v="65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35.5569212963" refreshedBy="USER" recordCount="2344">
  <cacheSource type="worksheet">
    <worksheetSource ref="A1:CT1048576" sheet="鑫e贷客户经理粒度营销数据" r:id="rId2"/>
  </cacheSource>
  <cacheFields count="98">
    <cacheField name="统计日期" numFmtId="0">
      <sharedItems containsBlank="1" count="2">
        <s v="2024-12-08"/>
        <m/>
      </sharedItems>
    </cacheField>
    <cacheField name="一级支行名称" numFmtId="0">
      <sharedItems containsBlank="1" count="2">
        <s v="浦东分行"/>
        <m/>
      </sharedItems>
    </cacheField>
    <cacheField name="一级机构号" numFmtId="0">
      <sharedItems containsBlank="1" count="2">
        <s v="31297"/>
        <m/>
      </sharedItems>
    </cacheField>
    <cacheField name="二级机构名称" numFmtId="0">
      <sharedItems containsBlank="1" count="50">
        <s v="浦东分行财务会计部"/>
        <s v="浦东分行"/>
        <s v="金杨支行"/>
        <s v="外高桥支行"/>
        <s v="妙境支行"/>
        <s v="施湾支行"/>
        <s v="六团支行"/>
        <s v="江镇支行"/>
        <s v="蔡路支行"/>
        <s v="黄楼支行"/>
        <s v="合庆支行"/>
        <s v="川沙支行"/>
        <s v="王港支行"/>
        <s v="龚路支行"/>
        <s v="曹路支行"/>
        <s v="唐镇支行"/>
        <s v="张江支行"/>
        <s v="孙桥支行"/>
        <s v="高桥支行"/>
        <s v="凌桥支行"/>
        <s v="杨园支行"/>
        <s v="高东支行"/>
        <s v="金联支行"/>
        <s v="金桥支行"/>
        <s v="东沟支行"/>
        <s v="高行支行"/>
        <s v="洋泾支行"/>
        <s v="花木支行"/>
        <s v="北蔡支行"/>
        <s v="严桥支行"/>
        <s v="杨思支行"/>
        <s v="三林支行"/>
        <s v="六里支行"/>
        <s v="民耀分理处"/>
        <s v="东波支行"/>
        <s v="香山分理处"/>
        <s v="上南分理处"/>
        <s v="凌兆分理处"/>
        <s v="南新支行"/>
        <s v="御桥分理处"/>
        <s v="益江分理处"/>
        <s v="潼港分理处"/>
        <s v="芳华分理处"/>
        <s v="金海华城分理处"/>
        <s v="和炯路支行"/>
        <s v="上海自贸区浦东分行财务会计部"/>
        <s v="陆家嘴支行"/>
        <s v="新园路支行"/>
        <s v="五星路支行"/>
        <m/>
      </sharedItems>
    </cacheField>
    <cacheField name="二级机构号" numFmtId="0">
      <sharedItems containsBlank="1" count="50">
        <s v="31298"/>
        <s v="31299"/>
        <s v="31301"/>
        <s v="31302"/>
        <s v="31303"/>
        <s v="31305"/>
        <s v="31306"/>
        <s v="31307"/>
        <s v="31308"/>
        <s v="31309"/>
        <s v="31310"/>
        <s v="31311"/>
        <s v="31312"/>
        <s v="31313"/>
        <s v="31314"/>
        <s v="31315"/>
        <s v="31316"/>
        <s v="31317"/>
        <s v="31318"/>
        <s v="31319"/>
        <s v="31320"/>
        <s v="31321"/>
        <s v="31322"/>
        <s v="31323"/>
        <s v="31324"/>
        <s v="31325"/>
        <s v="31326"/>
        <s v="31327"/>
        <s v="31328"/>
        <s v="31329"/>
        <s v="31330"/>
        <s v="31331"/>
        <s v="31332"/>
        <s v="31333"/>
        <s v="31334"/>
        <s v="31335"/>
        <s v="31337"/>
        <s v="31338"/>
        <s v="31339"/>
        <s v="31341"/>
        <s v="31343"/>
        <s v="31345"/>
        <s v="31431"/>
        <s v="31474"/>
        <s v="31485"/>
        <s v="89298"/>
        <s v="31493"/>
        <s v="31500"/>
        <s v="31502"/>
        <m/>
      </sharedItems>
    </cacheField>
    <cacheField name="进入该机构日期" numFmtId="0">
      <sharedItems containsBlank="1" count="247">
        <s v="2019-08-05"/>
        <s v="2019-05-15"/>
        <s v="2021-11-10"/>
        <s v="2024-01-21"/>
        <s v="2020-04-07"/>
        <s v="2021-11-09"/>
        <s v="2022-03-10"/>
        <s v="2019-08-21"/>
        <s v="2021-06-02"/>
        <s v="2020-03-10"/>
        <s v="2021-01-07"/>
        <s v="2022-12-06"/>
        <s v="2020-07-09"/>
        <s v="2020-08-12"/>
        <s v="2020-08-19"/>
        <s v="2024-04-02"/>
        <s v="2022-09-21"/>
        <s v="2024-08-17"/>
        <s v="2020-03-26"/>
        <s v="2020-04-08"/>
        <s v="2020-03-23"/>
        <s v="2022-12-01"/>
        <s v="2020-10-10"/>
        <s v="2019-09-23"/>
        <s v="2022-10-18"/>
        <s v="2021-01-06"/>
        <s v="2023-01-06"/>
        <s v="2022-07-03"/>
        <s v="2019-09-05"/>
        <s v="2021-07-05"/>
        <s v="2022-02-01"/>
        <s v="2020-10-16"/>
        <s v="2021-01-18"/>
        <s v="2019-11-08"/>
        <s v="2022-07-02"/>
        <s v="2021-02-09"/>
        <s v="2023-10-20"/>
        <s v="2022-07-17"/>
        <s v="2022-07-25"/>
        <s v="2024-06-04"/>
        <s v="2022-10-02"/>
        <s v="2022-08-17"/>
        <s v="2021-12-23"/>
        <s v="2020-11-25"/>
        <s v="2021-12-22"/>
        <s v="2020-05-15"/>
        <s v="2021-10-01"/>
        <s v="2020-11-11"/>
        <s v="2020-10-28"/>
        <s v="2021-07-22"/>
        <s v="2021-03-04"/>
        <s v="2020-01-02"/>
        <s v="2023-06-26"/>
        <s v="2023-02-17"/>
        <s v="2020-09-02"/>
        <s v="2019-09-09"/>
        <s v="2020-11-04"/>
        <s v="2019-12-06"/>
        <s v="2020-10-09"/>
        <s v="2021-12-13"/>
        <s v="2024-06-27"/>
        <s v="2023-09-19"/>
        <s v="2021-05-07"/>
        <s v="2021-11-22"/>
        <s v="2020-01-17"/>
        <s v="2020-12-14"/>
        <s v="2023-07-18"/>
        <s v="2023-03-22"/>
        <s v="2024-11-02"/>
        <s v="2022-08-09"/>
        <s v="2024-03-30"/>
        <s v="2022-11-30"/>
        <s v="2024-06-08"/>
        <s v="2023-05-11"/>
        <s v="2020-06-11"/>
        <s v="2019-09-17"/>
        <s v="2022-11-11"/>
        <s v="2021-07-08"/>
        <s v="2023-04-01"/>
        <s v="2020-10-30"/>
        <s v="2020-07-27"/>
        <s v="2021-04-14"/>
        <s v="2019-08-27"/>
        <s v="2023-07-20"/>
        <s v="2021-01-27"/>
        <s v="2024-07-17"/>
        <s v="2019-10-09"/>
        <s v="2020-01-06"/>
        <s v="2022-12-20"/>
        <s v="2022-11-17"/>
        <s v="2021-01-08"/>
        <s v="2020-03-24"/>
        <s v="2024-11-01"/>
        <s v="2021-09-03"/>
        <s v="2021-12-24"/>
        <s v="2019-10-24"/>
        <s v="2021-01-20"/>
        <s v="2021-06-19"/>
        <s v="2022-11-23"/>
        <s v="2021-11-19"/>
        <s v="2023-05-16"/>
        <s v="2023-02-10"/>
        <s v="2022-10-19"/>
        <s v="2019-12-10"/>
        <s v="2021-07-07"/>
        <s v="2021-12-29"/>
        <s v="2020-09-30"/>
        <s v="2022-12-10"/>
        <s v="2021-01-22"/>
        <s v="2021-08-16"/>
        <s v="2022-11-29"/>
        <s v="2021-09-02"/>
        <s v="2019-12-05"/>
        <s v="2024-06-28"/>
        <s v="2020-09-28"/>
        <s v="2024-03-01"/>
        <s v="2020-06-05"/>
        <s v="2019-08-13"/>
        <s v="2023-02-09"/>
        <s v="2020-12-02"/>
        <s v="2024-10-30"/>
        <s v="2024-07-03"/>
        <s v="2020-02-17"/>
        <s v="2021-08-09"/>
        <s v="2022-11-02"/>
        <s v="2022-02-21"/>
        <s v="2020-12-17"/>
        <s v="2020-04-21"/>
        <s v="2021-10-25"/>
        <s v="2022-11-05"/>
        <s v="2022-07-26"/>
        <s v="2020-07-08"/>
        <s v="2021-04-06"/>
        <s v="2022-07-20"/>
        <s v="2021-07-28"/>
        <s v="2021-11-27"/>
        <s v="2024-07-01"/>
        <s v="2022-11-25"/>
        <s v="2020-06-04"/>
        <s v="2022-12-28"/>
        <s v="2022-07-16"/>
        <s v="2020-04-23"/>
        <s v="2023-08-03"/>
        <s v="2023-10-08"/>
        <s v="2024-06-07"/>
        <s v="2022-11-03"/>
        <s v="2023-07-01"/>
        <s v="2021-06-04"/>
        <s v="2021-09-24"/>
        <s v="2023-02-08"/>
        <s v="2022-07-21"/>
        <s v="2023-04-18"/>
        <s v="2024-08-02"/>
        <s v="2020-02-19"/>
        <s v="2019-08-12"/>
        <s v="2019-11-13"/>
        <s v="2019-09-03"/>
        <s v="2021-10-26"/>
        <s v="2023-05-05"/>
        <s v="2022-07-19"/>
        <s v="2024-07-30"/>
        <s v="2023-04-04"/>
        <s v="2022-11-26"/>
        <s v="2021-11-06"/>
        <s v="2022-01-17"/>
        <s v="2022-07-06"/>
        <s v="2022-08-31"/>
        <s v="2020-06-30"/>
        <s v="2020-06-12"/>
        <s v="2024-06-30"/>
        <s v="2021-11-23"/>
        <s v="2023-05-17"/>
        <s v="2023-02-07"/>
        <s v="2022-03-18"/>
        <s v="2021-06-09"/>
        <s v="2024-07-07"/>
        <s v="2022-11-22"/>
        <s v="2020-12-09"/>
        <s v="2024-01-28"/>
        <s v="2022-01-05"/>
        <s v="2022-11-19"/>
        <s v="2019-11-07"/>
        <s v="2024-06-25"/>
        <s v="2021-03-16"/>
        <s v="2022-08-16"/>
        <s v="2023-01-11"/>
        <s v="2024-09-10"/>
        <s v="2021-07-23"/>
        <s v="2020-02-18"/>
        <s v="2021-04-09"/>
        <s v="2022-02-10"/>
        <s v="2021-09-17"/>
        <s v="2021-03-10"/>
        <s v="2022-02-24"/>
        <s v="2023-03-04"/>
        <s v="2022-09-09"/>
        <s v="2021-10-27"/>
        <s v="2023-05-25"/>
        <s v="2019-12-31"/>
        <s v="2023-06-28"/>
        <s v="2024-04-08"/>
        <s v="2022-01-25"/>
        <s v="2022-06-18"/>
        <s v="2024-02-28"/>
        <s v="2022-03-08"/>
        <s v="2022-01-14"/>
        <s v="2021-03-24"/>
        <s v="2022-08-02"/>
        <s v="2019-05-14"/>
        <s v="2023-01-04"/>
        <s v="2023-06-06"/>
        <s v="2022-12-16"/>
        <s v="2022-07-01"/>
        <s v="2022-12-21"/>
        <s v="2023-02-14"/>
        <s v="2021-02-26"/>
        <s v="2021-10-09"/>
        <s v="2024-03-13"/>
        <s v="2023-07-14"/>
        <s v="2022-01-06"/>
        <s v="2022-06-14"/>
        <s v="2023-06-20"/>
        <s v="2024-10-31"/>
        <s v="2023-09-06"/>
        <s v="2023-03-03"/>
        <s v="2024-02-02"/>
        <s v="2021-12-31"/>
        <s v="2024-03-19"/>
        <s v="2021-09-04"/>
        <s v="2024-11-05"/>
        <s v="2019-12-27"/>
        <s v="2019-08-15"/>
        <s v="2023-07-06"/>
        <s v="2024-09-11"/>
        <s v="2023-03-30"/>
        <s v="2022-07-13"/>
        <s v="2021-12-07"/>
        <s v="2022-11-12"/>
        <s v="2023-03-07"/>
        <s v="2020-05-21"/>
        <s v="2022-03-07"/>
        <s v="2024-02-24"/>
        <s v="2022-06-21"/>
        <s v="2022-04-06"/>
        <s v="2023-01-12"/>
        <s v="2022-01-20"/>
        <m/>
      </sharedItems>
    </cacheField>
    <cacheField name="离开该机构日期" numFmtId="0">
      <sharedItems containsBlank="1" count="266">
        <s v="-"/>
        <s v="2020-09-06"/>
        <s v="2024-08-01"/>
        <s v="2022-12-05"/>
        <s v="2021-06-01"/>
        <s v="2024-04-02"/>
        <s v="2020-10-09"/>
        <s v="2023-02-13"/>
        <s v="2020-09-27"/>
        <s v="2022-09-20"/>
        <s v="2021-12-28"/>
        <s v="2021-01-05"/>
        <s v="2020-02-18"/>
        <s v="2020-09-29"/>
        <s v="2023-03-06"/>
        <s v="2023-03-23"/>
        <s v="2019-11-06"/>
        <s v="2021-04-08"/>
        <s v="2021-08-08"/>
        <s v="2021-01-17"/>
        <s v="2021-04-05"/>
        <s v="2024-03-18"/>
        <s v="2022-11-01"/>
        <s v="2024-08-22"/>
        <s v="2022-11-04"/>
        <s v="2023-01-11"/>
        <s v="2024-07-02"/>
        <s v="2024-01-20"/>
        <s v="2022-11-10"/>
        <s v="2023-02-24"/>
        <s v="2022-11-11"/>
        <s v="2022-07-02"/>
        <s v="2021-10-26"/>
        <s v="2024-02-29"/>
        <s v="2023-06-25"/>
        <s v="2020-01-01"/>
        <s v="2020-10-08"/>
        <s v="2020-03-22"/>
        <s v="2020-03-02"/>
        <s v="2024-11-06"/>
        <s v="2020-11-30"/>
        <s v="2023-01-03"/>
        <s v="2023-06-27"/>
        <s v="2023-06-24"/>
        <s v="2021-08-15"/>
        <s v="2020-09-01"/>
        <s v="2024-10-29"/>
        <s v="2019-09-08"/>
        <s v="2023-09-18"/>
        <s v="2024-11-04"/>
        <s v="2019-12-30"/>
        <s v="2019-09-04"/>
        <s v="2019-08-12"/>
        <s v="2021-11-18"/>
        <s v="2021-07-22"/>
        <s v="2019-08-26"/>
        <s v="2021-11-08"/>
        <s v="2021-04-13"/>
        <s v="2021-12-21"/>
        <s v="2021-01-19"/>
        <s v="2023-03-16"/>
        <s v="2021-03-30"/>
        <s v="2021-07-09"/>
        <s v="2024-03-04"/>
        <s v="2024-11-25"/>
        <s v="2024-11-01"/>
        <s v="2020-11-03"/>
        <s v="2021-02-25"/>
        <s v="2022-08-08"/>
        <s v="2019-09-16"/>
        <s v="2020-01-07"/>
        <s v="2022-08-03"/>
        <s v="2022-12-19"/>
        <s v="2020-10-15"/>
        <s v="2023-02-09"/>
        <s v="2021-04-30"/>
        <s v="2020-02-16"/>
        <s v="2021-07-04"/>
        <s v="2022-05-16"/>
        <s v="2024-10-31"/>
        <s v="2023-05-04"/>
        <s v="2020-11-10"/>
        <s v="2021-12-12"/>
        <s v="2022-07-12"/>
        <s v="2020-12-13"/>
        <s v="2022-12-21"/>
        <s v="2023-02-08"/>
        <s v="2019-08-20"/>
        <s v="2023-09-29"/>
        <s v="2019-08-31"/>
        <s v="2020-10-29"/>
        <s v="2023-10-07"/>
        <s v="2021-11-21"/>
        <s v="2021-08-29"/>
        <s v="2021-01-21"/>
        <s v="2022-03-07"/>
        <s v="2021-12-23"/>
        <s v="2020-11-24"/>
        <s v="2021-05-06"/>
        <s v="2024-11-07"/>
        <s v="2021-01-07"/>
        <s v="2020-11-05"/>
        <s v="2022-08-01"/>
        <s v="2019-10-23"/>
        <s v="2022-06-30"/>
        <s v="2021-10-24"/>
        <s v="2021-09-27"/>
        <s v="2021-09-02"/>
        <s v="2022-07-05"/>
        <s v="2021-09-05"/>
        <s v="2019-09-02"/>
        <s v="2022-12-15"/>
        <s v="2021-03-03"/>
        <s v="2021-05-11"/>
        <s v="2020-05-11"/>
        <s v="2022-11-07"/>
        <s v="2023-03-08"/>
        <s v="2022-06-20"/>
        <s v="2024-07-06"/>
        <s v="2024-10-30"/>
        <s v="2020-02-03"/>
        <s v="2019-12-09"/>
        <s v="2020-12-01"/>
        <s v="2023-10-19"/>
        <s v="2020-11-01"/>
        <s v="2022-01-11"/>
        <s v="2021-03-09"/>
        <s v="2023-02-17"/>
        <s v="2022-10-18"/>
        <s v="2020-07-07"/>
        <s v="2019-10-08"/>
        <s v="2020-10-27"/>
        <s v="2022-11-24"/>
        <s v="2023-06-28"/>
        <s v="2020-08-19"/>
        <s v="2019-12-05"/>
        <s v="2022-03-21"/>
        <s v="2021-01-06"/>
        <s v="2021-09-24"/>
        <s v="2024-06-06"/>
        <s v="2023-02-27"/>
        <s v="2021-03-15"/>
        <s v="2020-06-03"/>
        <s v="2020-11-07"/>
        <s v="2021-11-03"/>
        <s v="2023-08-02"/>
        <s v="2022-12-20"/>
        <s v="2023-02-07"/>
        <s v="2020-04-22"/>
        <s v="2024-07-29"/>
        <s v="2023-10-31"/>
        <s v="2024-06-20"/>
        <s v="2023-03-07"/>
        <s v="2020-01-20"/>
        <s v="2019-08-11"/>
        <s v="2022-11-30"/>
        <s v="2021-06-09"/>
        <s v="2021-06-08"/>
        <s v="2022-08-15"/>
        <s v="2021-02-07"/>
        <s v="2024-02-01"/>
        <s v="2023-01-05"/>
        <s v="2021-11-09"/>
        <s v="2020-05-20"/>
        <s v="2024-02-08"/>
        <s v="2020-03-09"/>
        <s v="2022-01-04"/>
        <s v="2021-08-01"/>
        <s v="2020-02-17"/>
        <s v="2024-05-07"/>
        <s v="2021-12-06"/>
        <s v="2024-02-27"/>
        <s v="2022-11-22"/>
        <s v="2021-07-12"/>
        <s v="2021-12-30"/>
        <s v="2022-11-29"/>
        <s v="2023-06-29"/>
        <s v="2021-02-08"/>
        <s v="2024-07-08"/>
        <s v="2023-06-26"/>
        <s v="2021-12-14"/>
        <s v="2020-06-29"/>
        <s v="2022-07-15"/>
        <s v="2023-04-03"/>
        <s v="2020-01-15"/>
        <s v="2024-11-18"/>
        <s v="2023-02-28"/>
        <s v="2023-01-12"/>
        <s v="2019-11-12"/>
        <s v="2020-12-08"/>
        <s v="2022-12-27"/>
        <s v="2023-07-10"/>
        <s v="2020-06-11"/>
        <s v="2022-02-23"/>
        <s v="2022-03-17"/>
        <s v="2019-11-17"/>
        <s v="2022-02-24"/>
        <s v="2023-05-16"/>
        <s v="2019-08-14"/>
        <s v="2023-03-29"/>
        <s v="2020-01-05"/>
        <s v="2021-02-04"/>
        <s v="2021-08-02"/>
        <s v="2024-06-24"/>
        <s v="2024-08-16"/>
        <s v="2021-10-25"/>
        <s v="2024-10-11"/>
        <s v="2020-12-16"/>
        <s v="2020-04-01"/>
        <s v="2021-10-08"/>
        <s v="2021-06-27"/>
        <s v="2024-06-29"/>
        <s v="2022-03-09"/>
        <s v="2022-01-31"/>
        <s v="2022-01-16"/>
        <s v="2024-06-26"/>
        <s v="2022-10-08"/>
        <s v="2019-10-13"/>
        <s v="2021-01-31"/>
        <s v="2020-09-04"/>
        <s v="2019-11-13"/>
        <s v="2020-05-10"/>
        <s v="2021-09-23"/>
        <s v="2020-04-06"/>
        <s v="2021-08-18"/>
        <s v="2024-05-29"/>
        <s v="2024-11-29"/>
        <s v="2019-08-04"/>
        <s v="2020-02-24"/>
        <s v="2024-03-29"/>
        <s v="2020-01-16"/>
        <s v="2023-06-30"/>
        <s v="2022-07-16"/>
        <s v="2022-02-15"/>
        <s v="2022-12-09"/>
        <s v="2024-04-07"/>
        <s v="2024-09-30"/>
        <s v="2024-07-12"/>
        <s v="2023-06-21"/>
        <s v="2020-06-04"/>
        <s v="2021-04-25"/>
        <s v="2024-04-01"/>
        <s v="2022-04-02"/>
        <s v="2022-11-21"/>
        <s v="2022-11-25"/>
        <s v="2020-01-13"/>
        <s v="2022-11-14"/>
        <s v="2021-11-07"/>
        <s v="2024-12-03"/>
        <s v="2024-03-28"/>
        <s v="2020-06-30"/>
        <s v="2024-07-04"/>
        <s v="2022-11-28"/>
        <s v="2024-06-27"/>
        <s v="2023-07-13"/>
        <s v="2020-06-17"/>
        <s v="2022-08-30"/>
        <s v="2023-07-03"/>
        <s v="2022-10-09"/>
        <s v="2022-02-20"/>
        <s v="2019-09-22"/>
        <s v="2020-09-13"/>
        <s v="2023-03-28"/>
        <s v="2023-01-08"/>
        <s v="2022-07-06"/>
        <m/>
      </sharedItems>
    </cacheField>
    <cacheField name="客户经理编号" numFmtId="0">
      <sharedItems containsBlank="1" count="744">
        <s v="2000005101"/>
        <s v="2000006151"/>
        <s v="2000006163"/>
        <s v="2000006249"/>
        <s v="2000006250"/>
        <s v="2000006284"/>
        <s v="2000006285"/>
        <s v="2000006287"/>
        <s v="2000006313"/>
        <s v="2000006329"/>
        <s v="2000006353"/>
        <s v="2000006404"/>
        <s v="2000006411"/>
        <s v="2000006633"/>
        <s v="2000006653"/>
        <s v="2000023665"/>
        <s v="2000088435020045X01"/>
        <s v="2000088437020045X01"/>
        <s v="2000088438020045X01"/>
        <s v="2000096772020045X01"/>
        <s v="2000097674020045X01"/>
        <s v="2000097724020045X01"/>
        <s v="2000097726020045X01"/>
        <s v="2000098039020045X01"/>
        <s v="2000105717020045X09"/>
        <s v="2000108038020045X09"/>
        <s v="2000109937020045X09"/>
        <s v="2000006129"/>
        <s v="2000006130"/>
        <s v="2000006134"/>
        <s v="2000006136"/>
        <s v="2000006138"/>
        <s v="2000006147"/>
        <s v="2000006150"/>
        <s v="2000006152"/>
        <s v="2000006154"/>
        <s v="2000006156"/>
        <s v="2000006165"/>
        <s v="2000006178"/>
        <s v="2000006196"/>
        <s v="2000006200"/>
        <s v="2000006202"/>
        <s v="2000006204"/>
        <s v="2000006206"/>
        <s v="2000006208"/>
        <s v="2000006213"/>
        <s v="2000006215"/>
        <s v="2000006224"/>
        <s v="2000006231"/>
        <s v="2000006233"/>
        <s v="2000006235"/>
        <s v="2000006237"/>
        <s v="2000006239"/>
        <s v="2000006242"/>
        <s v="2000006244"/>
        <s v="2000006246"/>
        <s v="2000006248"/>
        <s v="2000006251"/>
        <s v="2000006253"/>
        <s v="2000006255"/>
        <s v="2000006260"/>
        <s v="2000006266"/>
        <s v="2000006268"/>
        <s v="2000006271"/>
        <s v="2000006275"/>
        <s v="2000006279"/>
        <s v="2000006294"/>
        <s v="2000006312"/>
        <s v="2000006345"/>
        <s v="2000006349"/>
        <s v="2000006375"/>
        <s v="2000006376"/>
        <s v="2000006378"/>
        <s v="2000006401"/>
        <s v="2000006463"/>
        <s v="2000006471"/>
        <s v="2000006472"/>
        <s v="2000006489"/>
        <s v="2000006493"/>
        <s v="2000006496"/>
        <s v="2000006503"/>
        <s v="2000006527"/>
        <s v="2000006593"/>
        <s v="2000006595"/>
        <s v="2000006607"/>
        <s v="2000006614"/>
        <s v="2000006639"/>
        <s v="2000006642"/>
        <s v="2000008777"/>
        <s v="2000010373"/>
        <s v="2000018258"/>
        <s v="2000023397"/>
        <s v="2000057236"/>
        <s v="2000096760020045X01"/>
        <s v="2000097717020045X01"/>
        <s v="2000097722020045X01"/>
        <s v="2000097725020045X01"/>
        <s v="2000097727020045X01"/>
        <s v="2000097729020045X01"/>
        <s v="2000101166020045X01"/>
        <s v="2000107341020045X09"/>
        <s v="2000107345020045X09"/>
        <s v="2000107352020045X09"/>
        <s v="2000107354020045X09"/>
        <s v="2000107358020045X09"/>
        <s v="2000107415020045X09"/>
        <s v="2000107431020045X09"/>
        <s v="2000107851020045X09"/>
        <s v="2000109448020045X09"/>
        <s v="2000109452020045X09"/>
        <s v="2000006229"/>
        <s v="2000006293"/>
        <s v="2000009970"/>
        <s v="2000097719020045X01"/>
        <s v="2000107355020045X09"/>
        <s v="2000107360020045X09"/>
        <s v="2000108006020045X09"/>
        <s v="2000005417"/>
        <s v="2000006300"/>
        <s v="2000006367"/>
        <s v="2000096771020045X01"/>
        <s v="2000006240"/>
        <s v="2000006281"/>
        <s v="2000006289"/>
        <s v="2000006292"/>
        <s v="2000006296"/>
        <s v="2000006298"/>
        <s v="2000006301"/>
        <s v="2000006338"/>
        <s v="2000006387"/>
        <s v="2000006412"/>
        <s v="2000006617"/>
        <s v="2000009479"/>
        <s v="2000107351020045X09"/>
        <s v="2000107408020045X09"/>
        <s v="2000108103020045X09"/>
        <s v="2000108330020045X09"/>
        <s v="2000108820020045X09"/>
        <s v="2000006423"/>
        <s v="2000006443"/>
        <s v="2000006464"/>
        <s v="2000006668"/>
        <s v="2000006455"/>
        <s v="2000006461"/>
        <s v="2000006563"/>
        <s v="2000104919020045X09"/>
        <s v="2000107385020045X09"/>
        <s v="2000006325"/>
        <s v="2000006501"/>
        <s v="2000006505"/>
        <s v="2000006507"/>
        <s v="2000006509"/>
        <s v="2000006510"/>
        <s v="2000006512"/>
        <s v="2000006664"/>
        <s v="2000097695020045X01"/>
        <s v="2000006622"/>
        <s v="2000006665"/>
        <s v="2000006667"/>
        <s v="2000006671"/>
        <s v="2000018277"/>
        <s v="2000097676020045X01"/>
        <s v="2000108849020045X09"/>
        <s v="2000006676"/>
        <s v="2000006699"/>
        <s v="2000006698"/>
        <s v="2000006700"/>
        <s v="2000006702"/>
        <s v="2000097672020045X01"/>
        <s v="2000103484020045X01"/>
        <s v="2000104080020045X01"/>
        <s v="2000107997020045X09"/>
        <s v="2000108064020045X09"/>
        <s v="2000006410"/>
        <s v="2000006606"/>
        <s v="2000006690"/>
        <s v="2000006692"/>
        <s v="2000006694"/>
        <s v="2000097678020045X01"/>
        <s v="2000104299020045X09"/>
        <s v="2000107421020045X09"/>
        <s v="2000006687"/>
        <s v="2000006691"/>
        <s v="2000006693"/>
        <s v="2000006695"/>
        <s v="2000097688020045X01"/>
        <s v="2000108323020045X09"/>
        <s v="2000006677"/>
        <s v="2000006682"/>
        <s v="2000006685"/>
        <s v="2000018281"/>
        <s v="2000006678"/>
        <s v="2000006681"/>
        <s v="2000006683"/>
        <s v="2000018279"/>
        <s v="2000018280"/>
        <s v="2000096763020045X01"/>
        <s v="2000097687020045X01"/>
        <s v="2000006680"/>
        <s v="2000103627020045X01"/>
        <s v="2000107990020045X09"/>
        <s v="2000006459"/>
        <s v="2000006644"/>
        <s v="2000006646"/>
        <s v="2000097710020045X01"/>
        <s v="2000097350020045X01"/>
        <s v="2000097711020045X01"/>
        <s v="2000107744020045X09"/>
        <s v="2000006666"/>
        <s v="2000006669"/>
        <s v="2000006670"/>
        <s v="2000006672"/>
        <s v="2000108891020045X09"/>
        <s v="2000006626"/>
        <s v="2000006632"/>
        <s v="2000006640"/>
        <s v="2000018274"/>
        <s v="2000018275"/>
        <s v="2000100894020045X01"/>
        <s v="2000109669020045X09"/>
        <s v="2000006359"/>
        <s v="2000006498"/>
        <s v="2000006516"/>
        <s v="2000006627"/>
        <s v="2000006629"/>
        <s v="2000006630"/>
        <s v="2000006634"/>
        <s v="2000006636"/>
        <s v="2000006638"/>
        <s v="2000006641"/>
        <s v="2000006643"/>
        <s v="2000097344020045X01"/>
        <s v="2000097694020045X01"/>
        <s v="2000107068020045X09"/>
        <s v="2000097686020045X01"/>
        <s v="2000006478"/>
        <s v="2000006654"/>
        <s v="2000006663"/>
        <s v="2000057241"/>
        <s v="2000057242"/>
        <s v="2000103480020045X01"/>
        <s v="2000105562020045X09"/>
        <s v="2000107451020045X09"/>
        <s v="2000005300"/>
        <s v="2000006589"/>
        <s v="2000006623"/>
        <s v="2000006648"/>
        <s v="2000006651"/>
        <s v="2000006655"/>
        <s v="2000006657"/>
        <s v="2000006659"/>
        <s v="2000006660"/>
        <s v="2000006662"/>
        <s v="2000018276"/>
        <s v="2000018278"/>
        <s v="2000097652020045X01"/>
        <s v="2000107388020045X09"/>
        <s v="2000109863020045X09"/>
        <s v="2000006656"/>
        <s v="2000006658"/>
        <s v="2000108495020045X09"/>
        <s v="2000006499"/>
        <s v="2000006604"/>
        <s v="2000006624"/>
        <s v="2000006526"/>
        <s v="2000006621"/>
        <s v="2000006625"/>
        <s v="2000097663020045X01"/>
        <s v="2000107363020045X09"/>
        <s v="2000108743020045X09"/>
        <s v="2000103876020045X01"/>
        <s v="2000096765020045X01"/>
        <s v="2000006485"/>
        <s v="2000006495"/>
        <s v="2000006497"/>
        <s v="2000096764020045X01"/>
        <s v="2000006468"/>
        <s v="2000006479"/>
        <s v="2000006686"/>
        <s v="2000103615020045X01"/>
        <s v="2000006469"/>
        <s v="2000006470"/>
        <s v="2000006474"/>
        <s v="2000006476"/>
        <s v="2000006481"/>
        <s v="2000006491"/>
        <s v="2000088434020045X01"/>
        <s v="2000097708020045X01"/>
        <s v="2000104897020045X09"/>
        <s v="2000006473"/>
        <s v="2000006475"/>
        <s v="2000006609"/>
        <s v="2000006610"/>
        <s v="2000006616"/>
        <s v="2000010852"/>
        <s v="2000107399020045X09"/>
        <s v="2000006480"/>
        <s v="2000006602"/>
        <s v="2000006608"/>
        <s v="2000006611"/>
        <s v="2000006613"/>
        <s v="2000006615"/>
        <s v="2000009201"/>
        <s v="2000097666020045X01"/>
        <s v="2000097668020045X01"/>
        <s v="2000108465020045X09"/>
        <s v="2000006612"/>
        <s v="2000107368020045X09"/>
        <s v="2000006212"/>
        <s v="2000006573"/>
        <s v="2000006577"/>
        <s v="2000006579"/>
        <s v="2000006580"/>
        <s v="2000006582"/>
        <s v="2000006584"/>
        <s v="2000006586"/>
        <s v="2000006588"/>
        <s v="2000006619"/>
        <s v="2000010543"/>
        <s v="2000023395"/>
        <s v="2000097653020045X01"/>
        <s v="2000097654020045X01"/>
        <s v="2000107392020045X09"/>
        <s v="2000107407020045X09"/>
        <s v="2000006343"/>
        <s v="2000006583"/>
        <s v="2000006585"/>
        <s v="2000006372"/>
        <s v="2000006597"/>
        <s v="2000006596"/>
        <s v="2000006598"/>
        <s v="2000097671020045X01"/>
        <s v="2000104694020045X09"/>
        <s v="2000006234"/>
        <s v="2000108885020045X09"/>
        <s v="2000006517"/>
        <s v="2000006519"/>
        <s v="2000006520"/>
        <s v="2000006522"/>
        <s v="2000097698020045X01"/>
        <s v="2000107362020045X09"/>
        <s v="2000107429020045X09"/>
        <s v="2000006500"/>
        <s v="2000006506"/>
        <s v="2000006502"/>
        <s v="2000006525"/>
        <s v="2000006529"/>
        <s v="2000006533"/>
        <s v="2000006570"/>
        <s v="2000006556"/>
        <s v="2000006567"/>
        <s v="2000006572"/>
        <s v="2000006599"/>
        <s v="2000018270"/>
        <s v="2000097660020045X01"/>
        <s v="2000103936020045X01"/>
        <s v="2000107373020045X09"/>
        <s v="2000100892020045X01"/>
        <s v="2000006555"/>
        <s v="2000006559"/>
        <s v="2000006560"/>
        <s v="2000006562"/>
        <s v="2000006566"/>
        <s v="2000104099020045X01"/>
        <s v="2000105737020045X09"/>
        <s v="2000006523"/>
        <s v="2000006558"/>
        <s v="2000006561"/>
        <s v="2000006458"/>
        <s v="2000018266"/>
        <s v="2000097685020045X01"/>
        <s v="2000006457"/>
        <s v="2000006541"/>
        <s v="2000097681020045X01"/>
        <s v="2000097683020045X01"/>
        <s v="2000006439"/>
        <s v="2000006440"/>
        <s v="2000006451"/>
        <s v="2000006388"/>
        <s v="2000006441"/>
        <s v="2000006445"/>
        <s v="2000006447"/>
        <s v="2000006449"/>
        <s v="2000006452"/>
        <s v="2000006454"/>
        <s v="2000097709020045X01"/>
        <s v="2000107413020045X09"/>
        <s v="2000006446"/>
        <s v="2000006448"/>
        <s v="2000006551"/>
        <s v="2000006539"/>
        <s v="2000006543"/>
        <s v="2000006547"/>
        <s v="2000006549"/>
        <s v="2000006550"/>
        <s v="2000006554"/>
        <s v="2000006594"/>
        <s v="2000018269"/>
        <s v="2000057239"/>
        <s v="2000100890020045X01"/>
        <s v="2000107394020045X09"/>
        <s v="2000108830020045X09"/>
        <s v="2000109373020045X09"/>
        <s v="2000006534"/>
        <s v="2000097699020045X01"/>
        <s v="2000006214"/>
        <s v="2000006535"/>
        <s v="2000006537"/>
        <s v="2000006538"/>
        <s v="2000018268"/>
        <s v="2000097702020045X01"/>
        <s v="2000097703020045X01"/>
        <s v="2000100893020045X01"/>
        <s v="2000108853020045X09"/>
        <s v="2000006536"/>
        <s v="2000006335"/>
        <s v="2000006618"/>
        <s v="2000006302"/>
        <s v="2000006311"/>
        <s v="2000006332"/>
        <s v="2000006334"/>
        <s v="2000006336"/>
        <s v="2000006366"/>
        <s v="2000097659020045X01"/>
        <s v="2000107353020045X09"/>
        <s v="2000107426020045X09"/>
        <s v="2000006307"/>
        <s v="2000006316"/>
        <s v="2000006318"/>
        <s v="2000006321"/>
        <s v="2000100895020045X01"/>
        <s v="2000100896020045X01"/>
        <s v="2000103372020045X01"/>
        <s v="2000006306"/>
        <s v="2000006308"/>
        <s v="2000006315"/>
        <s v="2000006317"/>
        <s v="2000006319"/>
        <s v="2000006320"/>
        <s v="2000006322"/>
        <s v="2000006324"/>
        <s v="2000018259"/>
        <s v="2000097692020045X01"/>
        <s v="2000107766020045X09"/>
        <s v="2000108437020045X09"/>
        <s v="2000109374020045X09"/>
        <s v="2000109787020045X09"/>
        <s v="2000006309"/>
        <s v="2000006339"/>
        <s v="2000097691020045X01"/>
        <s v="2000006391"/>
        <s v="2000006399"/>
        <s v="2000006418"/>
        <s v="2000006363"/>
        <s v="2000006389"/>
        <s v="2000006390"/>
        <s v="2000006394"/>
        <s v="2000006396"/>
        <s v="2000006398"/>
        <s v="2000006400"/>
        <s v="2000006402"/>
        <s v="2000006406"/>
        <s v="2000006417"/>
        <s v="2000006427"/>
        <s v="2000006429"/>
        <s v="2000006437"/>
        <s v="2000018263"/>
        <s v="2000107389020045X09"/>
        <s v="2000107428020045X09"/>
        <s v="2000108277020045X09"/>
        <s v="2000108469020045X09"/>
        <s v="2000108894020045X09"/>
        <s v="2000006393"/>
        <s v="2000107609020045X09"/>
        <s v="2000006297"/>
        <s v="2000006303"/>
        <s v="2000006337"/>
        <s v="2000006340"/>
        <s v="2000006342"/>
        <s v="2000006360"/>
        <s v="2000006413"/>
        <s v="2000006420"/>
        <s v="2000104921020045X09"/>
        <s v="2000107395020045X09"/>
        <s v="2000006383"/>
        <s v="2000097662020045X01"/>
        <s v="2000006380"/>
        <s v="2000006382"/>
        <s v="2000006384"/>
        <s v="2000018261"/>
        <s v="2000018262"/>
        <s v="2000006344"/>
        <s v="2000006350"/>
        <s v="2000006305"/>
        <s v="2000006347"/>
        <s v="2000006352"/>
        <s v="2000006354"/>
        <s v="2000006356"/>
        <s v="2000006357"/>
        <s v="2000006358"/>
        <s v="2000006361"/>
        <s v="2000006370"/>
        <s v="2000006379"/>
        <s v="2000097675020045X01"/>
        <s v="2000100902020045X01"/>
        <s v="2000100908020045X01"/>
        <s v="2000102172020045X01"/>
        <s v="2000105684020045X09"/>
        <s v="2000107452020045X09"/>
        <s v="2000108696020045X09"/>
        <s v="2000006348"/>
        <s v="2000107404020045X09"/>
        <s v="2000006430"/>
        <s v="2000006432"/>
        <s v="2000006434"/>
        <s v="2000006436"/>
        <s v="2000103216020045X01"/>
        <s v="2000104084020045X01"/>
        <s v="2000107384020045X09"/>
        <s v="2000006483"/>
        <s v="2000006482"/>
        <s v="2000006484"/>
        <s v="2000006486"/>
        <s v="2000018267"/>
        <s v="2000104305020045X09"/>
        <s v="2000006542"/>
        <s v="2000006544"/>
        <s v="2000006546"/>
        <s v="2000097700020045X01"/>
        <s v="2000103375020045X01"/>
        <s v="2000107386020045X09"/>
        <s v="2000006304"/>
        <s v="2000057237"/>
        <s v="2000105178020045X09"/>
        <s v="2000108111020045X09"/>
        <s v="2000006374"/>
        <s v="2000006365"/>
        <s v="2000006369"/>
        <s v="2000006490"/>
        <s v="2000097673020045X01"/>
        <s v="2000006364"/>
        <s v="2000006368"/>
        <s v="2000006371"/>
        <s v="2000006373"/>
        <s v="2000107400020045X09"/>
        <s v="2000108334020045X09"/>
        <s v="2000006425"/>
        <s v="2000006392"/>
        <s v="2000006422"/>
        <s v="2000006424"/>
        <s v="2000006426"/>
        <s v="2000097714020045X01"/>
        <s v="2000006419"/>
        <s v="2000006414"/>
        <s v="2000006416"/>
        <s v="2000097713020045X01"/>
        <s v="2000104118020045X01"/>
        <s v="2000107409020045X09"/>
        <s v="2000109375020045X09"/>
        <s v="2000096773020045X01"/>
        <s v="2000006591"/>
        <s v="2000097651020045X01"/>
        <s v="2000106426020045X09"/>
        <s v="2000006514"/>
        <s v="2000097341020045X01"/>
        <s v="2000103704020045X01"/>
        <s v="2000006513"/>
        <s v="2000006515"/>
        <s v="2000097342020045X01"/>
        <s v="2000107102020045X09"/>
        <s v="2000107412020045X09"/>
        <s v="2000006282"/>
        <s v="2000006326"/>
        <s v="2000006328"/>
        <s v="2000097679020045X01"/>
        <s v="2000097689020045X01"/>
        <s v="2000006488"/>
        <s v="2000107443020045X09"/>
        <s v="2000006362"/>
        <s v="2000097693020045X01"/>
        <s v="2000107425020045X09"/>
        <s v="2000006528"/>
        <s v="2000106330020045X09"/>
        <s v="2000107085020045X09"/>
        <s v="2000108770020045X09"/>
        <s v="2000109870020045X09"/>
        <s v="2000006126"/>
        <s v="2000006135"/>
        <s v="2000006142"/>
        <s v="2000006153"/>
        <s v="2000006160"/>
        <s v="2000006175"/>
        <s v="2000006184"/>
        <s v="2000006193"/>
        <s v="2000006197"/>
        <s v="2000006199"/>
        <s v="2000006201"/>
        <s v="2000006203"/>
        <s v="2000006205"/>
        <s v="2000006207"/>
        <s v="2000006209"/>
        <s v="2000006216"/>
        <s v="2000006218"/>
        <s v="2000006223"/>
        <s v="2000006225"/>
        <s v="2000006227"/>
        <s v="2000006230"/>
        <s v="2000006232"/>
        <s v="2000006236"/>
        <s v="2000006238"/>
        <s v="2000006241"/>
        <s v="2000006243"/>
        <s v="2000006245"/>
        <s v="2000006247"/>
        <s v="2000006252"/>
        <s v="2000006256"/>
        <s v="2000006265"/>
        <s v="2000006267"/>
        <s v="2000006276"/>
        <s v="2000006278"/>
        <s v="2000006409"/>
        <s v="2000006494"/>
        <s v="2000006701"/>
        <s v="2000010859"/>
        <s v="2000097682020045X01"/>
        <s v="2000097720020045X01"/>
        <s v="2000100888020045X01"/>
        <s v="2000107416020045X09"/>
        <s v="4000000170"/>
        <s v="2000006299"/>
        <s v="2000006460"/>
        <s v="2000006462"/>
        <s v="2000108823020045X09"/>
        <s v="2000006504"/>
        <s v="2000006508"/>
        <s v="2000006511"/>
        <s v="2000006415"/>
        <s v="2000097677020045X01"/>
        <s v="2000006697"/>
        <s v="2000006689"/>
        <s v="2000006684"/>
        <s v="2000006675"/>
        <s v="2000006688"/>
        <s v="2000006645"/>
        <s v="2000006647"/>
        <s v="2000097351020045X01"/>
        <s v="2000006661"/>
        <s v="2000006673"/>
        <s v="2000006628"/>
        <s v="2000006631"/>
        <s v="2000006635"/>
        <s v="2000006637"/>
        <s v="2000108744020045X09"/>
        <s v="2000006492"/>
        <s v="2000006649"/>
        <s v="2000006650"/>
        <s v="2000006652"/>
        <s v="2000097704020045X01"/>
        <s v="2000006620"/>
        <s v="2000057235"/>
        <s v="2000097696020045X01"/>
        <s v="2000109371020045X09"/>
        <s v="2000006466"/>
        <s v="2000006477"/>
        <s v="2000097707020045X01"/>
        <s v="2000097728020045X01"/>
        <s v="2000104120020045X01"/>
        <s v="2000100889020045X01"/>
        <s v="2000006601"/>
        <s v="2000006603"/>
        <s v="2000006605"/>
        <s v="2000097667020045X01"/>
        <s v="2000097669020045X01"/>
        <s v="2000006574"/>
        <s v="2000006576"/>
        <s v="2000006581"/>
        <s v="2000006587"/>
        <s v="2000006590"/>
        <s v="2000018260"/>
        <s v="2000018273"/>
        <s v="2000097670020045X01"/>
        <s v="2000107383020045X09"/>
        <s v="2000109025020045X09"/>
        <s v="2000006518"/>
        <s v="2000006521"/>
        <s v="2000006524"/>
        <s v="2000006568"/>
        <s v="2000006571"/>
        <s v="2000097661020045X01"/>
        <s v="2000107433020045X09"/>
        <s v="2000006456"/>
        <s v="2000006442"/>
        <s v="2000006444"/>
        <s v="2000006453"/>
        <s v="2000006450"/>
        <s v="2000006530"/>
        <s v="2000006532"/>
        <s v="2000006331"/>
        <s v="2000097690020045X01"/>
        <s v="2000104698020045X09"/>
        <s v="2000108716020045X09"/>
        <s v="2000006310"/>
        <s v="2000006314"/>
        <s v="2000006323"/>
        <s v="2000006330"/>
        <s v="2000100904020045X01"/>
        <s v="2000006395"/>
        <s v="2000006397"/>
        <s v="2000006403"/>
        <s v="2000006405"/>
        <s v="2000006407"/>
        <s v="2000006421"/>
        <s v="2000006435"/>
        <s v="2000096774020045X01"/>
        <s v="2000108151020045X09"/>
        <s v="2000108949020045X09"/>
        <s v="2000006341"/>
        <s v="2000006385"/>
        <s v="2000105738020045X09"/>
        <s v="2000107921020045X09"/>
        <s v="2000006346"/>
        <s v="2000006351"/>
        <s v="2000099848020045X01"/>
        <s v="2000104916020045X09"/>
        <s v="2000107364020045X09"/>
        <s v="2000107441020045X09"/>
        <s v="2000108365020045X09"/>
        <s v="2000006428"/>
        <s v="2000006431"/>
        <s v="2000108832020045X09"/>
        <s v="2000097706020045X01"/>
        <s v="2000006545"/>
        <s v="2000096769020045X01"/>
        <s v="2000110355020045X09"/>
        <s v="2000018264"/>
        <s v="2000109377020045X09"/>
        <s v="2000006592"/>
        <s v="2000006327"/>
        <s v="2000107349020045X09"/>
        <s v="2000006487"/>
        <s v="2000108783020045X09"/>
        <s v="2000006377"/>
        <s v="2000103648020045X01"/>
        <m/>
      </sharedItems>
    </cacheField>
    <cacheField name="客户经理姓名" numFmtId="0">
      <sharedItems containsBlank="1" count="740">
        <s v="顾佳怡"/>
        <s v="张毓琦"/>
        <s v="蔡利华"/>
        <s v="许闻多"/>
        <s v="龚文浩"/>
        <s v="王凡一"/>
        <s v="朱承波"/>
        <s v="孙仰阳"/>
        <s v="顾伟丽"/>
        <s v="张晨"/>
        <s v="茅敏艳"/>
        <s v="张玥"/>
        <s v="计婧"/>
        <s v="马越骋"/>
        <s v="钱潇伟"/>
        <s v="焦虹"/>
        <s v="徐君"/>
        <s v="王美燕"/>
        <s v="杨小东"/>
        <s v="刘呈锦"/>
        <s v="蔡正鹏"/>
        <s v="沈磊蕾"/>
        <s v="薛筱"/>
        <s v="程远芳"/>
        <s v="曹倩云"/>
        <s v="邓艳丽"/>
        <s v="黄旭"/>
        <s v="朱郁芬"/>
        <s v="浦建峰"/>
        <s v="刘洁"/>
        <s v="凌毅"/>
        <s v="瞿剑萍"/>
        <s v="唐安明"/>
        <s v="张诚"/>
        <s v="周琴"/>
        <s v="杨静岚"/>
        <s v="曹忠权"/>
        <s v="姚永平"/>
        <s v="陆贤翔"/>
        <s v="刘凛"/>
        <s v="蔡建峰"/>
        <s v="王华兴"/>
        <s v="卫爱丽"/>
        <s v="彭永东"/>
        <s v="周燕"/>
        <s v="顾志涛"/>
        <s v="尹一卉"/>
        <s v="彭小红"/>
        <s v="朱君"/>
        <s v="尹爱华"/>
        <s v="邱诗悦"/>
        <s v="陈晓敏"/>
        <s v="房玉虹"/>
        <s v="徐佳颖"/>
        <s v="郑聪彦"/>
        <s v="张宇"/>
        <s v="陈欣文"/>
        <s v="郭北"/>
        <s v="赵轶颖"/>
        <s v="张自然"/>
        <s v="李菊"/>
        <s v="俞岭岭"/>
        <s v="傅静妍"/>
        <s v="钱慧"/>
        <s v="沈春梅"/>
        <s v="孙逸云"/>
        <s v="张燕艳"/>
        <s v="夏真真"/>
        <s v="汤明昊"/>
        <s v="吴俊明"/>
        <s v="郭静华"/>
        <s v="盛瑷卉"/>
        <s v="俞勇"/>
        <s v="龚洁"/>
        <s v="陈名"/>
        <s v="张燕"/>
        <s v="曹怡珺"/>
        <s v="于红"/>
        <s v="胡燕华"/>
        <s v="林晓凤"/>
        <s v="宋瀛英"/>
        <s v="杨燕"/>
        <s v="裴文良"/>
        <s v="吴疆"/>
        <s v="宋丽凤"/>
        <s v="孔佳琦"/>
        <s v="张大伟"/>
        <s v="朱佳佳"/>
        <s v="李青颖"/>
        <s v="肖遥"/>
        <s v="刘歆玥"/>
        <s v="高阳"/>
        <s v="李恒丰"/>
        <s v="金晓欢"/>
        <s v="姚慧"/>
        <s v="金涛"/>
        <s v="万华"/>
        <s v="林慧婷"/>
        <s v="张紫霄"/>
        <s v="罗晓雯"/>
        <s v="莫之汇"/>
        <s v="杜星瑶"/>
        <s v="彭韦欣"/>
        <s v="彭婷"/>
        <s v="李书吟"/>
        <s v="任露霄"/>
        <s v="刘国平"/>
        <s v="李雪"/>
        <s v="李亚"/>
        <s v="郭青青"/>
        <s v="李想"/>
        <s v="韦晔"/>
        <s v="周韵"/>
        <s v="陆薇薇"/>
        <s v="马胜伟"/>
        <s v="霍达"/>
        <s v="黄凯"/>
        <s v="张藻微"/>
        <s v="张超豪"/>
        <s v="唐雯"/>
        <s v="李思思"/>
        <s v="黄萍"/>
        <s v="金剑斌"/>
        <s v="翁婷婷"/>
        <s v="张洋洋"/>
        <s v="郜晓霖"/>
        <s v="景子芸"/>
        <s v="严洁颖"/>
        <s v="汪承"/>
        <s v="吴静"/>
        <s v="赵彬燕"/>
        <s v="赵市宇"/>
        <s v="周思亦"/>
        <s v="李慧"/>
        <s v="郑浩君"/>
        <s v="邵驿涵"/>
        <s v="许嘉浩"/>
        <s v="陈语嘉"/>
        <s v="王喆"/>
        <s v="周以倩"/>
        <s v="田轩飏"/>
        <s v="张?"/>
        <s v="黄琼"/>
        <s v="陶咏蕾"/>
        <s v="张润雨"/>
        <s v="张怡云"/>
        <s v="袁冰"/>
        <s v="杨珏珺"/>
        <s v="韩欧"/>
        <s v="万佳来"/>
        <s v="薛建国"/>
        <s v="厉笑天"/>
        <s v="周欣悦"/>
        <s v="吴晓艳"/>
        <s v="钱晓琳"/>
        <s v="陆可妍"/>
        <s v="张聿诚"/>
        <s v="朱薇"/>
        <s v="陈婷"/>
        <s v="赵韵"/>
        <s v="杨阳"/>
        <s v="姚磊"/>
        <s v="李志明"/>
        <s v="张天超"/>
        <s v="张徐运"/>
        <s v="曹征"/>
        <s v="胡志军"/>
        <s v="张朝明"/>
        <s v="张怡婷"/>
        <s v="陶宏伟"/>
        <s v="朱佳敏"/>
        <s v="庄冉"/>
        <s v="杨静"/>
        <s v="苏英"/>
        <s v="吴佳雯"/>
        <s v="蒋钰雯"/>
        <s v="吴静艺"/>
        <s v="陆红霞"/>
        <s v="孙瑜婷"/>
        <s v="蔡程"/>
        <s v="王诗怡"/>
        <s v="陆骅"/>
        <s v="徐嘉新"/>
        <s v="陈昊"/>
        <s v="徐金凤"/>
        <s v="倪颉成"/>
        <s v="陆丹怡"/>
        <s v="费晓晨"/>
        <s v="俞诚"/>
        <s v="尹霞"/>
        <s v="王雨佳"/>
        <s v="尹磊"/>
        <s v="陆志明"/>
        <s v="程智华"/>
        <s v="邵文杰"/>
        <s v="周欣宇"/>
        <s v="吴泽炬"/>
        <s v="葛欣怡"/>
        <s v="唐伟国"/>
        <s v="奚蕾"/>
        <s v="伍艺锦"/>
        <s v="杨丽萍"/>
        <s v="朱屹帆"/>
        <s v="金莹莹"/>
        <s v="张颖"/>
        <s v="曹媛"/>
        <s v="茅毅桢"/>
        <s v="周辰"/>
        <s v="张郅骅"/>
        <s v="沈潞逸"/>
        <s v="宋露霞"/>
        <s v="吴杲"/>
        <s v="储天捷"/>
        <s v="朱芬"/>
        <s v="童思佳"/>
        <s v="马燕清"/>
        <s v="郑佳伟"/>
        <s v="高越"/>
        <s v="杜以晴"/>
        <s v="费文婷"/>
        <s v="周嘉慧"/>
        <s v="王艳红"/>
        <s v="张孝治"/>
        <s v="张佩君"/>
        <s v="翁素仪"/>
        <s v="汤成"/>
        <s v="周汝泽"/>
        <s v="蔡申宇"/>
        <s v="李青"/>
        <s v="张静"/>
        <s v="徐明"/>
        <s v="陆佳妮"/>
        <s v="瞿逸程"/>
        <s v="高鋆睿"/>
        <s v="郭勤"/>
        <s v="张丽莉"/>
        <s v="杨维维"/>
        <s v="包晓琳"/>
        <s v="陈洁云"/>
        <s v="邱智慧"/>
        <s v="刘一瑾"/>
        <s v="孟苗"/>
        <s v="周培松"/>
        <s v="贾卫东"/>
        <s v="严丹"/>
        <s v="曹仁忠"/>
        <s v="尹婷"/>
        <s v="程钧"/>
        <s v="杨新英"/>
        <s v="陆韵芸"/>
        <s v="孙忠权"/>
        <s v="王瑞睿"/>
        <s v="张洁"/>
        <s v="凌思宇"/>
        <s v="沈晔玮"/>
        <s v="龚浩"/>
        <s v="李丁"/>
        <s v="王建飞"/>
        <s v="金佩"/>
        <s v="颜芳芳"/>
        <s v="瞿洁"/>
        <s v="顾嫣丽"/>
        <s v="郭婉姣"/>
        <s v="刘栋"/>
        <s v="吴颖"/>
        <s v="陈雯瑛"/>
        <s v="徐晔"/>
        <s v="孙倩雯"/>
        <s v="肖晓"/>
        <s v="顾悦"/>
        <s v="王纯"/>
        <s v="龚欣怡"/>
        <s v="杨文莉"/>
        <s v="施石欣"/>
        <s v="戈鑫毅"/>
        <s v="戴佳怡"/>
        <s v="罗秋慧"/>
        <s v="向华溢"/>
        <s v="张晖"/>
        <s v="杨佳伟"/>
        <s v="包绍文"/>
        <s v="陈剑峰"/>
        <s v="唐丹恒"/>
        <s v="唐秀鸳"/>
        <s v="陈靓"/>
        <s v="吴爱萍"/>
        <s v="郑阳"/>
        <s v="姜昊"/>
        <s v="潘群铭"/>
        <s v="周宇"/>
        <s v="张啸"/>
        <s v="王国华"/>
        <s v="戴加贝"/>
        <s v="费思量"/>
        <s v="朱少廷"/>
        <s v="董秀兰"/>
        <s v="褚梦露"/>
        <s v="庄佳毅"/>
        <s v="高卫恩"/>
        <s v="林婕"/>
        <s v="徐凯文"/>
        <s v="许益畅"/>
        <s v="姬婷婷"/>
        <s v="秦海风"/>
        <s v="刑景慧"/>
        <s v="孙悦"/>
        <s v="刘盼"/>
        <s v="黄伊"/>
        <s v="刘笛"/>
        <s v="杨玥"/>
        <s v="沈佳燕"/>
        <s v="倪叶东"/>
        <s v="蔡颖军"/>
        <s v="顾愉"/>
        <s v="宋家豪"/>
        <s v="姚庄静"/>
        <s v="胡菁"/>
        <s v="张文晋"/>
        <s v="李涵虚"/>
        <s v="李凌峰"/>
        <s v="邹盛"/>
        <s v="刘臻澜"/>
        <s v="张欢"/>
        <s v="杨传毅"/>
        <s v="孙智涛"/>
        <s v="张琴"/>
        <s v="张束娇"/>
        <s v="沙彬彬"/>
        <s v="顾亦萌"/>
        <s v="蔡志赟"/>
        <s v="陈玉"/>
        <s v="蔡征寰"/>
        <s v="孙晨璐"/>
        <s v="裴乐园"/>
        <s v="黄晓燕"/>
        <s v="严志华"/>
        <s v="蔡燕雯"/>
        <s v="吴晓华"/>
        <s v="张俪馨"/>
        <s v="王明霞"/>
        <s v="盛健隽"/>
        <s v="朱建青"/>
        <s v="马俊德"/>
        <s v="花梦琦"/>
        <s v="顾伟洁"/>
        <s v="李晓"/>
        <s v="顾虹"/>
        <s v="李润杰"/>
        <s v="黄雯怡"/>
        <s v="潘婕"/>
        <s v="黄晓伟"/>
        <s v="李思聪"/>
        <s v="刘诗葭"/>
        <s v="周辰峰"/>
        <s v="陈诗然"/>
        <s v="唐诗蓓"/>
        <s v="蔡逸钦"/>
        <s v="黄逸莹"/>
        <s v="邹世奇"/>
        <s v="叶玉珏"/>
        <s v="杨裕丹"/>
        <s v="何聂琼"/>
        <s v="周凯元"/>
        <s v="袁文杰"/>
        <s v="谢天"/>
        <s v="谈霞震"/>
        <s v="杨欢"/>
        <s v="何雨秋"/>
        <s v="顾美芬"/>
        <s v="郝剑华"/>
        <s v="薛晓晨"/>
        <s v="黄金宇"/>
        <s v="章逸昊"/>
        <s v="邵秀梅"/>
        <s v="张蓉"/>
        <s v="曹羿君"/>
        <s v="周燕君"/>
        <s v="王晓鹂"/>
        <s v="沈丽莉"/>
        <s v="陆莉娟"/>
        <s v="杨玮"/>
        <s v="孙思敏"/>
        <s v="陆华"/>
        <s v="吴明君"/>
        <s v="黄任潇"/>
        <s v="陆天娇"/>
        <s v="张忠友"/>
        <s v="樊文笺"/>
        <s v="宋莹"/>
        <s v="秦斌"/>
        <s v="杨坚"/>
        <s v="施佳杰"/>
        <s v="倪金瑛"/>
        <s v="姜晓晔"/>
        <s v="殷凤"/>
        <s v="高露"/>
        <s v="胡轶菲"/>
        <s v="陈琦"/>
        <s v="舒欣"/>
        <s v="姚翊佳"/>
        <s v="张佳勤"/>
        <s v="何佳"/>
        <s v="江以润"/>
        <s v="陶轶欧"/>
        <s v="俞卫民"/>
        <s v="胡伟"/>
        <s v="金丽"/>
        <s v="史嘉杰"/>
        <s v="郭莹珞"/>
        <s v="叶志文"/>
        <s v="朱伟杰"/>
        <s v="陈淦"/>
        <s v="李素文"/>
        <s v="顾晓峰"/>
        <s v="陈敏"/>
        <s v="陆文岚"/>
        <s v="顾盼"/>
        <s v="陆利冬"/>
        <s v="柯洋"/>
        <s v="沙莎"/>
        <s v="冯妮"/>
        <s v="谭茗"/>
        <s v="田雨蔚"/>
        <s v="孙燕妮"/>
        <s v="姜珉"/>
        <s v="艾滨"/>
        <s v="周黎明"/>
        <s v="董伟菁"/>
        <s v="张颖寅"/>
        <s v="顾诗芸"/>
        <s v="柯方逸"/>
        <s v="蔡超"/>
        <s v="徐进"/>
        <s v="花瑾漪"/>
        <s v="尤丽清"/>
        <s v="陆志远"/>
        <s v="卫春雷"/>
        <s v="高磊"/>
        <s v="尤怡慧"/>
        <s v="吴佳妮"/>
        <s v="江川"/>
        <s v="徐亦欢"/>
        <s v="那智玉"/>
        <s v="许嘉陆"/>
        <s v="刘一畅"/>
        <s v="周涛远"/>
        <s v="徐昊"/>
        <s v="周啸天"/>
        <s v="倪静"/>
        <s v="朱洁婷"/>
        <s v="王一静"/>
        <s v="王萍"/>
        <s v="王臻"/>
        <s v="寿春连"/>
        <s v="奚心雨"/>
        <s v="朱军"/>
        <s v="陆雅雯"/>
        <s v="唐雄"/>
        <s v="胡凤芳"/>
        <s v="徐天豪"/>
        <s v="徐敏杰"/>
        <s v="马良"/>
        <s v="蒋朝盛"/>
        <s v="叶逢春"/>
        <s v="周玲玲"/>
        <s v="陈莉娜"/>
        <s v="郑元"/>
        <s v="韦钰茹"/>
        <s v="焦琼锐"/>
        <s v="潘亦如"/>
        <s v="张雅韵"/>
        <s v="林华菁"/>
        <s v="梅娟"/>
        <s v="蔡炜路"/>
        <s v="唐志华"/>
        <s v="杨宇鹭"/>
        <s v="骆奕"/>
        <s v="于家豪"/>
        <s v="戴纯清"/>
        <s v="周慧利"/>
        <s v="张臻"/>
        <s v="吴正奕"/>
        <s v="焦玉姗"/>
        <s v="王晓军"/>
        <s v="杨佳浩"/>
        <s v="贾琼"/>
        <s v="何佳义"/>
        <s v="徐圆圆"/>
        <s v="唐蓓莉"/>
        <s v="谢晓雯"/>
        <s v="马涛"/>
        <s v="冯伟"/>
        <s v="郁悦"/>
        <s v="瞿贤娥"/>
        <s v="顾振宇"/>
        <s v="薛锋杰"/>
        <s v="王晨"/>
        <s v="李强"/>
        <s v="胡筠"/>
        <s v="洪瞿辰"/>
        <s v="施梅华"/>
        <s v="金怡筠"/>
        <s v="周元弢"/>
        <s v="曹茗婕"/>
        <s v="吴文通"/>
        <s v="王佳艺"/>
        <s v="倪祖欣"/>
        <s v="周沁桐"/>
        <s v="王子奇"/>
        <s v="孟庆龙"/>
        <s v="吴莹"/>
        <s v="吴钰"/>
        <s v="杨荣"/>
        <s v="戴思静"/>
        <s v="蒋磊"/>
        <s v="桂旖旎"/>
        <s v="江琳莉"/>
        <s v="丁晓雄"/>
        <s v="沈丽清"/>
        <s v="计知己"/>
        <s v="顾诚劼"/>
        <s v="顾佳源"/>
        <s v="徐曦"/>
        <s v="邢聪"/>
        <s v="冯凯"/>
        <s v="黄懿胤"/>
        <s v="虞倩琳"/>
        <s v="谢佰轩"/>
        <s v="张子豪"/>
        <s v="胡茹萍"/>
        <s v="刘雪菁"/>
        <s v="李莹"/>
        <s v="俞倩文"/>
        <s v="汤佳元"/>
        <s v="陈艳"/>
        <s v="阚圣凌"/>
        <s v="凌岚"/>
        <s v="陈弘俊"/>
        <s v="郁勤"/>
        <s v="姜慧珍"/>
        <s v="王涛萍"/>
        <s v="徐建芳"/>
        <s v="刘佳伟"/>
        <s v="张林美"/>
        <s v="滕明琰"/>
        <s v="袁瀛波"/>
        <s v="蒋育华"/>
        <s v="黄晓轶"/>
        <s v="周晴晴"/>
        <s v="陈珮瑶"/>
        <s v="陈建强"/>
        <s v="杨杰"/>
        <s v="蒋莉青"/>
        <s v="陈思齐"/>
        <s v="曹雨诚"/>
        <s v="沈思远"/>
        <s v="尤子吟"/>
        <s v="王立斌"/>
        <s v="李君"/>
        <s v="王合波"/>
        <s v="王静"/>
        <s v="沈凌苇"/>
        <s v="蔡素芬"/>
        <s v="张艳"/>
        <s v="沈国青"/>
        <s v="王方欣"/>
        <s v="徐晓芸"/>
        <s v="朱旖辰"/>
        <s v="位帅琦"/>
        <s v="杨晓露"/>
        <s v="黄伟丽"/>
        <s v="陆秋妍"/>
        <s v="周美倩"/>
        <s v="孔祥贇"/>
        <s v="朱清"/>
        <s v="龚政"/>
        <s v="刘雯君"/>
        <s v="张琼斐"/>
        <s v="叶黎恒"/>
        <s v="徐玥"/>
        <s v="唐瑞"/>
        <s v="吕婷婷"/>
        <s v="赵娇娇"/>
        <s v="杨蕾敏"/>
        <s v="杨园君"/>
        <s v="乔向红"/>
        <s v="毛晶洁"/>
        <s v="秦萃薇"/>
        <s v="陈睿佳"/>
        <s v="赵峰"/>
        <s v="杨玉良"/>
        <s v="胡振林"/>
        <s v="王维平"/>
        <s v="夏厦"/>
        <s v="龚振华"/>
        <s v="马成斌"/>
        <s v="王海静"/>
        <s v="万云峰"/>
        <s v="徐洪娣"/>
        <s v="熊祎韬"/>
        <s v="李玉莺"/>
        <s v="陈瑶"/>
        <s v="顾奕"/>
        <s v="薛文佳"/>
        <s v="汤皓"/>
        <s v="殷正宇"/>
        <s v="王燕"/>
        <s v="严超弘"/>
        <s v="丁丹萍"/>
        <s v="倪文华"/>
        <s v="乔宇英"/>
        <s v="乔琼"/>
        <s v="周华"/>
        <s v="蔡国卿"/>
        <s v="秦波"/>
        <s v="王正平"/>
        <s v="严平"/>
        <s v="王丽丽"/>
        <s v="潘盛伟"/>
        <s v="徐轶"/>
        <s v="乔国亭"/>
        <s v="戴贇"/>
        <s v="严澄澜"/>
        <s v="吴天予"/>
        <s v="詹博睿"/>
        <s v="陆宇菲"/>
        <s v="浦东分行"/>
        <s v="陈真逸"/>
        <s v="孙惟讷"/>
        <s v="王国良"/>
        <s v="刘璐萱"/>
        <s v="黄燕琼"/>
        <s v="顾建安"/>
        <s v="顾琼"/>
        <s v="顾卫平"/>
        <s v="何晴妍"/>
        <s v="闵亮"/>
        <s v="俞晓丹"/>
        <s v="杨卫兴"/>
        <s v="孙祎莉"/>
        <s v="陈俨珏"/>
        <s v="李萍"/>
        <s v="陈园园"/>
        <s v="张啸尘"/>
        <s v="龚华"/>
        <s v="张爱琴"/>
        <s v="陈瑞卿"/>
        <s v="谈新芳"/>
        <s v="宋丹红"/>
        <s v="郭思宇"/>
        <s v="朱伟彪"/>
        <s v="刘婷婷"/>
        <s v="施嘉程"/>
        <s v="殷锡娟"/>
        <s v="张诗云"/>
        <s v="朱勇"/>
        <s v="赵张洋"/>
        <s v="陈朝阳"/>
        <s v="陈淑玲"/>
        <s v="李凌波"/>
        <s v="计财兴"/>
        <s v="徐曼"/>
        <s v="黄伊雯"/>
        <s v="唐奕"/>
        <s v="赵汉青"/>
        <s v="徐芳"/>
        <s v="陈以恒"/>
        <s v="郭凤华"/>
        <s v="叶佳慧"/>
        <s v="包俊峰"/>
        <s v="成丽萍"/>
        <s v="蔡美玲"/>
        <s v="朱小弟"/>
        <s v="王之韵"/>
        <s v="黄海东"/>
        <s v="陈秋依"/>
        <s v="钱雨阳"/>
        <s v="施瑜婷"/>
        <s v="龚昊"/>
        <s v="周昕悦"/>
        <s v="马玉梅"/>
        <s v="朱丽梅"/>
        <s v="赵嘉昊"/>
        <s v="杨丽凤"/>
        <s v="黄芝兰"/>
        <s v="刘敏"/>
        <s v="周海伦"/>
        <s v="缪维"/>
        <s v="马智杰"/>
        <s v="张峻"/>
        <s v="沈逸"/>
        <s v="陆炜晶"/>
        <s v="仲维芳"/>
        <s v="施敏"/>
        <s v="周天成"/>
        <s v="周玉婷"/>
        <s v="颜容"/>
        <s v="余慧"/>
        <s v="马秋红"/>
        <s v="沈奕"/>
        <s v="徐文婧"/>
        <s v="唐奕俊"/>
        <s v="黄尧"/>
        <s v="梁裔欣"/>
        <s v="赵蓓莲"/>
        <s v="黄立"/>
        <s v="张禄华"/>
        <s v="应艳婷"/>
        <s v="董莉莉"/>
        <s v="许诗怡"/>
        <s v="徐珠佳"/>
        <s v="谢政廷"/>
        <s v="汤珮蓉"/>
        <s v="何伟清"/>
        <s v="杜鑫怡"/>
        <s v="张馨怡"/>
        <s v="赵琳"/>
        <s v="朱丽"/>
        <s v="范文通"/>
        <s v="张燕贇"/>
        <s v="孙瞿琰"/>
        <s v="陈永琪"/>
        <s v="叶薇"/>
        <s v="陈璐"/>
        <s v="陆彦昕"/>
        <s v="王睿安"/>
        <s v="和艳珺"/>
        <s v="陈伟奋"/>
        <s v="徐冰樱"/>
        <s v="王玥琦"/>
        <s v="尚啸"/>
        <s v="张馨"/>
        <s v="龚纯"/>
        <s v="杨习里"/>
        <s v="陈子悦"/>
        <s v="金斌"/>
        <s v="吴尔夫"/>
        <s v="朱法"/>
        <s v="王浩源"/>
        <m/>
      </sharedItems>
    </cacheField>
    <cacheField name="客户经理工号" numFmtId="0">
      <sharedItems containsBlank="1" count="744">
        <s v="28643"/>
        <s v="00428"/>
        <s v="28508"/>
        <s v="01925"/>
        <s v="28673"/>
        <s v="06660"/>
        <s v="01195"/>
        <s v="01353"/>
        <s v="28614"/>
        <s v="28685"/>
        <s v="03434"/>
        <s v="01883"/>
        <s v="02096"/>
        <s v="03450"/>
        <s v="05334"/>
        <s v="81157"/>
        <s v="81604"/>
        <s v="81606"/>
        <s v="81607"/>
        <s v="81674"/>
        <s v="82115"/>
        <s v="82436"/>
        <s v="82103"/>
        <s v="82468"/>
        <s v="83960"/>
        <s v="51100"/>
        <s v="53465"/>
        <s v="28071"/>
        <s v="28072"/>
        <s v="28451"/>
        <s v="28055"/>
        <s v="28387"/>
        <s v="28179"/>
        <s v="28004"/>
        <s v="28010"/>
        <s v="28696"/>
        <s v="28025"/>
        <s v="28088"/>
        <s v="28120"/>
        <s v="28381"/>
        <s v="28171"/>
        <s v="28532"/>
        <s v="28512"/>
        <s v="28034"/>
        <s v="28178"/>
        <s v="28331"/>
        <s v="01198"/>
        <s v="28286"/>
        <s v="28083"/>
        <s v="02577"/>
        <s v="06456"/>
        <s v="80752"/>
        <s v="28613"/>
        <s v="28559"/>
        <s v="28054"/>
        <s v="92802"/>
        <s v="28653"/>
        <s v="28046"/>
        <s v="28612"/>
        <s v="03755"/>
        <s v="03787"/>
        <s v="28549"/>
        <s v="28697"/>
        <s v="28262"/>
        <s v="28403"/>
        <s v="03983"/>
        <s v="02698"/>
        <s v="28467"/>
        <s v="28667"/>
        <s v="92861"/>
        <s v="28201"/>
        <s v="05818"/>
        <s v="01628"/>
        <s v="28630"/>
        <s v="28599"/>
        <s v="92828"/>
        <s v="05254"/>
        <s v="02661"/>
        <s v="28287"/>
        <s v="80754"/>
        <s v="28633"/>
        <s v="00874"/>
        <s v="28626"/>
        <s v="05336"/>
        <s v="03622"/>
        <s v="03145"/>
        <s v="03441"/>
        <s v="28500"/>
        <s v="05728"/>
        <s v="01141"/>
        <s v="81045"/>
        <s v="81153"/>
        <s v="81413"/>
        <s v="01924"/>
        <s v="01292"/>
        <s v="82433"/>
        <s v="82435"/>
        <s v="82100"/>
        <s v="82102"/>
        <s v="81525"/>
        <s v="50367"/>
        <s v="50419"/>
        <s v="50374"/>
        <s v="50432"/>
        <s v="50458"/>
        <s v="50363"/>
        <s v="50409"/>
        <s v="51095"/>
        <s v="52832"/>
        <s v="52830"/>
        <s v="05588"/>
        <s v="03990"/>
        <s v="00637"/>
        <s v="81821"/>
        <s v="50427"/>
        <s v="50344"/>
        <s v="51000"/>
        <s v="01964"/>
        <s v="01636"/>
        <s v="05813"/>
        <s v="81468"/>
        <s v="28690"/>
        <s v="28198"/>
        <s v="03848"/>
        <s v="03913"/>
        <s v="28597"/>
        <s v="80757"/>
        <s v="01219"/>
        <s v="92852"/>
        <s v="92856"/>
        <s v="80510"/>
        <s v="28665"/>
        <s v="02395"/>
        <s v="50350"/>
        <s v="50378"/>
        <s v="51161"/>
        <s v="51381"/>
        <s v="51893"/>
        <s v="06595"/>
        <s v="80504"/>
        <s v="05345"/>
        <s v="00873"/>
        <s v="28423"/>
        <s v="01190"/>
        <s v="28656"/>
        <s v="05002"/>
        <s v="50431"/>
        <s v="28631"/>
        <s v="28341"/>
        <s v="01187"/>
        <s v="28350"/>
        <s v="03986"/>
        <s v="80708"/>
        <s v="28366"/>
        <s v="77683"/>
        <s v="82190"/>
        <s v="02401"/>
        <s v="06452"/>
        <s v="28691"/>
        <s v="28607"/>
        <s v="81047"/>
        <s v="82194"/>
        <s v="51900"/>
        <s v="05829"/>
        <s v="05213"/>
        <s v="28299"/>
        <s v="28641"/>
        <s v="92818"/>
        <s v="82197"/>
        <s v="83236"/>
        <s v="83607"/>
        <s v="51014"/>
        <s v="51127"/>
        <s v="92857"/>
        <s v="05259"/>
        <s v="80756"/>
        <s v="00673"/>
        <s v="28177"/>
        <s v="82196"/>
        <s v="83773"/>
        <s v="50345"/>
        <s v="01878"/>
        <s v="05830"/>
        <s v="03995"/>
        <s v="28191"/>
        <s v="82195"/>
        <s v="51375"/>
        <s v="05295"/>
        <s v="03996"/>
        <s v="28650"/>
        <s v="81051"/>
        <s v="77679"/>
        <s v="28212"/>
        <s v="28225"/>
        <s v="81058"/>
        <s v="81057"/>
        <s v="81641"/>
        <s v="82198"/>
        <s v="28216"/>
        <s v="83286"/>
        <s v="51011"/>
        <s v="28030"/>
        <s v="05332"/>
        <s v="05835"/>
        <s v="82186"/>
        <s v="81583"/>
        <s v="82189"/>
        <s v="50733"/>
        <s v="01926"/>
        <s v="01038"/>
        <s v="28329"/>
        <s v="28663"/>
        <s v="52101"/>
        <s v="28659"/>
        <s v="80681"/>
        <s v="28640"/>
        <s v="81042"/>
        <s v="81053"/>
        <s v="82609"/>
        <s v="53143"/>
        <s v="80241"/>
        <s v="01845"/>
        <s v="01184"/>
        <s v="92820"/>
        <s v="92819"/>
        <s v="06655"/>
        <s v="05201"/>
        <s v="28695"/>
        <s v="03989"/>
        <s v="03254"/>
        <s v="28199"/>
        <s v="92869"/>
        <s v="82188"/>
        <s v="50087"/>
        <s v="82199"/>
        <s v="28233"/>
        <s v="02598"/>
        <s v="28642"/>
        <s v="81419"/>
        <s v="81152"/>
        <s v="83235"/>
        <s v="83932"/>
        <s v="50393"/>
        <s v="02713"/>
        <s v="28183"/>
        <s v="01203"/>
        <s v="28176"/>
        <s v="77681"/>
        <s v="28152"/>
        <s v="28164"/>
        <s v="03445"/>
        <s v="28170"/>
        <s v="01605"/>
        <s v="81059"/>
        <s v="81041"/>
        <s v="82179"/>
        <s v="50428"/>
        <s v="53201"/>
        <s v="28153"/>
        <s v="28499"/>
        <s v="51626"/>
        <s v="28241"/>
        <s v="03591"/>
        <s v="06390"/>
        <s v="92848"/>
        <s v="05396"/>
        <s v="28168"/>
        <s v="82184"/>
        <s v="50382"/>
        <s v="51941"/>
        <s v="83477"/>
        <s v="81532"/>
        <s v="05822"/>
        <s v="28492"/>
        <s v="01202"/>
        <s v="80388"/>
        <s v="05321"/>
        <s v="05821"/>
        <s v="05344"/>
        <s v="83281"/>
        <s v="80505"/>
        <s v="80682"/>
        <s v="28284"/>
        <s v="03437"/>
        <s v="28600"/>
        <s v="05286"/>
        <s v="81605"/>
        <s v="82152"/>
        <s v="83849"/>
        <s v="28294"/>
        <s v="28670"/>
        <s v="28654"/>
        <s v="28266"/>
        <s v="03979"/>
        <s v="01695"/>
        <s v="50452"/>
        <s v="28316"/>
        <s v="05825"/>
        <s v="28679"/>
        <s v="28267"/>
        <s v="03988"/>
        <s v="01166"/>
        <s v="04849"/>
        <s v="82181"/>
        <s v="82185"/>
        <s v="51568"/>
        <s v="01169"/>
        <s v="50354"/>
        <s v="28649"/>
        <s v="28519"/>
        <s v="05290"/>
        <s v="04811"/>
        <s v="28311"/>
        <s v="28432"/>
        <s v="02658"/>
        <s v="03480"/>
        <s v="28639"/>
        <s v="28658"/>
        <s v="30011"/>
        <s v="81164"/>
        <s v="82180"/>
        <s v="82434"/>
        <s v="50375"/>
        <s v="50459"/>
        <s v="28264"/>
        <s v="28330"/>
        <s v="28313"/>
        <s v="26035"/>
        <s v="28181"/>
        <s v="06662"/>
        <s v="28661"/>
        <s v="82176"/>
        <s v="83832"/>
        <s v="28609"/>
        <s v="52075"/>
        <s v="92837"/>
        <s v="28351"/>
        <s v="00671"/>
        <s v="28416"/>
        <s v="82156"/>
        <s v="50386"/>
        <s v="50371"/>
        <s v="28337"/>
        <s v="28363"/>
        <s v="05250"/>
        <s v="28636"/>
        <s v="28354"/>
        <s v="01199"/>
        <s v="06732"/>
        <s v="80678"/>
        <s v="05422"/>
        <s v="28086"/>
        <s v="28314"/>
        <s v="81063"/>
        <s v="82168"/>
        <s v="83599"/>
        <s v="50381"/>
        <s v="82503"/>
        <s v="80506"/>
        <s v="01179"/>
        <s v="28591"/>
        <s v="28380"/>
        <s v="28635"/>
        <s v="83614"/>
        <s v="83962"/>
        <s v="28378"/>
        <s v="06659"/>
        <s v="28376"/>
        <s v="01178"/>
        <s v="81046"/>
        <s v="77649"/>
        <s v="92847"/>
        <s v="28657"/>
        <s v="82148"/>
        <s v="82147"/>
        <s v="28409"/>
        <s v="28431"/>
        <s v="05599"/>
        <s v="28166"/>
        <s v="28632"/>
        <s v="92870"/>
        <s v="28395"/>
        <s v="28427"/>
        <s v="05837"/>
        <s v="28561"/>
        <s v="00670"/>
        <s v="50352"/>
        <s v="03433"/>
        <s v="28397"/>
        <s v="03447"/>
        <s v="77631"/>
        <s v="28474"/>
        <s v="28524"/>
        <s v="80508"/>
        <s v="92850"/>
        <s v="28678"/>
        <s v="28652"/>
        <s v="81062"/>
        <s v="81339"/>
        <s v="82894"/>
        <s v="50348"/>
        <s v="51891"/>
        <s v="52694"/>
        <s v="05824"/>
        <s v="82167"/>
        <s v="01177"/>
        <s v="28421"/>
        <s v="28637"/>
        <s v="01303"/>
        <s v="81044"/>
        <s v="82162"/>
        <s v="82166"/>
        <s v="82722"/>
        <s v="51963"/>
        <s v="28442"/>
        <s v="28594"/>
        <s v="28596"/>
        <s v="03448"/>
        <s v="80759"/>
        <s v="01598"/>
        <s v="28688"/>
        <s v="01163"/>
        <s v="28317"/>
        <s v="82140"/>
        <s v="50451"/>
        <s v="50417"/>
        <s v="28655"/>
        <s v="28477"/>
        <s v="28490"/>
        <s v="28595"/>
        <s v="82611"/>
        <s v="82819"/>
        <s v="83189"/>
        <s v="28315"/>
        <s v="28464"/>
        <s v="01386"/>
        <s v="28459"/>
        <s v="05583"/>
        <s v="28491"/>
        <s v="28505"/>
        <s v="28619"/>
        <s v="81061"/>
        <s v="82203"/>
        <s v="50801"/>
        <s v="51514"/>
        <s v="52690"/>
        <s v="53162"/>
        <s v="80679"/>
        <s v="05811"/>
        <s v="82202"/>
        <s v="28629"/>
        <s v="28535"/>
        <s v="03451"/>
        <s v="28498"/>
        <s v="28043"/>
        <s v="77621"/>
        <s v="05340"/>
        <s v="92840"/>
        <s v="28518"/>
        <s v="28457"/>
        <s v="28461"/>
        <s v="03974"/>
        <s v="28515"/>
        <s v="28302"/>
        <s v="80680"/>
        <s v="28278"/>
        <s v="81043"/>
        <s v="50411"/>
        <s v="50412"/>
        <s v="51335"/>
        <s v="51592"/>
        <s v="52081"/>
        <s v="01839"/>
        <s v="50627"/>
        <s v="28145"/>
        <s v="03436"/>
        <s v="28494"/>
        <s v="05341"/>
        <s v="28077"/>
        <s v="06630"/>
        <s v="01157"/>
        <s v="28495"/>
        <s v="83864"/>
        <s v="50429"/>
        <s v="05600"/>
        <s v="77686"/>
        <s v="06449"/>
        <s v="01197"/>
        <s v="92864"/>
        <s v="81064"/>
        <s v="81054"/>
        <s v="01193"/>
        <s v="01331"/>
        <s v="28537"/>
        <s v="16133"/>
        <s v="28557"/>
        <s v="28694"/>
        <s v="28180"/>
        <s v="28579"/>
        <s v="01290"/>
        <s v="04606"/>
        <s v="05166"/>
        <s v="28328"/>
        <s v="82112"/>
        <s v="82610"/>
        <s v="81713"/>
        <s v="80183"/>
        <s v="83944"/>
        <s v="50360"/>
        <s v="51921"/>
        <s v="80753"/>
        <s v="50343"/>
        <s v="05816"/>
        <s v="01597"/>
        <s v="77703"/>
        <s v="28603"/>
        <s v="83090"/>
        <s v="83608"/>
        <s v="50355"/>
        <s v="28634"/>
        <s v="28604"/>
        <s v="05191"/>
        <s v="28478"/>
        <s v="81056"/>
        <s v="83771"/>
        <s v="92841"/>
        <s v="01694"/>
        <s v="04625"/>
        <s v="82164"/>
        <s v="83187"/>
        <s v="50464"/>
        <s v="16329"/>
        <s v="81380"/>
        <s v="83894"/>
        <s v="51160"/>
        <s v="01600"/>
        <s v="28586"/>
        <s v="92863"/>
        <s v="01330"/>
        <s v="82113"/>
        <s v="05817"/>
        <s v="28564"/>
        <s v="28590"/>
        <s v="28543"/>
        <s v="50377"/>
        <s v="51376"/>
        <s v="03980"/>
        <s v="92829"/>
        <s v="05819"/>
        <s v="28616"/>
        <s v="05293"/>
        <s v="82120"/>
        <s v="01430"/>
        <s v="28320"/>
        <s v="28463"/>
        <s v="82119"/>
        <s v="83605"/>
        <s v="50369"/>
        <s v="52693"/>
        <s v="81462"/>
        <s v="28163"/>
        <s v="82170"/>
        <s v="84130"/>
        <s v="28352"/>
        <s v="28372"/>
        <s v="83368"/>
        <s v="28353"/>
        <s v="77705"/>
        <s v="82158"/>
        <s v="50102"/>
        <s v="50463"/>
        <s v="28540"/>
        <s v="28517"/>
        <s v="03987"/>
        <s v="82121"/>
        <s v="82204"/>
        <s v="28295"/>
        <s v="50376"/>
        <s v="01165"/>
        <s v="78908"/>
        <s v="50362"/>
        <s v="05823"/>
        <s v="84075"/>
        <s v="50095"/>
        <s v="52066"/>
        <s v="53197"/>
        <s v="08001"/>
        <s v="03737"/>
        <s v="28677"/>
        <s v="28523"/>
        <s v="28581"/>
        <s v="28110"/>
        <s v="28125"/>
        <s v="28102"/>
        <s v="28099"/>
        <s v="28443"/>
        <s v="28103"/>
        <s v="28588"/>
        <s v="28044"/>
        <s v="28446"/>
        <s v="28275"/>
        <s v="03992"/>
        <s v="28536"/>
        <s v="28511"/>
        <s v="80144"/>
        <s v="28560"/>
        <s v="01507"/>
        <s v="28648"/>
        <s v="28045"/>
        <s v="28061"/>
        <s v="28606"/>
        <s v="28473"/>
        <s v="28049"/>
        <s v="03430"/>
        <s v="28468"/>
        <s v="28413"/>
        <s v="28059"/>
        <s v="28068"/>
        <s v="28489"/>
        <s v="28644"/>
        <s v="01599"/>
        <s v="28226"/>
        <s v="28552"/>
        <s v="01283"/>
        <s v="82149"/>
        <s v="82201"/>
        <s v="82820"/>
        <s v="50423"/>
        <s v="-"/>
        <s v="80677"/>
        <s v="28428"/>
        <s v="28424"/>
        <s v="51950"/>
        <s v="28340"/>
        <s v="28336"/>
        <s v="28356"/>
        <s v="28326"/>
        <s v="82191"/>
        <s v="28214"/>
        <s v="05828"/>
        <s v="01697"/>
        <s v="06661"/>
        <s v="28197"/>
        <s v="03266"/>
        <s v="28211"/>
        <s v="02784"/>
        <s v="01846"/>
        <s v="28291"/>
        <s v="28237"/>
        <s v="92813"/>
        <s v="28238"/>
        <s v="02712"/>
        <s v="51890"/>
        <s v="28285"/>
        <s v="01039"/>
        <s v="80509"/>
        <s v="03435"/>
        <s v="82193"/>
        <s v="28274"/>
        <s v="81340"/>
        <s v="82153"/>
        <s v="52685"/>
        <s v="03300"/>
        <s v="28203"/>
        <s v="82154"/>
        <s v="82104"/>
        <s v="83613"/>
        <s v="81640"/>
        <s v="28273"/>
        <s v="80683"/>
        <s v="28195"/>
        <s v="82183"/>
        <s v="82182"/>
        <s v="92831"/>
        <s v="28460"/>
        <s v="28309"/>
        <s v="05780"/>
        <s v="92811"/>
        <s v="81049"/>
        <s v="81060"/>
        <s v="82171"/>
        <s v="50418"/>
        <s v="52300"/>
        <s v="28377"/>
        <s v="28593"/>
        <s v="80507"/>
        <s v="28429"/>
        <s v="28598"/>
        <s v="82169"/>
        <s v="50465"/>
        <s v="28479"/>
        <s v="80758"/>
        <s v="28433"/>
        <s v="28528"/>
        <s v="03144"/>
        <s v="28624"/>
        <s v="28430"/>
        <s v="80511"/>
        <s v="82200"/>
        <s v="83834"/>
        <s v="51949"/>
        <s v="28196"/>
        <s v="28542"/>
        <s v="03991"/>
        <s v="05812"/>
        <s v="81535"/>
        <s v="28617"/>
        <s v="28516"/>
        <s v="28513"/>
        <s v="02968"/>
        <s v="03438"/>
        <s v="28545"/>
        <s v="01181"/>
        <s v="80378"/>
        <s v="02847"/>
        <s v="52091"/>
        <s v="28533"/>
        <s v="28577"/>
        <s v="83961"/>
        <s v="50919"/>
        <s v="28684"/>
        <s v="06657"/>
        <s v="82501"/>
        <s v="05001"/>
        <s v="50365"/>
        <s v="50357"/>
        <s v="51426"/>
        <s v="80281"/>
        <s v="80583"/>
        <s v="51886"/>
        <s v="82151"/>
        <s v="28441"/>
        <s v="81536"/>
        <s v="53509"/>
        <s v="81050"/>
        <s v="52692"/>
        <s v="28686"/>
        <s v="08185"/>
        <s v="50424"/>
        <s v="28399"/>
        <s v="51951"/>
        <s v="28578"/>
        <s v="83290"/>
        <m/>
      </sharedItems>
    </cacheField>
    <cacheField name="业务类型" numFmtId="0">
      <sharedItems containsBlank="1" count="3">
        <s v="消费"/>
        <s v="经营"/>
        <m/>
      </sharedItems>
    </cacheField>
    <cacheField name="营销类型" numFmtId="0">
      <sharedItems containsBlank="1" count="4">
        <s v="C2C扫码"/>
        <s v="业务通扫码"/>
        <s v="实体二维码扫码"/>
        <m/>
      </sharedItems>
    </cacheField>
    <cacheField name="产品类型" numFmtId="0">
      <sharedItems containsBlank="1" count="3">
        <s v="鑫e贷"/>
        <s v="鑫e贷B款"/>
        <m/>
      </sharedItems>
    </cacheField>
    <cacheField name="是否本年授信" numFmtId="0">
      <sharedItems containsBlank="1" count="3">
        <s v="否"/>
        <s v="是"/>
        <m/>
      </sharedItems>
    </cacheField>
    <cacheField name="昨日授信人数" numFmtId="0">
      <sharedItems containsString="0" containsBlank="1" containsNumber="1" containsInteger="1" minValue="0" maxValue="4" count="4">
        <n v="0"/>
        <n v="4"/>
        <n v="1"/>
        <m/>
      </sharedItems>
    </cacheField>
    <cacheField name="昨日授信金额" numFmtId="0">
      <sharedItems containsBlank="1" count="6">
        <s v="0.00"/>
        <s v="699000.00"/>
        <s v="200000.00"/>
        <s v="24000.00"/>
        <s v="53000.00"/>
        <m/>
      </sharedItems>
    </cacheField>
    <cacheField name="昨日注销人数" numFmtId="0">
      <sharedItems containsBlank="1" count="3">
        <s v="0"/>
        <s v="1"/>
        <m/>
      </sharedItems>
    </cacheField>
    <cacheField name="昨日注销额度" numFmtId="0">
      <sharedItems containsBlank="1" count="3">
        <s v="0.00"/>
        <s v="10000.00"/>
        <m/>
      </sharedItems>
    </cacheField>
    <cacheField name="昨日调额人数" numFmtId="0">
      <sharedItems containsBlank="1" count="2">
        <s v="0"/>
        <m/>
      </sharedItems>
    </cacheField>
    <cacheField name="昨日调整额度" numFmtId="0">
      <sharedItems containsBlank="1" count="2">
        <s v="0.00"/>
        <m/>
      </sharedItems>
    </cacheField>
    <cacheField name="昨日放款笔数" numFmtId="0">
      <sharedItems containsBlank="1" count="4">
        <s v="0"/>
        <s v="2"/>
        <s v="1"/>
        <m/>
      </sharedItems>
    </cacheField>
    <cacheField name="昨日放款人数" numFmtId="0">
      <sharedItems containsBlank="1" count="4">
        <s v="0"/>
        <s v="2"/>
        <s v="1"/>
        <m/>
      </sharedItems>
    </cacheField>
    <cacheField name="昨日&lt;本年首次&gt;放款人数" numFmtId="0">
      <sharedItems containsBlank="1" count="3">
        <s v="0"/>
        <s v="1"/>
        <m/>
      </sharedItems>
    </cacheField>
    <cacheField name="昨日&lt;本年首次&gt;放款金额" numFmtId="0">
      <sharedItems containsBlank="1" count="8">
        <s v="0.00"/>
        <s v="100000.00"/>
        <s v="4000.00"/>
        <s v="10000.00"/>
        <s v="200000.00"/>
        <s v="5500.00"/>
        <s v="30000.00"/>
        <m/>
      </sharedItems>
    </cacheField>
    <cacheField name="昨日&lt;首次&gt;放款人数" numFmtId="0">
      <sharedItems containsBlank="1" count="3">
        <s v="0"/>
        <s v="1"/>
        <m/>
      </sharedItems>
    </cacheField>
    <cacheField name="昨日&lt;首次&gt;放款金额" numFmtId="0">
      <sharedItems containsBlank="1" count="6">
        <s v="0.00"/>
        <s v="100000.00"/>
        <s v="4000.00"/>
        <s v="30000.00"/>
        <s v="200000.00"/>
        <m/>
      </sharedItems>
    </cacheField>
    <cacheField name="昨日放款金额" numFmtId="0">
      <sharedItems containsString="0" containsBlank="1" containsNumber="1" containsInteger="1" minValue="0" maxValue="200000" count="27">
        <n v="0"/>
        <n v="56000"/>
        <n v="5000"/>
        <n v="100000"/>
        <n v="4000"/>
        <n v="18000"/>
        <n v="3000"/>
        <n v="2000"/>
        <n v="20000"/>
        <n v="10000"/>
        <n v="19760"/>
        <n v="7465"/>
        <n v="4300"/>
        <n v="3200"/>
        <n v="14000"/>
        <n v="102000"/>
        <n v="200000"/>
        <n v="6900"/>
        <n v="5500"/>
        <n v="90000"/>
        <n v="11700"/>
        <n v="99334"/>
        <n v="30000"/>
        <n v="1000"/>
        <n v="12000"/>
        <n v="11000"/>
        <m/>
      </sharedItems>
    </cacheField>
    <cacheField name="昨日结清人数" numFmtId="0">
      <sharedItems containsBlank="1" count="3">
        <s v="0"/>
        <s v="1"/>
        <m/>
      </sharedItems>
    </cacheField>
    <cacheField name="昨日结清笔数" numFmtId="0">
      <sharedItems containsBlank="1" count="5">
        <s v="0"/>
        <s v="1"/>
        <s v="2"/>
        <s v="3"/>
        <m/>
      </sharedItems>
    </cacheField>
    <cacheField name="昨日回收本金" numFmtId="0">
      <sharedItems containsBlank="1" count="102">
        <s v="0.00"/>
        <s v="2106.66"/>
        <s v="5208.04"/>
        <s v="10000.00"/>
        <s v="2827.94"/>
        <s v="5555.56"/>
        <s v="4954.77"/>
        <s v="4166.67"/>
        <s v="14819.43"/>
        <s v="3952.46"/>
        <s v="8986.79"/>
        <s v="1505.03"/>
        <s v="2061.30"/>
        <s v="100000.00"/>
        <s v="3065.01"/>
        <s v="9750.93"/>
        <s v="587.63"/>
        <s v="17553.21"/>
        <s v="3677.86"/>
        <s v="3664.18"/>
        <s v="3943.94"/>
        <s v="3105.64"/>
        <s v="12475.60"/>
        <s v="33576.25"/>
        <s v="10125.61"/>
        <s v="3455.84"/>
        <s v="33083.18"/>
        <s v="2461.95"/>
        <s v="5386.52"/>
        <s v="40.01"/>
        <s v="3206.91"/>
        <s v="693.98"/>
        <s v="1749.15"/>
        <s v="3893.09"/>
        <s v="4633.91"/>
        <s v="2109.16"/>
        <s v="5123.14"/>
        <s v="110000.00"/>
        <s v="2962.50"/>
        <s v="951.24"/>
        <s v="14654.93"/>
        <s v="29248.67"/>
        <s v="372.85"/>
        <s v="3268.23"/>
        <s v="297.77"/>
        <s v="3295.55"/>
        <s v="833.05"/>
        <s v="1309.86"/>
        <s v="3750.53"/>
        <s v="2168.76"/>
        <s v="4157.66"/>
        <s v="1093.91"/>
        <s v="1905.97"/>
        <s v="488.39"/>
        <s v="106859.00"/>
        <s v="21535.04"/>
        <s v="24746.05"/>
        <s v="4377.88"/>
        <s v="3405.19"/>
        <s v="3028.21"/>
        <s v="16666.67"/>
        <s v="495000.00"/>
        <s v="4279.44"/>
        <s v="11342.16"/>
        <s v="2810.55"/>
        <s v="1821.28"/>
        <s v="1583.91"/>
        <s v="1500.00"/>
        <s v="1109.35"/>
        <s v="4640.25"/>
        <s v="2533.26"/>
        <s v="4666.28"/>
        <s v="638.68"/>
        <s v="4599.27"/>
        <s v="6072.95"/>
        <s v="4552.39"/>
        <s v="1380.59"/>
        <s v="16482.44"/>
        <s v="4382.41"/>
        <s v="2544.14"/>
        <s v="4126.13"/>
        <s v="99333.33"/>
        <s v="4880.70"/>
        <s v="9293.59"/>
        <s v="8051.52"/>
        <s v="1474.11"/>
        <s v="254.05"/>
        <s v="2289.56"/>
        <s v="4575.21"/>
        <s v="8085.29"/>
        <s v="25683.46"/>
        <s v="50000.00"/>
        <s v="4770.85"/>
        <s v="3124.01"/>
        <s v="1781.10"/>
        <s v="7181.03"/>
        <s v="952.35"/>
        <s v="17239.90"/>
        <s v="53553.62"/>
        <s v="4108.65"/>
        <s v="703.23"/>
        <m/>
      </sharedItems>
    </cacheField>
    <cacheField name="昨日回收利息" numFmtId="0">
      <sharedItems containsBlank="1" count="126">
        <s v="0.00"/>
        <s v="209.09"/>
        <s v="883.96"/>
        <s v="1467.94"/>
        <s v="280.58"/>
        <s v="5886.75"/>
        <s v="2732.58"/>
        <s v="909.19"/>
        <s v="1100.05"/>
        <s v="2290.86"/>
        <s v="2270.63"/>
        <s v="692.83"/>
        <s v="1456.19"/>
        <s v="541.68"/>
        <s v="1401.75"/>
        <s v="1274.14"/>
        <s v="350.77"/>
        <s v="545.29"/>
        <s v="29.53"/>
        <s v="386.21"/>
        <s v="798.00"/>
        <s v="533.17"/>
        <s v="20.92"/>
        <s v="2069.09"/>
        <s v="720.73"/>
        <s v="1138.70"/>
        <s v="630.16"/>
        <s v="512.25"/>
        <s v="1212.33"/>
        <s v="975.64"/>
        <s v="2492.59"/>
        <s v="589.00"/>
        <s v="2134.08"/>
        <s v="837.08"/>
        <s v="347.13"/>
        <s v="653.38"/>
        <s v="0.06"/>
        <s v="399.80"/>
        <s v="136.84"/>
        <s v="655.51"/>
        <s v="636.89"/>
        <s v="756.95"/>
        <s v="500.88"/>
        <s v="503.73"/>
        <s v="607.96"/>
        <s v="41.70"/>
        <s v="33.66"/>
        <s v="811.04"/>
        <s v="0.20"/>
        <s v="1305.28"/>
        <s v="5.69"/>
        <s v="801.00"/>
        <s v="115.08"/>
        <s v="521.99"/>
        <s v="48.93"/>
        <s v="588.74"/>
        <s v="165.87"/>
        <s v="307.07"/>
        <s v="914.90"/>
        <s v="659.45"/>
        <s v="186.59"/>
        <s v="208.61"/>
        <s v="189.27"/>
        <s v="26.82"/>
        <s v="1240.71"/>
        <s v="2871.22"/>
        <s v="870.74"/>
        <s v="1197.76"/>
        <s v="1626.03"/>
        <s v="744.93"/>
        <s v="528.37"/>
        <s v="499.43"/>
        <s v="3474.15"/>
        <s v="3290.71"/>
        <s v="743.58"/>
        <s v="8729.77"/>
        <s v="9290.68"/>
        <s v="440.01"/>
        <s v="2481.97"/>
        <s v="248.53"/>
        <s v="372.01"/>
        <s v="321.06"/>
        <s v="2.07"/>
        <s v="197.57"/>
        <s v="223.46"/>
        <s v="330.48"/>
        <s v="41.66"/>
        <s v="544.35"/>
        <s v="104.81"/>
        <s v="1303.13"/>
        <s v="574.67"/>
        <s v="527.56"/>
        <s v="186.48"/>
        <s v="45.98"/>
        <s v="665.84"/>
        <s v="591.06"/>
        <s v="262.67"/>
        <s v="358.57"/>
        <s v="1957.11"/>
        <s v="1475.53"/>
        <s v="1151.40"/>
        <s v="99.36"/>
        <s v="507.89"/>
        <s v="1068.00"/>
        <s v="462.00"/>
        <s v="1187.48"/>
        <s v="574.41"/>
        <s v="92.77"/>
        <s v="996.00"/>
        <s v="1195.22"/>
        <s v="999.88"/>
        <s v="530.07"/>
        <s v="3151.94"/>
        <s v="1765.62"/>
        <s v="522.34"/>
        <s v="274.49"/>
        <s v="207.30"/>
        <s v="128.52"/>
        <s v="612.00"/>
        <s v="1966.45"/>
        <s v="215.06"/>
        <s v="107.06"/>
        <s v="5827.84"/>
        <s v="703.35"/>
        <s v="64.52"/>
        <m/>
      </sharedItems>
    </cacheField>
    <cacheField name="贷款余额(剔除核销)" numFmtId="0">
      <sharedItems containsBlank="1" count="875">
        <s v="0.00"/>
        <s v="2147517.14"/>
        <s v="47700.24"/>
        <s v="403784.85"/>
        <s v="40000.00"/>
        <s v="305000.00"/>
        <s v="485953.08"/>
        <s v="2806496.52"/>
        <s v="57253.95"/>
        <s v="200000.00"/>
        <s v="50000.00"/>
        <s v="3012642.52"/>
        <s v="1303894.02"/>
        <s v="837179.04"/>
        <s v="2149060.46"/>
        <s v="2494000.00"/>
        <s v="222000.00"/>
        <s v="121637.90"/>
        <s v="108328.94"/>
        <s v="2416741.35"/>
        <s v="1663000.04"/>
        <s v="51550462.07"/>
        <s v="139306.53"/>
        <s v="20000.00"/>
        <s v="1748444.42"/>
        <s v="5945.09"/>
        <s v="498000.00"/>
        <s v="50682.78"/>
        <s v="1019223.21"/>
        <s v="59738.71"/>
        <s v="125000.00"/>
        <s v="115265.52"/>
        <s v="119334.16"/>
        <s v="67887.67"/>
        <s v="571870.79"/>
        <s v="184256.02"/>
        <s v="130377.35"/>
        <s v="542995.00"/>
        <s v="2594000.00"/>
        <s v="231193.34"/>
        <s v="772223.81"/>
        <s v="6803993.99"/>
        <s v="180000.00"/>
        <s v="3475692.30"/>
        <s v="300000.00"/>
        <s v="192945.72"/>
        <s v="64529.01"/>
        <s v="4890803.03"/>
        <s v="687431.64"/>
        <s v="134404.42"/>
        <s v="164760.59"/>
        <s v="57347.48"/>
        <s v="288253.58"/>
        <s v="46155.67"/>
        <s v="5348304.19"/>
        <s v="1876784.47"/>
        <s v="2655171.74"/>
        <s v="726302.39"/>
        <s v="3388.37"/>
        <s v="410000.00"/>
        <s v="8472.23"/>
        <s v="3836000.00"/>
        <s v="274246.01"/>
        <s v="1035848.43"/>
        <s v="39397.34"/>
        <s v="1636333.33"/>
        <s v="2617353.00"/>
        <s v="208532.09"/>
        <s v="2680950.96"/>
        <s v="163897.36"/>
        <s v="128163.59"/>
        <s v="1981453.40"/>
        <s v="290000.00"/>
        <s v="467321.26"/>
        <s v="100000.00"/>
        <s v="245244.51"/>
        <s v="264812.73"/>
        <s v="3079.71"/>
        <s v="181950.01"/>
        <s v="167000.00"/>
        <s v="29063.92"/>
        <s v="83608.68"/>
        <s v="80000.00"/>
        <s v="202321.40"/>
        <s v="417034.36"/>
        <s v="130211.07"/>
        <s v="25666.64"/>
        <s v="44191.45"/>
        <s v="76207.17"/>
        <s v="2716847.49"/>
        <s v="703142.92"/>
        <s v="138672.56"/>
        <s v="123944.16"/>
        <s v="16090.26"/>
        <s v="1473985.26"/>
        <s v="884551.39"/>
        <s v="24262.44"/>
        <s v="1355843.21"/>
        <s v="3931332.66"/>
        <s v="679000.00"/>
        <s v="414399.19"/>
        <s v="39962.90"/>
        <s v="2939.00"/>
        <s v="2323978.66"/>
        <s v="4228599.62"/>
        <s v="1469821.68"/>
        <s v="1421891.68"/>
        <s v="309000.00"/>
        <s v="6549.69"/>
        <s v="156000.00"/>
        <s v="143602.97"/>
        <s v="1915809.47"/>
        <s v="21839.00"/>
        <s v="31458.66"/>
        <s v="358293.68"/>
        <s v="1340803.71"/>
        <s v="36559.38"/>
        <s v="608633.95"/>
        <s v="51000.00"/>
        <s v="432854.09"/>
        <s v="293333.40"/>
        <s v="5000.00"/>
        <s v="224907.34"/>
        <s v="600.01"/>
        <s v="732545.69"/>
        <s v="192206.82"/>
        <s v="312490.20"/>
        <s v="390000.00"/>
        <s v="30371.67"/>
        <s v="1169770.03"/>
        <s v="38425.88"/>
        <s v="12163.79"/>
        <s v="148706.54"/>
        <s v="211393.79"/>
        <s v="37863.81"/>
        <s v="306663.54"/>
        <s v="1304917.12"/>
        <s v="68586.18"/>
        <s v="17449.09"/>
        <s v="137106.14"/>
        <s v="301618.88"/>
        <s v="9960.67"/>
        <s v="121745.42"/>
        <s v="107711.58"/>
        <s v="20906.59"/>
        <s v="86111.10"/>
        <s v="131957.43"/>
        <s v="245468.81"/>
        <s v="678375.09"/>
        <s v="160981.40"/>
        <s v="1221908.50"/>
        <s v="181474.20"/>
        <s v="35000.00"/>
        <s v="42876.31"/>
        <s v="252628.58"/>
        <s v="24885.22"/>
        <s v="1130614.80"/>
        <s v="12139.36"/>
        <s v="204476.15"/>
        <s v="82178.55"/>
        <s v="486847.23"/>
        <s v="14577.23"/>
        <s v="59145.97"/>
        <s v="70371.46"/>
        <s v="309237.55"/>
        <s v="82078.69"/>
        <s v="5799.20"/>
        <s v="42553.65"/>
        <s v="90000.00"/>
        <s v="72185.45"/>
        <s v="222353.27"/>
        <s v="323740.25"/>
        <s v="303347.65"/>
        <s v="33529.37"/>
        <s v="450000.00"/>
        <s v="133516.01"/>
        <s v="852283.68"/>
        <s v="270818.02"/>
        <s v="179814.58"/>
        <s v="85000.00"/>
        <s v="70327.50"/>
        <s v="52.48"/>
        <s v="396129.75"/>
        <s v="123636.14"/>
        <s v="39137.41"/>
        <s v="155653.43"/>
        <s v="562298.38"/>
        <s v="161647.36"/>
        <s v="45799.08"/>
        <s v="166270.11"/>
        <s v="299975.96"/>
        <s v="32389.68"/>
        <s v="123812.14"/>
        <s v="61657.90"/>
        <s v="201527.20"/>
        <s v="298888.86"/>
        <s v="698487.58"/>
        <s v="497999.67"/>
        <s v="87523.94"/>
        <s v="23719.64"/>
        <s v="74700.00"/>
        <s v="150000.00"/>
        <s v="1328589.60"/>
        <s v="189876.78"/>
        <s v="486159.18"/>
        <s v="19460.62"/>
        <s v="298674.60"/>
        <s v="110358.71"/>
        <s v="52930.06"/>
        <s v="63038.97"/>
        <s v="415333.32"/>
        <s v="98000.00"/>
        <s v="111000.00"/>
        <s v="37503.74"/>
        <s v="491595.62"/>
        <s v="329956.56"/>
        <s v="20572.69"/>
        <s v="36504.51"/>
        <s v="418983.05"/>
        <s v="490000.00"/>
        <s v="250000.00"/>
        <s v="700000.00"/>
        <s v="83125.55"/>
        <s v="397982.54"/>
        <s v="502952.42"/>
        <s v="389437.75"/>
        <s v="367000.00"/>
        <s v="315313.38"/>
        <s v="324648.49"/>
        <s v="1178666.67"/>
        <s v="119490.60"/>
        <s v="73473.67"/>
        <s v="189676.74"/>
        <s v="451013.43"/>
        <s v="688881.46"/>
        <s v="45923.98"/>
        <s v="328579.62"/>
        <s v="56066.90"/>
        <s v="63244.47"/>
        <s v="532943.15"/>
        <s v="72028.92"/>
        <s v="1992049.30"/>
        <s v="59354.86"/>
        <s v="8482.45"/>
        <s v="41208.44"/>
        <s v="10000.00"/>
        <s v="29518.24"/>
        <s v="53843.07"/>
        <s v="88692.18"/>
        <s v="230000.00"/>
        <s v="312336.63"/>
        <s v="238541.19"/>
        <s v="91178.55"/>
        <s v="113392.86"/>
        <s v="255490.17"/>
        <s v="67937.66"/>
        <s v="108210.62"/>
        <s v="400000.00"/>
        <s v="1485866.03"/>
        <s v="470000.00"/>
        <s v="38105.48"/>
        <s v="40991.05"/>
        <s v="485333.33"/>
        <s v="36522.09"/>
        <s v="225978.78"/>
        <s v="25670.02"/>
        <s v="960661.83"/>
        <s v="30992.98"/>
        <s v="42362.78"/>
        <s v="392000.00"/>
        <s v="23158.13"/>
        <s v="497736.11"/>
        <s v="16477.89"/>
        <s v="941035.11"/>
        <s v="106882.62"/>
        <s v="128327.91"/>
        <s v="8770.55"/>
        <s v="34626.72"/>
        <s v="76777.48"/>
        <s v="13571.13"/>
        <s v="427143.16"/>
        <s v="56649.43"/>
        <s v="546805.20"/>
        <s v="368000.01"/>
        <s v="1650888.88"/>
        <s v="47868.90"/>
        <s v="143527.35"/>
        <s v="44802.18"/>
        <s v="653347.88"/>
        <s v="119761.30"/>
        <s v="372931.70"/>
        <s v="51676.72"/>
        <s v="219051.18"/>
        <s v="41774.81"/>
        <s v="256241.87"/>
        <s v="1269660.48"/>
        <s v="168076.02"/>
        <s v="110000.00"/>
        <s v="100597.82"/>
        <s v="33935.08"/>
        <s v="25826.53"/>
        <s v="42218.08"/>
        <s v="339618.76"/>
        <s v="238001.47"/>
        <s v="65000.00"/>
        <s v="75000.01"/>
        <s v="36620.52"/>
        <s v="508142.98"/>
        <s v="905820.22"/>
        <s v="310508.37"/>
        <s v="19515.78"/>
        <s v="389913.09"/>
        <s v="1637180.45"/>
        <s v="1005268.94"/>
        <s v="29160.23"/>
        <s v="148929.55"/>
        <s v="123460.85"/>
        <s v="8696.85"/>
        <s v="41047.74"/>
        <s v="32033.26"/>
        <s v="52381.32"/>
        <s v="333499.60"/>
        <s v="470433.00"/>
        <s v="69575.98"/>
        <s v="57815.86"/>
        <s v="361191.73"/>
        <s v="189483.53"/>
        <s v="3808307.34"/>
        <s v="153333.33"/>
        <s v="107139.26"/>
        <s v="198878.81"/>
        <s v="444919.11"/>
        <s v="252722.40"/>
        <s v="10490.79"/>
        <s v="611278.23"/>
        <s v="70000.00"/>
        <s v="533231.41"/>
        <s v="492000.00"/>
        <s v="97488.43"/>
        <s v="25327.38"/>
        <s v="151783.56"/>
        <s v="108152.60"/>
        <s v="207092.62"/>
        <s v="190423.79"/>
        <s v="132007.41"/>
        <s v="141922.00"/>
        <s v="119454.84"/>
        <s v="143717.76"/>
        <s v="22943.85"/>
        <s v="184227.34"/>
        <s v="746197.37"/>
        <s v="240000.00"/>
        <s v="149999.88"/>
        <s v="71828.44"/>
        <s v="8872.52"/>
        <s v="184363.47"/>
        <s v="94373.54"/>
        <s v="398605.79"/>
        <s v="92342.44"/>
        <s v="308965.91"/>
        <s v="597916.79"/>
        <s v="209087.59"/>
        <s v="104331.92"/>
        <s v="2116.58"/>
        <s v="91834.88"/>
        <s v="13857.35"/>
        <s v="231271.42"/>
        <s v="74747.79"/>
        <s v="34200.00"/>
        <s v="94444.44"/>
        <s v="205348.00"/>
        <s v="161829.82"/>
        <s v="165571.32"/>
        <s v="38121.40"/>
        <s v="87491.05"/>
        <s v="407448.73"/>
        <s v="486471.28"/>
        <s v="110109.08"/>
        <s v="6076.67"/>
        <s v="175361.43"/>
        <s v="8886.30"/>
        <s v="26944.14"/>
        <s v="241957.90"/>
        <s v="69000.00"/>
        <s v="59000.00"/>
        <s v="50202.24"/>
        <s v="789774.48"/>
        <s v="292817.99"/>
        <s v="174785.21"/>
        <s v="322788.04"/>
        <s v="600.00"/>
        <s v="39536.41"/>
        <s v="34555.36"/>
        <s v="9287.97"/>
        <s v="518029.29"/>
        <s v="287383.22"/>
        <s v="61544.66"/>
        <s v="74179.61"/>
        <s v="75062.04"/>
        <s v="1746.11"/>
        <s v="319698.62"/>
        <s v="155000.00"/>
        <s v="900000.00"/>
        <s v="124513.02"/>
        <s v="136709.74"/>
        <s v="409954.60"/>
        <s v="4277.57"/>
        <s v="271944.31"/>
        <s v="320196.63"/>
        <s v="118811.30"/>
        <s v="264588.17"/>
        <s v="271923.71"/>
        <s v="28981.27"/>
        <s v="264667.48"/>
        <s v="50541.87"/>
        <s v="421818.95"/>
        <s v="1060762.93"/>
        <s v="407477.93"/>
        <s v="987333.33"/>
        <s v="19120.16"/>
        <s v="2542636.16"/>
        <s v="56078.93"/>
        <s v="291417.51"/>
        <s v="4592.21"/>
        <s v="148470.96"/>
        <s v="496000.00"/>
        <s v="54615.95"/>
        <s v="157139.07"/>
        <s v="149451.20"/>
        <s v="75250.01"/>
        <s v="471908.35"/>
        <s v="4544.50"/>
        <s v="7500.01"/>
        <s v="256358.27"/>
        <s v="595514.60"/>
        <s v="1577448.11"/>
        <s v="164080.40"/>
        <s v="1584404.51"/>
        <s v="1265844.37"/>
        <s v="489968.15"/>
        <s v="4422861.93"/>
        <s v="1830819.81"/>
        <s v="85492.16"/>
        <s v="291269.24"/>
        <s v="194869.84"/>
        <s v="916405.63"/>
        <s v="1533348.60"/>
        <s v="1690385.96"/>
        <s v="89619.64"/>
        <s v="28263.51"/>
        <s v="121753.94"/>
        <s v="76078.59"/>
        <s v="190133.02"/>
        <s v="185678.98"/>
        <s v="306615.58"/>
        <s v="135652.85"/>
        <s v="96143.44"/>
        <s v="616845.29"/>
        <s v="69477.44"/>
        <s v="37861.06"/>
        <s v="50903.71"/>
        <s v="56354.68"/>
        <s v="1752428.63"/>
        <s v="221450.57"/>
        <s v="51249.16"/>
        <s v="868000.00"/>
        <s v="3084.17"/>
        <s v="538917.22"/>
        <s v="53505.61"/>
        <s v="4067333.00"/>
        <s v="2238457.71"/>
        <s v="690666.66"/>
        <s v="6577824.96"/>
        <s v="1720379.84"/>
        <s v="1416018.61"/>
        <s v="500000.00"/>
        <s v="32821.24"/>
        <s v="329672.02"/>
        <s v="1024666.67"/>
        <s v="1800293.49"/>
        <s v="2528425.22"/>
        <s v="8493545.62"/>
        <s v="21084848.54"/>
        <s v="1312149.24"/>
        <s v="361970.96"/>
        <s v="14216959.09"/>
        <s v="12208325.90"/>
        <s v="49245318.72"/>
        <s v="34490953.22"/>
        <s v="1233411.52"/>
        <s v="5169.14"/>
        <s v="735753.90"/>
        <s v="80564.55"/>
        <s v="35134.10"/>
        <s v="57882.05"/>
        <s v="2273325.58"/>
        <s v="49332.78"/>
        <s v="94579.19"/>
        <s v="1661532.67"/>
        <s v="1855560.95"/>
        <s v="2770541.80"/>
        <s v="10419401.71"/>
        <s v="68412.65"/>
        <s v="9058.35"/>
        <s v="28710.22"/>
        <s v="149275.00"/>
        <s v="1076646.29"/>
        <s v="589126.05"/>
        <s v="256818.33"/>
        <s v="1996529.11"/>
        <s v="60533.24"/>
        <s v="433290.85"/>
        <s v="1460113.55"/>
        <s v="195025.74"/>
        <s v="190185.52"/>
        <s v="2377367.74"/>
        <s v="2061117.26"/>
        <s v="62584.06"/>
        <s v="7017.85"/>
        <s v="17522.05"/>
        <s v="38549.02"/>
        <s v="97000.00"/>
        <s v="244277.10"/>
        <s v="135475.77"/>
        <s v="83596.82"/>
        <s v="386542.51"/>
        <s v="12521.36"/>
        <s v="194134.09"/>
        <s v="138333.30"/>
        <s v="126383.00"/>
        <s v="41317.44"/>
        <s v="66310.46"/>
        <s v="403749.87"/>
        <s v="351555.76"/>
        <s v="58205.99"/>
        <s v="687444.55"/>
        <s v="124053.87"/>
        <s v="1137386.33"/>
        <s v="335416.66"/>
        <s v="145646.37"/>
        <s v="180396.92"/>
        <s v="143485.30"/>
        <s v="714850.88"/>
        <s v="72000.00"/>
        <s v="374437.46"/>
        <s v="27635.13"/>
        <s v="96517.21"/>
        <s v="606677.36"/>
        <s v="7845158.31"/>
        <s v="65037.19"/>
        <s v="11731.19"/>
        <s v="305571.91"/>
        <s v="412346.93"/>
        <s v="156147.48"/>
        <s v="18886.16"/>
        <s v="482703.71"/>
        <s v="209741.90"/>
        <s v="78783.99"/>
        <s v="330000.00"/>
        <s v="30310.78"/>
        <s v="30000.00"/>
        <s v="245758.17"/>
        <s v="22085.05"/>
        <s v="206755.56"/>
        <s v="89597.41"/>
        <s v="28242.73"/>
        <s v="55445.55"/>
        <s v="111312.28"/>
        <s v="195775.62"/>
        <s v="341355.12"/>
        <s v="91164.42"/>
        <s v="174738.30"/>
        <s v="472759.11"/>
        <s v="55590.26"/>
        <s v="46201.30"/>
        <s v="768019.57"/>
        <s v="523008.75"/>
        <s v="469570.28"/>
        <s v="116790.99"/>
        <s v="101839.47"/>
        <s v="66666.66"/>
        <s v="380000.00"/>
        <s v="301264.46"/>
        <s v="493440.08"/>
        <s v="7007.77"/>
        <s v="828.74"/>
        <s v="8521.26"/>
        <s v="113129.60"/>
        <s v="113159.33"/>
        <s v="113273.10"/>
        <s v="6868.56"/>
        <s v="17401.47"/>
        <s v="128170.69"/>
        <s v="10502.10"/>
        <s v="1971796.69"/>
        <s v="312000.00"/>
        <s v="1169254.79"/>
        <s v="1434365.44"/>
        <s v="910781.88"/>
        <s v="302048.75"/>
        <s v="128486.75"/>
        <s v="219938.74"/>
        <s v="140000.00"/>
        <s v="352499.96"/>
        <s v="167458.94"/>
        <s v="94866.35"/>
        <s v="224258.65"/>
        <s v="239082.66"/>
        <s v="106480.81"/>
        <s v="9600.06"/>
        <s v="80822.38"/>
        <s v="24665.40"/>
        <s v="142525.15"/>
        <s v="58489.21"/>
        <s v="182028.10"/>
        <s v="79931.49"/>
        <s v="178209.79"/>
        <s v="63446.32"/>
        <s v="79053.43"/>
        <s v="74380.18"/>
        <s v="189651.33"/>
        <s v="2438.05"/>
        <s v="101574.15"/>
        <s v="214178.99"/>
        <s v="986303.49"/>
        <s v="180613.49"/>
        <s v="434167.50"/>
        <s v="1054197.68"/>
        <s v="96518.44"/>
        <s v="233040.60"/>
        <s v="69037.37"/>
        <s v="145533.99"/>
        <s v="7615.23"/>
        <s v="52675.48"/>
        <s v="420421.27"/>
        <s v="55935.64"/>
        <s v="2322413.07"/>
        <s v="56700.38"/>
        <s v="131607.40"/>
        <s v="2103.40"/>
        <s v="133000.00"/>
        <s v="199661.44"/>
        <s v="327000.00"/>
        <s v="268642.57"/>
        <s v="2646917.16"/>
        <s v="567609.81"/>
        <s v="331712.41"/>
        <s v="124414.26"/>
        <s v="452775.18"/>
        <s v="138535.64"/>
        <s v="226874.61"/>
        <s v="1553170.61"/>
        <s v="165708.39"/>
        <s v="1846626.22"/>
        <s v="491661.74"/>
        <s v="163475.82"/>
        <s v="54022.16"/>
        <s v="3753.38"/>
        <s v="447093.74"/>
        <s v="102977.87"/>
        <s v="17475.47"/>
        <s v="1204927.07"/>
        <s v="50438.42"/>
        <s v="910000.00"/>
        <s v="187509.79"/>
        <s v="26374.62"/>
        <s v="25375.42"/>
        <s v="237609.66"/>
        <s v="28111.14"/>
        <s v="555094.52"/>
        <s v="53857.40"/>
        <s v="163830.50"/>
        <s v="332000.00"/>
        <s v="151358.13"/>
        <s v="215975.95"/>
        <s v="92541.14"/>
        <s v="183655.65"/>
        <s v="6025.83"/>
        <s v="180998.63"/>
        <s v="70000.01"/>
        <s v="16180.36"/>
        <s v="17942.37"/>
        <s v="209506.71"/>
        <s v="437073.54"/>
        <s v="120549.15"/>
        <s v="20434.17"/>
        <s v="101847.33"/>
        <s v="63022.32"/>
        <s v="27006.42"/>
        <s v="105168.13"/>
        <s v="188888.88"/>
        <s v="133333.33"/>
        <s v="408709.85"/>
        <s v="99479.29"/>
        <s v="357749.29"/>
        <s v="1214651.76"/>
        <s v="231567.91"/>
        <s v="607752.19"/>
        <s v="109944.84"/>
        <s v="29677.91"/>
        <s v="607766.60"/>
        <s v="20757.80"/>
        <s v="16968.78"/>
        <s v="1199197.67"/>
        <s v="128268.30"/>
        <s v="75098.05"/>
        <s v="71922.51"/>
        <s v="1168009.17"/>
        <s v="3062472.19"/>
        <s v="1795776.69"/>
        <s v="181669.80"/>
        <s v="26323.46"/>
        <s v="334003.12"/>
        <s v="68471.18"/>
        <s v="1168222.63"/>
        <s v="114650.19"/>
        <s v="1253224.16"/>
        <s v="951333.01"/>
        <s v="44019.30"/>
        <s v="159664.42"/>
        <s v="108564.41"/>
        <s v="579929.46"/>
        <s v="25679.23"/>
        <s v="37905.71"/>
        <s v="2554.37"/>
        <s v="60708.43"/>
        <s v="19853.62"/>
        <s v="48376.31"/>
        <s v="528169.45"/>
        <s v="17521.64"/>
        <s v="874999.97"/>
        <s v="121624.28"/>
        <s v="233380.73"/>
        <s v="22598.71"/>
        <s v="290916.49"/>
        <s v="16765.57"/>
        <s v="484999.00"/>
        <s v="2998315.28"/>
        <s v="291870.91"/>
        <s v="181255.76"/>
        <s v="440000.00"/>
        <s v="213647.25"/>
        <s v="32489.10"/>
        <s v="136145.74"/>
        <s v="137009.19"/>
        <s v="212792.49"/>
        <s v="1011313.97"/>
        <s v="155405.75"/>
        <s v="188574.83"/>
        <s v="151483.48"/>
        <s v="131328.95"/>
        <s v="270759.00"/>
        <s v="31304.43"/>
        <s v="526127.66"/>
        <s v="116064.36"/>
        <s v="350384.22"/>
        <s v="698000.00"/>
        <s v="180864.31"/>
        <s v="266867.49"/>
        <s v="33863.75"/>
        <s v="5315.36"/>
        <s v="1888569.29"/>
        <s v="219731.72"/>
        <s v="158410.35"/>
        <s v="142558.64"/>
        <s v="8368.58"/>
        <s v="189630.44"/>
        <s v="448000.00"/>
        <s v="47230.05"/>
        <s v="135000.00"/>
        <s v="95049.03"/>
        <s v="156039.50"/>
        <s v="858493.38"/>
        <s v="13482.34"/>
        <s v="3134.92"/>
        <s v="59888.00"/>
        <s v="1736583.30"/>
        <s v="1450074.88"/>
        <s v="110342.98"/>
        <s v="241187.62"/>
        <s v="238355.94"/>
        <s v="77362.17"/>
        <s v="280036.33"/>
        <s v="6099.59"/>
        <s v="76655.68"/>
        <s v="358954.58"/>
        <s v="410209.01"/>
        <s v="12362.26"/>
        <s v="749041.51"/>
        <s v="140855.33"/>
        <s v="80788.69"/>
        <s v="485807.95"/>
        <s v="82887.82"/>
        <s v="60575.54"/>
        <s v="1773832.95"/>
        <s v="1841.46"/>
        <s v="147874.99"/>
        <s v="457309.20"/>
        <s v="350000.00"/>
        <s v="96272.39"/>
        <s v="362199.77"/>
        <s v="852396.54"/>
        <s v="73143.74"/>
        <s v="16776.32"/>
        <s v="92087.72"/>
        <s v="80343.87"/>
        <s v="15836.17"/>
        <s v="7589.75"/>
        <s v="66726.94"/>
        <s v="10482.80"/>
        <s v="78409.94"/>
        <s v="37276.87"/>
        <s v="396620.11"/>
        <s v="174313.63"/>
        <s v="456681.15"/>
        <s v="112105.82"/>
        <s v="39700.51"/>
        <s v="197.83"/>
        <s v="5026.06"/>
        <s v="24651.53"/>
        <s v="101588.68"/>
        <s v="89823.18"/>
        <s v="54210.32"/>
        <s v="346870.87"/>
        <s v="154728.16"/>
        <s v="132378.57"/>
        <s v="546312.49"/>
        <s v="35102.14"/>
        <s v="32875.26"/>
        <s v="101779.26"/>
        <s v="81597.38"/>
        <s v="517475.87"/>
        <s v="7553.94"/>
        <s v="381312.49"/>
        <s v="611124.17"/>
        <s v="139714.64"/>
        <s v="107315.50"/>
        <s v="30108.46"/>
        <s v="154205.17"/>
        <s v="66534.32"/>
        <s v="95325.58"/>
        <s v="161104.11"/>
        <s v="2596.36"/>
        <s v="47000.00"/>
        <s v="63355.97"/>
        <s v="36545.48"/>
        <s v="420000.00"/>
        <s v="104356.86"/>
        <s v="56103.10"/>
        <s v="27132.00"/>
        <s v="150381.02"/>
        <s v="17696.74"/>
        <s v="108561.88"/>
        <s v="101702.99"/>
        <s v="59484.13"/>
        <s v="15770055.93"/>
        <s v="94948.98"/>
        <s v="2012281.32"/>
        <s v="556992.32"/>
        <s v="78557.12"/>
        <s v="1049586.50"/>
        <s v="1972392.29"/>
        <s v="74887.97"/>
        <s v="2583.05"/>
        <s v="1118000.00"/>
        <s v="633877.95"/>
        <s v="2126000.00"/>
        <s v="1021999.34"/>
        <s v="634623.83"/>
        <s v="16436.04"/>
        <s v="25000.97"/>
        <s v="610666.68"/>
        <s v="117902.37"/>
        <s v="79227.05"/>
        <m/>
      </sharedItems>
    </cacheField>
    <cacheField name="在贷加权平均利率" numFmtId="0">
      <sharedItems containsBlank="1" count="617">
        <s v="0.0000"/>
        <s v="5.7687"/>
        <s v="6.1920"/>
        <s v="7.8298"/>
        <s v="7.1640"/>
        <s v="4.8060"/>
        <s v="6.8515"/>
        <s v="7.1845"/>
        <s v="4.6080"/>
        <s v="6.6240"/>
        <s v="14.4000"/>
        <s v="8.4241"/>
        <s v="9.3184"/>
        <s v="8.5562"/>
        <s v="6.7643"/>
        <s v="5.4111"/>
        <s v="5.5080"/>
        <s v="13.3006"/>
        <s v="12.8851"/>
        <s v="5.6873"/>
        <s v="5.2574"/>
        <s v="6.5978"/>
        <s v="8.9533"/>
        <s v="9.3740"/>
        <s v="5.3080"/>
        <s v="13.7880"/>
        <s v="7.9920"/>
        <s v="4.7545"/>
        <s v="11.4480"/>
        <s v="10.3680"/>
        <s v="7.0200"/>
        <s v="6.7653"/>
        <s v="5.1591"/>
        <s v="9.8670"/>
        <s v="11.3428"/>
        <s v="6.9633"/>
        <s v="5.4139"/>
        <s v="8.3466"/>
        <s v="9.1337"/>
        <s v="5.6716"/>
        <s v="12.3840"/>
        <s v="5.7026"/>
        <s v="4.8960"/>
        <s v="6.3715"/>
        <s v="5.7720"/>
        <s v="8.5132"/>
        <s v="7.1990"/>
        <s v="5.7240"/>
        <s v="8.9204"/>
        <s v="11.0516"/>
        <s v="8.0660"/>
        <s v="7.7415"/>
        <s v="8.0044"/>
        <s v="7.6095"/>
        <s v="5.2042"/>
        <s v="6.9081"/>
        <s v="7.9200"/>
        <s v="4.8971"/>
        <s v="12.7101"/>
        <s v="6.9959"/>
        <s v="8.5981"/>
        <s v="5.3091"/>
        <s v="6.7221"/>
        <s v="6.6230"/>
        <s v="5.6472"/>
        <s v="6.4573"/>
        <s v="6.4989"/>
        <s v="5.6830"/>
        <s v="9.8865"/>
        <s v="13.8960"/>
        <s v="10.2040"/>
        <s v="7.2000"/>
        <s v="5.7670"/>
        <s v="5.4720"/>
        <s v="5.0040"/>
        <s v="5.4000"/>
        <s v="16.9200"/>
        <s v="13.6908"/>
        <s v="8.4825"/>
        <s v="11.5290"/>
        <s v="6.9120"/>
        <s v="15.3720"/>
        <s v="6.3999"/>
        <s v="6.9731"/>
        <s v="7.4935"/>
        <s v="7.4787"/>
        <s v="7.7040"/>
        <s v="16.3058"/>
        <s v="5.2817"/>
        <s v="8.3709"/>
        <s v="7.1950"/>
        <s v="5.4758"/>
        <s v="5.1151"/>
        <s v="7.9027"/>
        <s v="8.7645"/>
        <s v="15.2334"/>
        <s v="7.9320"/>
        <s v="6.1874"/>
        <s v="5.1936"/>
        <s v="9.5637"/>
        <s v="6.7504"/>
        <s v="14.7240"/>
        <s v="5.5440"/>
        <s v="9.6336"/>
        <s v="7.8184"/>
        <s v="7.7760"/>
        <s v="18.0000"/>
        <s v="8.4972"/>
        <s v="5.4939"/>
        <s v="13.1040"/>
        <s v="8.0280"/>
        <s v="8.1057"/>
        <s v="7.7240"/>
        <s v="7.2783"/>
        <s v="7.6738"/>
        <s v="7.6452"/>
        <s v="11.8676"/>
        <s v="7.2176"/>
        <s v="7.7447"/>
        <s v="8.5320"/>
        <s v="6.5849"/>
        <s v="5.9902"/>
        <s v="4.9126"/>
        <s v="7.4828"/>
        <s v="5.8320"/>
        <s v="7.0920"/>
        <s v="10.2106"/>
        <s v="9.0176"/>
        <s v="17.6800"/>
        <s v="12.1430"/>
        <s v="8.4944"/>
        <s v="8.5100"/>
        <s v="7.2090"/>
        <s v="7.9490"/>
        <s v="8.1620"/>
        <s v="8.3314"/>
        <s v="9.7598"/>
        <s v="7.5653"/>
        <s v="6.4800"/>
        <s v="6.6459"/>
        <s v="7.2585"/>
        <s v="6.3720"/>
        <s v="6.9845"/>
        <s v="16.2000"/>
        <s v="6.1233"/>
        <s v="11.1240"/>
        <s v="5.1840"/>
        <s v="9.6496"/>
        <s v="7.1444"/>
        <s v="6.7680"/>
        <s v="6.8040"/>
        <s v="6.2716"/>
        <s v="5.8116"/>
        <s v="7.6270"/>
        <s v="14.0400"/>
        <s v="6.4243"/>
        <s v="7.6429"/>
        <s v="7.6117"/>
        <s v="8.8600"/>
        <s v="9.0454"/>
        <s v="7.9286"/>
        <s v="6.2191"/>
        <s v="10.6757"/>
        <s v="7.7732"/>
        <s v="7.8120"/>
        <s v="7.2257"/>
        <s v="12.5280"/>
        <s v="8.3001"/>
        <s v="5.2043"/>
        <s v="5.3090"/>
        <s v="9.6840"/>
        <s v="12.4200"/>
        <s v="7.3800"/>
        <s v="7.2596"/>
        <s v="7.1524"/>
        <s v="8.8327"/>
        <s v="8.5372"/>
        <s v="5.9760"/>
        <s v="7.4520"/>
        <s v="6.6607"/>
        <s v="7.2159"/>
        <s v="7.1544"/>
        <s v="8.3520"/>
        <s v="6.0266"/>
        <s v="6.6100"/>
        <s v="7.5060"/>
        <s v="12.5640"/>
        <s v="8.7194"/>
        <s v="6.4326"/>
        <s v="6.8760"/>
        <s v="8.3037"/>
        <s v="9.3991"/>
        <s v="6.8075"/>
        <s v="5.7505"/>
        <s v="11.4624"/>
        <s v="11.6769"/>
        <s v="7.2785"/>
        <s v="11.0050"/>
        <s v="8.3979"/>
        <s v="4.7880"/>
        <s v="6.5641"/>
        <s v="9.8178"/>
        <s v="6.6318"/>
        <s v="7.2905"/>
        <s v="9.2880"/>
        <s v="7.9795"/>
        <s v="13.6440"/>
        <s v="6.9860"/>
        <s v="6.8912"/>
        <s v="7.5370"/>
        <s v="5.5477"/>
        <s v="6.9290"/>
        <s v="6.7882"/>
        <s v="9.3593"/>
        <s v="9.6480"/>
        <s v="8.1307"/>
        <s v="7.3080"/>
        <s v="5.3669"/>
        <s v="12.4016"/>
        <s v="7.8128"/>
        <s v="7.3648"/>
        <s v="11.8820"/>
        <s v="10.7758"/>
        <s v="8.1720"/>
        <s v="6.4440"/>
        <s v="7.2128"/>
        <s v="9.8171"/>
        <s v="6.5904"/>
        <s v="6.2547"/>
        <s v="6.2945"/>
        <s v="6.4080"/>
        <s v="10.6456"/>
        <s v="5.6615"/>
        <s v="11.1600"/>
        <s v="13.4719"/>
        <s v="8.7370"/>
        <s v="6.9882"/>
        <s v="8.0483"/>
        <s v="10.0038"/>
        <s v="8.6469"/>
        <s v="6.0840"/>
        <s v="11.4116"/>
        <s v="8.7386"/>
        <s v="7.1166"/>
        <s v="5.5336"/>
        <s v="9.8031"/>
        <s v="5.3803"/>
        <s v="4.9124"/>
        <s v="9.3688"/>
        <s v="10.6632"/>
        <s v="12.4359"/>
        <s v="5.9056"/>
        <s v="13.3693"/>
        <s v="10.0865"/>
        <s v="10.2153"/>
        <s v="5.7157"/>
        <s v="7.7079"/>
        <s v="7.0286"/>
        <s v="7.0718"/>
        <s v="8.4399"/>
        <s v="6.5160"/>
        <s v="13.9021"/>
        <s v="4.9375"/>
        <s v="7.2145"/>
        <s v="8.0400"/>
        <s v="8.0780"/>
        <s v="8.1184"/>
        <s v="5.9521"/>
        <s v="7.4699"/>
        <s v="12.3303"/>
        <s v="10.2023"/>
        <s v="7.7799"/>
        <s v="7.3628"/>
        <s v="6.7353"/>
        <s v="10.7632"/>
        <s v="8.4480"/>
        <s v="10.1992"/>
        <s v="4.9769"/>
        <s v="5.7960"/>
        <s v="6.8869"/>
        <s v="8.6156"/>
        <s v="8.4213"/>
        <s v="6.0120"/>
        <s v="8.8024"/>
        <s v="8.1082"/>
        <s v="8.1829"/>
        <s v="9.0700"/>
        <s v="15.1920"/>
        <s v="14.7600"/>
        <s v="9.2070"/>
        <s v="6.1775"/>
        <s v="6.1200"/>
        <s v="7.1889"/>
        <s v="15.8040"/>
        <s v="11.6672"/>
        <s v="16.7938"/>
        <s v="6.0454"/>
        <s v="6.3000"/>
        <s v="7.1203"/>
        <s v="5.2123"/>
        <s v="4.8448"/>
        <s v="12.2760"/>
        <s v="7.4396"/>
        <s v="6.2056"/>
        <s v="9.9345"/>
        <s v="7.5600"/>
        <s v="6.1165"/>
        <s v="5.1570"/>
        <s v="8.6855"/>
        <s v="9.9831"/>
        <s v="10.4164"/>
        <s v="8.2080"/>
        <s v="9.6476"/>
        <s v="10.1610"/>
        <s v="8.9080"/>
        <s v="8.9192"/>
        <s v="10.9097"/>
        <s v="7.2820"/>
        <s v="5.9801"/>
        <s v="6.5124"/>
        <s v="8.5641"/>
        <s v="8.2709"/>
        <s v="7.7371"/>
        <s v="10.1728"/>
        <s v="14.7437"/>
        <s v="15.0736"/>
        <s v="9.1480"/>
        <s v="6.2851"/>
        <s v="7.0182"/>
        <s v="6.9357"/>
        <s v="7.3343"/>
        <s v="8.2898"/>
        <s v="6.7506"/>
        <s v="8.9605"/>
        <s v="10.7994"/>
        <s v="9.8418"/>
        <s v="5.1875"/>
        <s v="7.5526"/>
        <s v="5.6996"/>
        <s v="14.6274"/>
        <s v="8.8920"/>
        <s v="5.3817"/>
        <s v="7.7087"/>
        <s v="8.1121"/>
        <s v="14.5413"/>
        <s v="8.3125"/>
        <s v="9.8756"/>
        <s v="6.6135"/>
        <s v="5.6060"/>
        <s v="8.5739"/>
        <s v="5.6258"/>
        <s v="5.0666"/>
        <s v="6.1991"/>
        <s v="6.3221"/>
        <s v="6.1978"/>
        <s v="5.2272"/>
        <s v="8.4610"/>
        <s v="6.6689"/>
        <s v="5.3129"/>
        <s v="7.6971"/>
        <s v="10.1968"/>
        <s v="6.1045"/>
        <s v="5.6607"/>
        <s v="8.0800"/>
        <s v="11.4170"/>
        <s v="5.6364"/>
        <s v="6.5009"/>
        <s v="5.8449"/>
        <s v="6.6972"/>
        <s v="7.9049"/>
        <s v="9.3845"/>
        <s v="5.8875"/>
        <s v="6.5170"/>
        <s v="8.7396"/>
        <s v="7.8566"/>
        <s v="11.1059"/>
        <s v="5.9575"/>
        <s v="6.2202"/>
        <s v="7.9685"/>
        <s v="8.0310"/>
        <s v="5.3652"/>
        <s v="6.7421"/>
        <s v="7.8757"/>
        <s v="7.5812"/>
        <s v="5.1786"/>
        <s v="14.5292"/>
        <s v="11.0160"/>
        <s v="7.6129"/>
        <s v="7.6624"/>
        <s v="9.0838"/>
        <s v="13.2084"/>
        <s v="14.0070"/>
        <s v="6.0937"/>
        <s v="7.9440"/>
        <s v="6.5520"/>
        <s v="7.9930"/>
        <s v="4.8240"/>
        <s v="5.2066"/>
        <s v="8.3376"/>
        <s v="8.7729"/>
        <s v="13.6344"/>
        <s v="5.3620"/>
        <s v="7.8488"/>
        <s v="10.5771"/>
        <s v="8.0267"/>
        <s v="7.3608"/>
        <s v="11.2837"/>
        <s v="7.3713"/>
        <s v="7.8486"/>
        <s v="7.1124"/>
        <s v="15.7580"/>
        <s v="5.2362"/>
        <s v="7.7754"/>
        <s v="5.2607"/>
        <s v="9.9720"/>
        <s v="10.2214"/>
        <s v="8.0963"/>
        <s v="7.1569"/>
        <s v="6.8410"/>
        <s v="5.9870"/>
        <s v="7.4640"/>
        <s v="7.5383"/>
        <s v="8.0840"/>
        <s v="8.3643"/>
        <s v="7.9560"/>
        <s v="8.4668"/>
        <s v="5.2681"/>
        <s v="6.4034"/>
        <s v="8.8893"/>
        <s v="9.3310"/>
        <s v="7.9136"/>
        <s v="7.8475"/>
        <s v="7.5077"/>
        <s v="5.7327"/>
        <s v="5.1618"/>
        <s v="7.4880"/>
        <s v="5.0400"/>
        <s v="6.4047"/>
        <s v="6.5070"/>
        <s v="7.1910"/>
        <s v="6.9636"/>
        <s v="6.0703"/>
        <s v="7.4954"/>
        <s v="12.2805"/>
        <s v="8.9694"/>
        <s v="8.3361"/>
        <s v="9.2450"/>
        <s v="7.7646"/>
        <s v="8.2647"/>
        <s v="7.5963"/>
        <s v="6.2447"/>
        <s v="7.4743"/>
        <s v="8.3664"/>
        <s v="4.9532"/>
        <s v="12.2537"/>
        <s v="12.6567"/>
        <s v="9.7580"/>
        <s v="12.2521"/>
        <s v="6.4533"/>
        <s v="6.9688"/>
        <s v="9.7684"/>
        <s v="5.3640"/>
        <s v="9.3128"/>
        <s v="9.3537"/>
        <s v="8.4269"/>
        <s v="6.9824"/>
        <s v="7.9892"/>
        <s v="7.2250"/>
        <s v="5.4640"/>
        <s v="7.1838"/>
        <s v="9.3260"/>
        <s v="7.0713"/>
        <s v="8.3880"/>
        <s v="5.7512"/>
        <s v="7.6201"/>
        <s v="8.2530"/>
        <s v="6.7799"/>
        <s v="10.3388"/>
        <s v="12.3120"/>
        <s v="8.0997"/>
        <s v="7.1167"/>
        <s v="7.0203"/>
        <s v="7.3907"/>
        <s v="7.3863"/>
        <s v="5.7685"/>
        <s v="11.8800"/>
        <s v="6.2586"/>
        <s v="8.9809"/>
        <s v="6.4024"/>
        <s v="10.8000"/>
        <s v="12.2400"/>
        <s v="6.7249"/>
        <s v="6.8716"/>
        <s v="8.2637"/>
        <s v="6.8976"/>
        <s v="16.0386"/>
        <s v="8.1360"/>
        <s v="7.3666"/>
        <s v="11.1040"/>
        <s v="10.7376"/>
        <s v="5.7119"/>
        <s v="8.3617"/>
        <s v="8.4852"/>
        <s v="6.5880"/>
        <s v="5.6330"/>
        <s v="14.5687"/>
        <s v="7.8609"/>
        <s v="9.9085"/>
        <s v="5.7118"/>
        <s v="6.5652"/>
        <s v="6.2801"/>
        <s v="9.6738"/>
        <s v="10.3571"/>
        <s v="7.7608"/>
        <s v="6.1908"/>
        <s v="9.0591"/>
        <s v="8.5256"/>
        <s v="6.5749"/>
        <s v="10.4196"/>
        <s v="13.8599"/>
        <s v="15.8515"/>
        <s v="7.0598"/>
        <s v="11.5463"/>
        <s v="6.4214"/>
        <s v="7.4083"/>
        <s v="7.7351"/>
        <s v="7.3603"/>
        <s v="5.2185"/>
        <s v="6.5559"/>
        <s v="5.3260"/>
        <s v="10.5446"/>
        <s v="13.7829"/>
        <s v="9.7231"/>
        <s v="8.3777"/>
        <s v="11.7909"/>
        <s v="5.3292"/>
        <s v="8.4631"/>
        <s v="5.6173"/>
        <s v="13.2643"/>
        <s v="8.8451"/>
        <s v="6.1475"/>
        <s v="8.2906"/>
        <s v="5.0071"/>
        <s v="9.5571"/>
        <s v="7.9077"/>
        <s v="8.0377"/>
        <s v="10.7463"/>
        <s v="9.2010"/>
        <s v="7.4911"/>
        <s v="13.8000"/>
        <s v="5.9459"/>
        <s v="4.9925"/>
        <s v="6.3360"/>
        <s v="12.4177"/>
        <s v="7.2359"/>
        <s v="6.4703"/>
        <s v="7.3301"/>
        <s v="8.2088"/>
        <s v="11.2539"/>
        <s v="7.8297"/>
        <s v="6.7320"/>
        <s v="7.5930"/>
        <s v="7.9153"/>
        <s v="7.1681"/>
        <s v="12.0227"/>
        <s v="8.8938"/>
        <s v="12.1042"/>
        <s v="5.0944"/>
        <s v="14.8180"/>
        <s v="8.9666"/>
        <s v="5.9040"/>
        <s v="7.0544"/>
        <s v="6.2259"/>
        <s v="15.3336"/>
        <s v="9.6340"/>
        <s v="9.4088"/>
        <s v="9.6798"/>
        <s v="10.0000"/>
        <s v="7.3540"/>
        <s v="5.3457"/>
        <s v="15.3433"/>
        <s v="15.1642"/>
        <s v="12.0600"/>
        <s v="5.3318"/>
        <s v="6.5743"/>
        <s v="7.3254"/>
        <s v="8.4203"/>
        <s v="7.3592"/>
        <s v="6.2721"/>
        <s v="10.0724"/>
        <s v="5.9454"/>
        <s v="10.0870"/>
        <s v="4.8841"/>
        <s v="8.7282"/>
        <s v="12.0147"/>
        <s v="15.4987"/>
        <s v="11.6348"/>
        <s v="8.0597"/>
        <s v="17.2800"/>
        <s v="13.7360"/>
        <s v="8.2758"/>
        <s v="13.2840"/>
        <s v="6.0662"/>
        <s v="7.9417"/>
        <s v="7.1088"/>
        <s v="7.3774"/>
        <s v="7.3610"/>
        <s v="10.5876"/>
        <s v="5.2443"/>
        <s v="6.8168"/>
        <s v="6.8475"/>
        <s v="5.5265"/>
        <s v="6.8587"/>
        <s v="5.1628"/>
        <s v="12.9485"/>
        <s v="8.9355"/>
        <m/>
      </sharedItems>
    </cacheField>
    <cacheField name="昨日新增贷余(剔除核销)" numFmtId="0">
      <sharedItems containsBlank="1" count="115">
        <s v="0.00"/>
        <s v="-2106.66"/>
        <s v="-5208.04"/>
        <s v="46000.00"/>
        <s v="2172.06"/>
        <s v="100000.00"/>
        <s v="4000.00"/>
        <s v="-5555.56"/>
        <s v="-4954.77"/>
        <s v="-4166.67"/>
        <s v="-14819.43"/>
        <s v="-3952.46"/>
        <s v="-8986.79"/>
        <s v="-1505.03"/>
        <s v="-2061.30"/>
        <s v="-3065.01"/>
        <s v="8249.07"/>
        <s v="-587.63"/>
        <s v="-17553.21"/>
        <s v="-3677.86"/>
        <s v="-664.18"/>
        <s v="-3943.94"/>
        <s v="-3105.64"/>
        <s v="-12475.60"/>
        <s v="-31576.25"/>
        <s v="-10125.61"/>
        <s v="-3455.84"/>
        <s v="-33083.18"/>
        <s v="20000.00"/>
        <s v="5000.00"/>
        <s v="10000.00"/>
        <s v="-2461.95"/>
        <s v="-5386.52"/>
        <s v="-40.01"/>
        <s v="-3206.91"/>
        <s v="-693.98"/>
        <s v="-1749.15"/>
        <s v="19760.00"/>
        <s v="-3893.09"/>
        <s v="-4633.91"/>
        <s v="-2109.16"/>
        <s v="-5123.14"/>
        <s v="-110000.00"/>
        <s v="-2962.50"/>
        <s v="7465.00"/>
        <s v="-951.24"/>
        <s v="-14654.93"/>
        <s v="4300.00"/>
        <s v="-29248.67"/>
        <s v="-372.85"/>
        <s v="-3268.23"/>
        <s v="-297.77"/>
        <s v="-95.55"/>
        <s v="14000.00"/>
        <s v="-833.05"/>
        <s v="-1309.86"/>
        <s v="-3750.53"/>
        <s v="-2168.76"/>
        <s v="-4157.66"/>
        <s v="-1093.91"/>
        <s v="-1905.97"/>
        <s v="-488.39"/>
        <s v="-4859.00"/>
        <s v="-21535.04"/>
        <s v="-24746.05"/>
        <s v="-4377.88"/>
        <s v="-3405.19"/>
        <s v="-3028.21"/>
        <s v="200000.00"/>
        <s v="6900.00"/>
        <s v="-11166.67"/>
        <s v="-495000.00"/>
        <s v="85720.56"/>
        <s v="357.84"/>
        <s v="-2810.55"/>
        <s v="-1821.28"/>
        <s v="-1583.91"/>
        <s v="-1500.00"/>
        <s v="-1109.35"/>
        <s v="-1640.25"/>
        <s v="-2533.26"/>
        <s v="-4666.28"/>
        <s v="-638.68"/>
        <s v="-4599.27"/>
        <s v="-6072.95"/>
        <s v="-4552.39"/>
        <s v="-1380.59"/>
        <s v="-16482.44"/>
        <s v="-4382.41"/>
        <s v="-2544.14"/>
        <s v="-4126.13"/>
        <s v="0.67"/>
        <s v="-4880.70"/>
        <s v="30000.00"/>
        <s v="-9293.59"/>
        <s v="-8051.52"/>
        <s v="-1474.11"/>
        <s v="19745.95"/>
        <s v="1000.00"/>
        <s v="-2289.56"/>
        <s v="-4575.21"/>
        <s v="-8085.29"/>
        <s v="-25683.46"/>
        <s v="-50000.00"/>
        <s v="-4770.85"/>
        <s v="-3124.01"/>
        <s v="-1781.10"/>
        <s v="-7181.03"/>
        <s v="-952.35"/>
        <s v="12000.00"/>
        <s v="-17239.90"/>
        <s v="-42553.62"/>
        <s v="-4108.65"/>
        <s v="-703.23"/>
        <m/>
      </sharedItems>
    </cacheField>
    <cacheField name="在贷加权平均利率（昨日新增）" numFmtId="0">
      <sharedItems containsBlank="1" count="31">
        <s v="0.0000"/>
        <s v="9.5699"/>
        <s v="9.5904"/>
        <s v="7.5060"/>
        <s v="5.4000"/>
        <s v="6.0840"/>
        <s v="7.4520"/>
        <s v="9.9500"/>
        <s v="9.6936"/>
        <s v="7.7400"/>
        <s v="6.0120"/>
        <s v="8.1720"/>
        <s v="7.6460"/>
        <s v="4.8060"/>
        <s v="5.5080"/>
        <s v="13.6440"/>
        <s v="9.0700"/>
        <s v="8.1650"/>
        <s v="8.6040"/>
        <s v="4.8960"/>
        <s v="10.6700"/>
        <s v="11.8800"/>
        <s v="7.4880"/>
        <s v="4.7880"/>
        <s v="7.9920"/>
        <s v="6.7320"/>
        <s v="13.1700"/>
        <s v="9.1800"/>
        <s v="10.5709"/>
        <s v="5.1840"/>
        <m/>
      </sharedItems>
    </cacheField>
    <cacheField name="本月新增贷余(剔除核销)" numFmtId="0">
      <sharedItems containsBlank="1" count="450">
        <s v="0.00"/>
        <s v="-27019.89"/>
        <s v="-8313.41"/>
        <s v="13083.35"/>
        <s v="-27012.40"/>
        <s v="-2749.11"/>
        <s v="-186428.54"/>
        <s v="-18384.76"/>
        <s v="17000.00"/>
        <s v="-186056.67"/>
        <s v="996000.00"/>
        <s v="32322.83"/>
        <s v="58000.00"/>
        <s v="-7463.85"/>
        <s v="1190934.93"/>
        <s v="-523.84"/>
        <s v="20000.00"/>
        <s v="-5555.56"/>
        <s v="-14332.20"/>
        <s v="-2699.47"/>
        <s v="2000.00"/>
        <s v="-0.28"/>
        <s v="-10884.42"/>
        <s v="-6729.59"/>
        <s v="-5066.00"/>
        <s v="-8805.40"/>
        <s v="-100000.00"/>
        <s v="-355999.91"/>
        <s v="100000.00"/>
        <s v="-3260.56"/>
        <s v="-100137.17"/>
        <s v="-9259.76"/>
        <s v="50000.00"/>
        <s v="-1611.12"/>
        <s v="-108379.07"/>
        <s v="-22472.38"/>
        <s v="-8080.26"/>
        <s v="-13359.73"/>
        <s v="276.18"/>
        <s v="-3721.78"/>
        <s v="-3088.82"/>
        <s v="-7985.56"/>
        <s v="-52582.96"/>
        <s v="-10000.00"/>
        <s v="19021.77"/>
        <s v="-4177.10"/>
        <s v="-3065.01"/>
        <s v="167000.00"/>
        <s v="-1141.37"/>
        <s v="-7417.80"/>
        <s v="-3799.49"/>
        <s v="-50000.00"/>
        <s v="-6416.67"/>
        <s v="-27262.64"/>
        <s v="-7356.89"/>
        <s v="-5802.96"/>
        <s v="-183712.13"/>
        <s v="-177356.20"/>
        <s v="-5486.10"/>
        <s v="130000.00"/>
        <s v="-3810.94"/>
        <s v="-587.63"/>
        <s v="-649.31"/>
        <s v="-29517.07"/>
        <s v="20457.73"/>
        <s v="-37030.66"/>
        <s v="-904.20"/>
        <s v="-23936.13"/>
        <s v="4847.68"/>
        <s v="-6134.76"/>
        <s v="-202778.43"/>
        <s v="-1628.99"/>
        <s v="-8303.40"/>
        <s v="-1406.24"/>
        <s v="-5833.33"/>
        <s v="-934.95"/>
        <s v="2562.82"/>
        <s v="-4814.34"/>
        <s v="-855.40"/>
        <s v="-11966.65"/>
        <s v="-14139.08"/>
        <s v="344.34"/>
        <s v="-7111.21"/>
        <s v="-87773.84"/>
        <s v="-835.51"/>
        <s v="-13960.20"/>
        <s v="-1787.01"/>
        <s v="-8558.74"/>
        <s v="-2777.78"/>
        <s v="-51196.18"/>
        <s v="-1572.59"/>
        <s v="-25284.37"/>
        <s v="-1027.12"/>
        <s v="-37123.41"/>
        <s v="-1966.56"/>
        <s v="17702.12"/>
        <s v="-3580.36"/>
        <s v="-10185.54"/>
        <s v="-1903.06"/>
        <s v="90000.00"/>
        <s v="-890.48"/>
        <s v="-4830.70"/>
        <s v="300000.00"/>
        <s v="-26964.67"/>
        <s v="191573.19"/>
        <s v="-180573.88"/>
        <s v="-17.04"/>
        <s v="-2745.17"/>
        <s v="-22688.36"/>
        <s v="-16412.63"/>
        <s v="-2032.97"/>
        <s v="6735.96"/>
        <s v="-203869.19"/>
        <s v="-8277.78"/>
        <s v="-14255.89"/>
        <s v="-7476.06"/>
        <s v="38612.01"/>
        <s v="200000.00"/>
        <s v="-68383.07"/>
        <s v="-213617.16"/>
        <s v="-4282.57"/>
        <s v="95696.47"/>
        <s v="-1242.98"/>
        <s v="-727.98"/>
        <s v="-200000.00"/>
        <s v="-784.97"/>
        <s v="-26961.10"/>
        <s v="-17129.02"/>
        <s v="-3748.02"/>
        <s v="-7891.71"/>
        <s v="380000.00"/>
        <s v="-5379.83"/>
        <s v="-13072.93"/>
        <s v="-1659.72"/>
        <s v="-2671.51"/>
        <s v="-525.43"/>
        <s v="-70000.00"/>
        <s v="-13126.99"/>
        <s v="-305171.53"/>
        <s v="-1425.51"/>
        <s v="-12645.36"/>
        <s v="30000.00"/>
        <s v="19547.28"/>
        <s v="-4078.04"/>
        <s v="62229.19"/>
        <s v="93338.37"/>
        <s v="-1130.14"/>
        <s v="62669.08"/>
        <s v="-123575.90"/>
        <s v="3000.00"/>
        <s v="-2635.90"/>
        <s v="-5046.65"/>
        <s v="-148962.78"/>
        <s v="-4633.91"/>
        <s v="-8342.45"/>
        <s v="-1826.19"/>
        <s v="-43617.19"/>
        <s v="-2109.16"/>
        <s v="-1698.55"/>
        <s v="-5123.14"/>
        <s v="-10054.84"/>
        <s v="-2173.47"/>
        <s v="-1333.70"/>
        <s v="-5101.65"/>
        <s v="-6529.42"/>
        <s v="-2449.04"/>
        <s v="-1121.63"/>
        <s v="3465.48"/>
        <s v="-174000.00"/>
        <s v="-4138.30"/>
        <s v="-2530.60"/>
        <s v="-5934.63"/>
        <s v="-554.58"/>
        <s v="-2651.68"/>
        <s v="-3544.18"/>
        <s v="-6312.28"/>
        <s v="128167.03"/>
        <s v="25599.46"/>
        <s v="-14912.01"/>
        <s v="-3743.03"/>
        <s v="-16345.17"/>
        <s v="-9845.61"/>
        <s v="-3565.05"/>
        <s v="-3268.23"/>
        <s v="-5844.78"/>
        <s v="40000.00"/>
        <s v="-1704.93"/>
        <s v="-2551.72"/>
        <s v="-12500.01"/>
        <s v="-5520.33"/>
        <s v="9451.43"/>
        <s v="-2898.80"/>
        <s v="-13676.21"/>
        <s v="-2321.87"/>
        <s v="-5534.85"/>
        <s v="-295.22"/>
        <s v="1278.44"/>
        <s v="34200.00"/>
        <s v="-56721.98"/>
        <s v="-44166.43"/>
        <s v="22039.13"/>
        <s v="-30927.67"/>
        <s v="-1378.33"/>
        <s v="-5910.80"/>
        <s v="-2538.09"/>
        <s v="-7309.54"/>
        <s v="-12638.54"/>
        <s v="-18277.66"/>
        <s v="-17581.60"/>
        <s v="-2466.52"/>
        <s v="-2505.90"/>
        <s v="-6955.93"/>
        <s v="-2176.36"/>
        <s v="-375.44"/>
        <s v="-4075.17"/>
        <s v="-14990.35"/>
        <s v="-7998.88"/>
        <s v="-8104.24"/>
        <s v="-23383.60"/>
        <s v="-4543.14"/>
        <s v="-1093.91"/>
        <s v="35602.12"/>
        <s v="-10709.26"/>
        <s v="-4568.94"/>
        <s v="-3579.13"/>
        <s v="-6241.86"/>
        <s v="-488.39"/>
        <s v="-3784.60"/>
        <s v="-6712.79"/>
        <s v="-6786.71"/>
        <s v="56043.62"/>
        <s v="-9760.68"/>
        <s v="-14245.33"/>
        <s v="-229643.75"/>
        <s v="-11406.03"/>
        <s v="-70292.29"/>
        <s v="-2386.36"/>
        <s v="-4901.52"/>
        <s v="-1208.30"/>
        <s v="-9711.77"/>
        <s v="-158637.43"/>
        <s v="-40000.00"/>
        <s v="-8881.37"/>
        <s v="133000.00"/>
        <s v="127087.44"/>
        <s v="-4385.83"/>
        <s v="-11170.57"/>
        <s v="-12019.93"/>
        <s v="71015.53"/>
        <s v="366786.88"/>
        <s v="-569.49"/>
        <s v="-30505.63"/>
        <s v="-261045.50"/>
        <s v="-16528.91"/>
        <s v="-241890.80"/>
        <s v="198085.34"/>
        <s v="28753.15"/>
        <s v="-13179.28"/>
        <s v="-11117.95"/>
        <s v="440000.00"/>
        <s v="-12393.10"/>
        <s v="51673.15"/>
        <s v="-6144.44"/>
        <s v="-499698.87"/>
        <s v="-18325.00"/>
        <s v="-10009.11"/>
        <s v="-2712.32"/>
        <s v="-161261.10"/>
        <s v="-2474.92"/>
        <s v="-6216.77"/>
        <s v="-7681.07"/>
        <s v="-16643.36"/>
        <s v="-119985.65"/>
        <s v="-1387.35"/>
        <s v="-1351.39"/>
        <s v="-4242.89"/>
        <s v="-1918.85"/>
        <s v="-1469.44"/>
        <s v="41323.26"/>
        <s v="-7477.24"/>
        <s v="-3689.54"/>
        <s v="-22037.24"/>
        <s v="-2164.52"/>
        <s v="-1262.94"/>
        <s v="-20169.97"/>
        <s v="-7638.89"/>
        <s v="288379.73"/>
        <s v="-3367.91"/>
        <s v="-24287.44"/>
        <s v="-394940.73"/>
        <s v="-382.42"/>
        <s v="-2359.82"/>
        <s v="-3014.57"/>
        <s v="-6017.80"/>
        <s v="-997.74"/>
        <s v="-1437.89"/>
        <s v="-1971.26"/>
        <s v="5478.70"/>
        <s v="-1348.05"/>
        <s v="-6072.95"/>
        <s v="-15261.70"/>
        <s v="-8167.05"/>
        <s v="-6426.10"/>
        <s v="-29204.86"/>
        <s v="96416.29"/>
        <s v="-3878.68"/>
        <s v="-1358.44"/>
        <s v="-132.69"/>
        <s v="-1130.95"/>
        <s v="-24865.83"/>
        <s v="-43455.94"/>
        <s v="-7951.64"/>
        <s v="-6136.78"/>
        <s v="23727.44"/>
        <s v="-10690.60"/>
        <s v="-5435.31"/>
        <s v="-370000.00"/>
        <s v="-8364.03"/>
        <s v="-2161.80"/>
        <s v="-6064.28"/>
        <s v="-8927.55"/>
        <s v="-2553.03"/>
        <s v="-624.97"/>
        <s v="-3789.09"/>
        <s v="158679.83"/>
        <s v="-5582.28"/>
        <s v="46351.41"/>
        <s v="2600.00"/>
        <s v="-2635.96"/>
        <s v="19000.00"/>
        <s v="-1854.21"/>
        <s v="-10999.99"/>
        <s v="39807.85"/>
        <s v="-4126.13"/>
        <s v="0.67"/>
        <s v="-52777.74"/>
        <s v="-10320.87"/>
        <s v="-9984.05"/>
        <s v="-3342.49"/>
        <s v="-4880.70"/>
        <s v="14359.26"/>
        <s v="-13891.50"/>
        <s v="-584.71"/>
        <s v="-29005.54"/>
        <s v="70401.31"/>
        <s v="-6903.07"/>
        <s v="-23093.00"/>
        <s v="-1304.92"/>
        <s v="-15187.01"/>
        <s v="-920.64"/>
        <s v="-11649.08"/>
        <s v="-15426.89"/>
        <s v="-5082.64"/>
        <s v="111000.00"/>
        <s v="-3333.33"/>
        <s v="-565.83"/>
        <s v="-1306.98"/>
        <s v="-4800.00"/>
        <s v="1744.07"/>
        <s v="83510.80"/>
        <s v="84273.22"/>
        <s v="-373.05"/>
        <s v="-479.99"/>
        <s v="-6517.01"/>
        <s v="-7745.34"/>
        <s v="-80000.00"/>
        <s v="-129358.96"/>
        <s v="-2779.87"/>
        <s v="-80905.67"/>
        <s v="-369999.99"/>
        <s v="-33763.43"/>
        <s v="-14346.16"/>
        <s v="43656.94"/>
        <s v="-2671.94"/>
        <s v="-4235.27"/>
        <s v="-7743.69"/>
        <s v="-14728.43"/>
        <s v="1000.00"/>
        <s v="6000.00"/>
        <s v="-17081.67"/>
        <s v="-44208.78"/>
        <s v="-2289.56"/>
        <s v="-798.45"/>
        <s v="-2395.14"/>
        <s v="-134019.07"/>
        <s v="-16279.64"/>
        <s v="-3299.27"/>
        <s v="-791.30"/>
        <s v="2727.67"/>
        <s v="-4999.75"/>
        <s v="14000.00"/>
        <s v="-94323.18"/>
        <s v="-4733.49"/>
        <s v="-768.98"/>
        <s v="-21462.19"/>
        <s v="-1994.06"/>
        <s v="135000.00"/>
        <s v="-55119.91"/>
        <s v="-161816.08"/>
        <s v="10000.00"/>
        <s v="-85318.90"/>
        <s v="-32186.90"/>
        <s v="-2698.83"/>
        <s v="-3412.78"/>
        <s v="-7220.38"/>
        <s v="-8179.24"/>
        <s v="190889.15"/>
        <s v="-5228.48"/>
        <s v="-4774.71"/>
        <s v="-8738.10"/>
        <s v="-2484.12"/>
        <s v="19880.00"/>
        <s v="235486.89"/>
        <s v="-1433.04"/>
        <s v="-1617.19"/>
        <s v="-930.13"/>
        <s v="-952.35"/>
        <s v="-2487.08"/>
        <s v="33000.00"/>
        <s v="-2803.53"/>
        <s v="-20214.48"/>
        <s v="-99090.40"/>
        <s v="-16619.82"/>
        <s v="-2751.83"/>
        <s v="-6204.67"/>
        <s v="17705.85"/>
        <s v="-1957.63"/>
        <s v="-6322.41"/>
        <s v="-174.19"/>
        <s v="-3101.41"/>
        <s v="22700.00"/>
        <s v="-1738.59"/>
        <s v="-10659.87"/>
        <s v="-325.59"/>
        <s v="-2313.28"/>
        <s v="-33486.66"/>
        <s v="-17239.90"/>
        <s v="-1922.03"/>
        <s v="-1404.19"/>
        <s v="-515.87"/>
        <s v="-310739.68"/>
        <s v="3181.54"/>
        <s v="-2761.60"/>
        <s v="-25902.75"/>
        <s v="-36083.49"/>
        <s v="-131433.75"/>
        <s v="-2567.67"/>
        <s v="-14998.41"/>
        <s v="-1543.61"/>
        <m/>
      </sharedItems>
    </cacheField>
    <cacheField name="在贷加权平均利率（本月新增）" numFmtId="0">
      <sharedItems containsBlank="1" count="108">
        <s v="0.0000"/>
        <s v="7.8535"/>
        <s v="8.9188"/>
        <s v="9.5904"/>
        <s v="12.6000"/>
        <s v="5.8293"/>
        <s v="15.1920"/>
        <s v="17.1310"/>
        <s v="6.5696"/>
        <s v="9.3740"/>
        <s v="5.5080"/>
        <s v="6.1920"/>
        <s v="8.6600"/>
        <s v="7.2330"/>
        <s v="4.8960"/>
        <s v="8.8600"/>
        <s v="7.9920"/>
        <s v="8.1650"/>
        <s v="11.8800"/>
        <s v="6.0840"/>
        <s v="11.3200"/>
        <s v="5.4000"/>
        <s v="10.3680"/>
        <s v="7.4520"/>
        <s v="4.8060"/>
        <s v="10.9503"/>
        <s v="10.0000"/>
        <s v="8.4655"/>
        <s v="7.2000"/>
        <s v="9.2400"/>
        <s v="8.1600"/>
        <s v="6.3113"/>
        <s v="6.7320"/>
        <s v="12.5280"/>
        <s v="6.6240"/>
        <s v="6.4800"/>
        <s v="11.5800"/>
        <s v="7.9200"/>
        <s v="5.8320"/>
        <s v="8.1720"/>
        <s v="7.7400"/>
        <s v="10.7800"/>
        <s v="6.0120"/>
        <s v="7.3800"/>
        <s v="6.3720"/>
        <s v="7.8120"/>
        <s v="6.2640"/>
        <s v="6.8760"/>
        <s v="7.1223"/>
        <s v="5.4720"/>
        <s v="7.6460"/>
        <s v="10.2380"/>
        <s v="7.5600"/>
        <s v="4.8346"/>
        <s v="8.4200"/>
        <s v="5.5800"/>
        <s v="13.6440"/>
        <s v="8.5970"/>
        <s v="6.6806"/>
        <s v="14.2400"/>
        <s v="9.0700"/>
        <s v="14.7600"/>
        <s v="7.3080"/>
        <s v="14.4000"/>
        <s v="5.7240"/>
        <s v="7.0920"/>
        <s v="7.7831"/>
        <s v="7.0303"/>
        <s v="8.6040"/>
        <s v="16.6000"/>
        <s v="15.3720"/>
        <s v="9.2070"/>
        <s v="6.1318"/>
        <s v="5.3212"/>
        <s v="5.9129"/>
        <s v="10.6700"/>
        <s v="7.6680"/>
        <s v="11.0160"/>
        <s v="10.7300"/>
        <s v="7.4880"/>
        <s v="7.6760"/>
        <s v="9.5000"/>
        <s v="15.4000"/>
        <s v="7.5649"/>
        <s v="6.8040"/>
        <s v="7.3010"/>
        <s v="8.9420"/>
        <s v="13.1700"/>
        <s v="7.4972"/>
        <s v="6.9200"/>
        <s v="4.7880"/>
        <s v="8.1220"/>
        <s v="10.3200"/>
        <s v="7.0200"/>
        <s v="7.1434"/>
        <s v="11.9160"/>
        <s v="6.1800"/>
        <s v="9.8100"/>
        <s v="5.9459"/>
        <s v="8.1360"/>
        <s v="5.0040"/>
        <s v="6.3699"/>
        <s v="9.1800"/>
        <s v="15.8700"/>
        <s v="11.3734"/>
        <s v="5.9411"/>
        <s v="7.5060"/>
        <m/>
      </sharedItems>
    </cacheField>
    <cacheField name="本年新增贷余(剔除核销)" numFmtId="0">
      <sharedItems containsBlank="1" count="1016">
        <s v="-200000.00"/>
        <s v="0.00"/>
        <s v="-763144.01"/>
        <s v="-62461.90"/>
        <s v="-275529.37"/>
        <s v="-50000.00"/>
        <s v="305000.00"/>
        <s v="116102.37"/>
        <s v="-1845579.43"/>
        <s v="-50059.24"/>
        <s v="200000.00"/>
        <s v="50000.00"/>
        <s v="-260000.00"/>
        <s v="-1960282.47"/>
        <s v="-733441.96"/>
        <s v="837179.04"/>
        <s v="-440883.63"/>
        <s v="2494000.00"/>
        <s v="222000.00"/>
        <s v="-40887.56"/>
        <s v="108328.94"/>
        <s v="2416741.35"/>
        <s v="-383666.63"/>
        <s v="50534270.57"/>
        <s v="35667.74"/>
        <s v="-153983.38"/>
        <s v="-51795.80"/>
        <s v="1748444.42"/>
        <s v="-3500.58"/>
        <s v="498000.00"/>
        <s v="50682.78"/>
        <s v="-685634.90"/>
        <s v="-99393.01"/>
        <s v="-43000.00"/>
        <s v="74717.69"/>
        <s v="119334.16"/>
        <s v="0.47"/>
        <s v="-40000.00"/>
        <s v="-358904.03"/>
        <s v="63091.12"/>
        <s v="-95616.14"/>
        <s v="12.67"/>
        <s v="2594000.00"/>
        <s v="-89501.90"/>
        <s v="117758.50"/>
        <s v="-370076.93"/>
        <s v="6803993.99"/>
        <s v="-20000.00"/>
        <s v="-95088.12"/>
        <s v="-395000.00"/>
        <s v="2977692.30"/>
        <s v="-25668.67"/>
        <s v="-387000.00"/>
        <s v="300000.00"/>
        <s v="-48178.79"/>
        <s v="23429.25"/>
        <s v="-3602982.29"/>
        <s v="536199.96"/>
        <s v="134404.42"/>
        <s v="-134439.90"/>
        <s v="-6995.42"/>
        <s v="-181225.91"/>
        <s v="248352.86"/>
        <s v="-13844.33"/>
        <s v="-4712071.38"/>
        <s v="1876784.47"/>
        <s v="-207307.39"/>
        <s v="-743077.87"/>
        <s v="726302.39"/>
        <s v="3388.37"/>
        <s v="410000.00"/>
        <s v="8472.23"/>
        <s v="3836000.00"/>
        <s v="-378372.35"/>
        <s v="-1736814.22"/>
        <s v="-22539.22"/>
        <s v="-313000.00"/>
        <s v="2617353.00"/>
        <s v="-3707.18"/>
        <s v="-784716.44"/>
        <s v="71356.22"/>
        <s v="128163.59"/>
        <s v="1981453.40"/>
        <s v="-22172.07"/>
        <s v="-211464.42"/>
        <s v="100000.00"/>
        <s v="-352466.97"/>
        <s v="264812.73"/>
        <s v="-32920.29"/>
        <s v="-49.99"/>
        <s v="167000.00"/>
        <s v="29063.92"/>
        <s v="11835.98"/>
        <s v="83608.68"/>
        <s v="28916.94"/>
        <s v="-100000.00"/>
        <s v="-232281.68"/>
        <s v="417034.36"/>
        <s v="-134546.48"/>
        <s v="25666.64"/>
        <s v="-579071.51"/>
        <s v="-47508.46"/>
        <s v="-790193.95"/>
        <s v="-727139.88"/>
        <s v="-505529.07"/>
        <s v="-715438.64"/>
        <s v="-19182.20"/>
        <s v="-1032143.93"/>
        <s v="-286307.60"/>
        <s v="24262.44"/>
        <s v="59954.89"/>
        <s v="-2987929.65"/>
        <s v="679000.00"/>
        <s v="85081.15"/>
        <s v="-106954.19"/>
        <s v="-29869.88"/>
        <s v="-749128.76"/>
        <s v="-1734302.53"/>
        <s v="-1318904.65"/>
        <s v="-718477.33"/>
        <s v="309000.00"/>
        <s v="-43083.81"/>
        <s v="-260368.93"/>
        <s v="-96888.00"/>
        <s v="-234330.55"/>
        <s v="-361929.70"/>
        <s v="-13324.93"/>
        <s v="-6963.45"/>
        <s v="19991.38"/>
        <s v="58240.42"/>
        <s v="-163900.43"/>
        <s v="-448000.00"/>
        <s v="-18919.24"/>
        <s v="608633.95"/>
        <s v="51000.00"/>
        <s v="-362030.12"/>
        <s v="-169999.96"/>
        <s v="5000.00"/>
        <s v="-246078.62"/>
        <s v="-54641.82"/>
        <s v="-55520.22"/>
        <s v="192206.82"/>
        <s v="103372.52"/>
        <s v="-20544.81"/>
        <s v="390000.00"/>
        <s v="-55465.54"/>
        <s v="668880.87"/>
        <s v="38425.88"/>
        <s v="-25127.30"/>
        <s v="-182168.38"/>
        <s v="23328.29"/>
        <s v="37863.81"/>
        <s v="-240572.89"/>
        <s v="-473.07"/>
        <s v="-505837.97"/>
        <s v="-125036.18"/>
        <s v="-25589.70"/>
        <s v="-176853.44"/>
        <s v="-83865.64"/>
        <s v="-3519.72"/>
        <s v="-278384.51"/>
        <s v="80000.00"/>
        <s v="-235.91"/>
        <s v="-90000.00"/>
        <s v="-382985.36"/>
        <s v="-26268.31"/>
        <s v="-60000.00"/>
        <s v="-28888.90"/>
        <s v="-93035.85"/>
        <s v="82087.92"/>
        <s v="-152720.70"/>
        <s v="154102.62"/>
        <s v="160981.40"/>
        <s v="-101207.54"/>
        <s v="-286950.05"/>
        <s v="81474.20"/>
        <s v="35000.00"/>
        <s v="-33389.55"/>
        <s v="233719.85"/>
        <s v="-11503.20"/>
        <s v="-68611.86"/>
        <s v="368411.49"/>
        <s v="-64517.02"/>
        <s v="-6338.04"/>
        <s v="149731.34"/>
        <s v="82178.55"/>
        <s v="-554797.27"/>
        <s v="-5422.77"/>
        <s v="-88949.68"/>
        <s v="-173242.61"/>
        <s v="-220773.29"/>
        <s v="-8176.00"/>
        <s v="-91934.08"/>
        <s v="82078.69"/>
        <s v="-68924.00"/>
        <s v="-22141.70"/>
        <s v="-22501.56"/>
        <s v="205968.29"/>
        <s v="1688.86"/>
        <s v="-378157.12"/>
        <s v="33529.37"/>
        <s v="450000.00"/>
        <s v="-105744.65"/>
        <s v="22591.82"/>
        <s v="292281.38"/>
        <s v="-150000.00"/>
        <s v="-264315.98"/>
        <s v="-262784.78"/>
        <s v="-177794.68"/>
        <s v="-3160.12"/>
        <s v="4165.24"/>
        <s v="-188.61"/>
        <s v="84953.09"/>
        <s v="-412154.70"/>
        <s v="39137.41"/>
        <s v="155653.43"/>
        <s v="90076.61"/>
        <s v="145950.00"/>
        <s v="-20766.95"/>
        <s v="-27875.83"/>
        <s v="-110960.56"/>
        <s v="-327147.03"/>
        <s v="-194240.10"/>
        <s v="-24189.84"/>
        <s v="-15961.32"/>
        <s v="61657.90"/>
        <s v="-313719.32"/>
        <s v="-166000.02"/>
        <s v="-651486.29"/>
        <s v="-0.33"/>
        <s v="87523.94"/>
        <s v="23719.64"/>
        <s v="19561.97"/>
        <s v="-92497.06"/>
        <s v="75000.00"/>
        <s v="-154000.00"/>
        <s v="-539425.02"/>
        <s v="189876.78"/>
        <s v="-138981.39"/>
        <s v="-134380.81"/>
        <s v="99333.92"/>
        <s v="76168.56"/>
        <s v="52930.06"/>
        <s v="63038.97"/>
        <s v="-82666.68"/>
        <s v="98000.00"/>
        <s v="111000.00"/>
        <s v="-96162.72"/>
        <s v="-566371.66"/>
        <s v="-46014.39"/>
        <s v="-345666.94"/>
        <s v="9467.48"/>
        <s v="-83667.97"/>
        <s v="127180.79"/>
        <s v="190000.00"/>
        <s v="-61757.18"/>
        <s v="-298000.00"/>
        <s v="150000.00"/>
        <s v="-50673.96"/>
        <s v="83125.55"/>
        <s v="184793.15"/>
        <s v="-58785.51"/>
        <s v="-2888.00"/>
        <s v="-23965.20"/>
        <s v="103764.46"/>
        <s v="367000.00"/>
        <s v="-78944.57"/>
        <s v="-56520.67"/>
        <s v="-264799.89"/>
        <s v="480666.67"/>
        <s v="119490.60"/>
        <s v="-13346.69"/>
        <s v="-6526.33"/>
        <s v="180509.65"/>
        <s v="-40987.47"/>
        <s v="-40824.11"/>
        <s v="191921.45"/>
        <s v="45923.98"/>
        <s v="-335660.20"/>
        <s v="-23637.65"/>
        <s v="7363.90"/>
        <s v="-57683.78"/>
        <s v="-294434.62"/>
        <s v="-1911293.76"/>
        <s v="-24496.68"/>
        <s v="-7331.99"/>
        <s v="-55535.26"/>
        <s v="-245000.00"/>
        <s v="-147518.44"/>
        <s v="-10667.14"/>
        <s v="-156480.42"/>
        <s v="110000.00"/>
        <s v="-146785.27"/>
        <s v="-20156.67"/>
        <s v="-6123.06"/>
        <s v="-217829.34"/>
        <s v="-47447.13"/>
        <s v="-45221.56"/>
        <s v="48209.02"/>
        <s v="-746.87"/>
        <s v="108210.62"/>
        <s v="400000.00"/>
        <s v="7584.32"/>
        <s v="220000.00"/>
        <s v="470000.00"/>
        <s v="-194943.84"/>
        <s v="38105.48"/>
        <s v="10678.51"/>
        <s v="-59216.88"/>
        <s v="117333.33"/>
        <s v="-228655.51"/>
        <s v="-300000.00"/>
        <s v="-74021.22"/>
        <s v="-93572.01"/>
        <s v="-191263.35"/>
        <s v="146053.34"/>
        <s v="-24386.14"/>
        <s v="-1316.37"/>
        <s v="-31527.85"/>
        <s v="392000.00"/>
        <s v="23158.13"/>
        <s v="14922.47"/>
        <s v="16477.89"/>
        <s v="-186800.00"/>
        <s v="-130012.34"/>
        <s v="42060.98"/>
        <s v="-316767.99"/>
        <s v="-498000.00"/>
        <s v="-111140.38"/>
        <s v="24248.20"/>
        <s v="76777.48"/>
        <s v="13571.13"/>
        <s v="215078.63"/>
        <s v="7976.97"/>
        <s v="-51341.38"/>
        <s v="113000.01"/>
        <s v="1650888.88"/>
        <s v="47868.90"/>
        <s v="-798597.92"/>
        <s v="33550.59"/>
        <s v="-46666.68"/>
        <s v="-489678.27"/>
        <s v="-80238.70"/>
        <s v="-111912.22"/>
        <s v="51676.72"/>
        <s v="-27763.32"/>
        <s v="-16189.35"/>
        <s v="-88017.35"/>
        <s v="27063.88"/>
        <s v="-1079416.88"/>
        <s v="-988000.00"/>
        <s v="-350579.09"/>
        <s v="46227.66"/>
        <s v="29641.15"/>
        <s v="-211875.62"/>
        <s v="-134173.47"/>
        <s v="-240333.41"/>
        <s v="42218.08"/>
        <s v="339618.76"/>
        <s v="175292.89"/>
        <s v="-80800.00"/>
        <s v="75000.01"/>
        <s v="-45822.96"/>
        <s v="-51095.98"/>
        <s v="-101471.38"/>
        <s v="347907.94"/>
        <s v="-80416.71"/>
        <s v="-12870.85"/>
        <s v="-164033.79"/>
        <s v="170886.45"/>
        <s v="20886.45"/>
        <s v="-52594.82"/>
        <s v="3257.65"/>
        <s v="-23517.56"/>
        <s v="8013.88"/>
        <s v="-98678.12"/>
        <s v="-343807.91"/>
        <s v="-39000.00"/>
        <s v="-433474.16"/>
        <s v="-29637.70"/>
        <s v="333499.60"/>
        <s v="-21162.00"/>
        <s v="-37635.26"/>
        <s v="-60728.71"/>
        <s v="-155068.96"/>
        <s v="-122642.04"/>
        <s v="-1751313.52"/>
        <s v="26439.26"/>
        <s v="-17223.80"/>
        <s v="-10000.00"/>
        <s v="-489342.35"/>
        <s v="204342.70"/>
        <s v="9602.79"/>
        <s v="-19607.97"/>
        <s v="-145944.67"/>
        <s v="70000.00"/>
        <s v="-400814.60"/>
        <s v="-2000.01"/>
        <s v="-184607.51"/>
        <s v="-48207.99"/>
        <s v="151783.56"/>
        <s v="-134466.47"/>
        <s v="-33300.54"/>
        <s v="28647.20"/>
        <s v="-19231.87"/>
        <s v="37388.57"/>
        <s v="-153134.66"/>
        <s v="722.79"/>
        <s v="-397118.19"/>
        <s v="-96960.28"/>
        <s v="-201503.53"/>
        <s v="74326.43"/>
        <s v="-815783.58"/>
        <s v="-92000.00"/>
        <s v="-150000.12"/>
        <s v="71828.44"/>
        <s v="-67336.69"/>
        <s v="21103.69"/>
        <s v="-593.53"/>
        <s v="-695736.30"/>
        <s v="60800.25"/>
        <s v="308965.91"/>
        <s v="107148.81"/>
        <s v="209087.59"/>
        <s v="-51023.85"/>
        <s v="-9319.73"/>
        <s v="59732.14"/>
        <s v="-25779.43"/>
        <s v="-3428.71"/>
        <s v="23792.57"/>
        <s v="-7142.65"/>
        <s v="231271.42"/>
        <s v="74747.79"/>
        <s v="13210.65"/>
        <s v="94444.44"/>
        <s v="82233.54"/>
        <s v="41931.22"/>
        <s v="84985.23"/>
        <s v="38121.40"/>
        <s v="74365.19"/>
        <s v="207448.73"/>
        <s v="-10103.60"/>
        <s v="-78787.23"/>
        <s v="-30005.13"/>
        <s v="-2959.11"/>
        <s v="3097.48"/>
        <s v="-35989.90"/>
        <s v="13335.95"/>
        <s v="59000.00"/>
        <s v="-30639.42"/>
        <s v="-22849.06"/>
        <s v="-9102.67"/>
        <s v="-26258.66"/>
        <s v="-174361.74"/>
        <s v="-25167.86"/>
        <s v="10000.00"/>
        <s v="-80232.55"/>
        <s v="-9400.00"/>
        <s v="39536.41"/>
        <s v="-15629.11"/>
        <s v="-90712.03"/>
        <s v="-778000.00"/>
        <s v="-203831.86"/>
        <s v="259543.68"/>
        <s v="11544.66"/>
        <s v="18000.00"/>
        <s v="71126.00"/>
        <s v="75062.04"/>
        <s v="-29451.68"/>
        <s v="319698.62"/>
        <s v="155000.00"/>
        <s v="900000.00"/>
        <s v="-27211.53"/>
        <s v="1634.92"/>
        <s v="71908.05"/>
        <s v="-4001.40"/>
        <s v="1111.00"/>
        <s v="-27879.05"/>
        <s v="-83800.93"/>
        <s v="118811.30"/>
        <s v="181553.51"/>
        <s v="271923.71"/>
        <s v="-15843.50"/>
        <s v="11267.74"/>
        <s v="-350816.79"/>
        <s v="-440879.56"/>
        <s v="-575678.45"/>
        <s v="-325572.22"/>
        <s v="-1390806.11"/>
        <s v="-33326.68"/>
        <s v="-12414.01"/>
        <s v="-944000.00"/>
        <s v="-63888.86"/>
        <s v="-1259700.12"/>
        <s v="56078.93"/>
        <s v="86105.12"/>
        <s v="4592.21"/>
        <s v="37080.79"/>
        <s v="496000.00"/>
        <s v="54615.95"/>
        <s v="-60821.05"/>
        <s v="-72211.65"/>
        <s v="-10749.99"/>
        <s v="228019.47"/>
        <s v="4544.50"/>
        <s v="7500.01"/>
        <s v="-1937.19"/>
        <s v="595514.60"/>
        <s v="1577448.11"/>
        <s v="-7620.18"/>
        <s v="227497.91"/>
        <s v="-1083940.65"/>
        <s v="-36519.63"/>
        <s v="-144927.38"/>
        <s v="-277082.88"/>
        <s v="-4835119.67"/>
        <s v="1803535.88"/>
        <s v="85492.16"/>
        <s v="291269.24"/>
        <s v="40000.00"/>
        <s v="-115730.98"/>
        <s v="114869.84"/>
        <s v="416405.63"/>
        <s v="1533348.60"/>
        <s v="-1153373.65"/>
        <s v="-46622.10"/>
        <s v="-85633.93"/>
        <s v="13107.54"/>
        <s v="-120603.98"/>
        <s v="23330.39"/>
        <s v="190133.02"/>
        <s v="75377.31"/>
        <s v="306615.58"/>
        <s v="48900.75"/>
        <s v="-259316.74"/>
        <s v="-687345.58"/>
        <s v="-160000.00"/>
        <s v="28114.93"/>
        <s v="-36.01"/>
        <s v="32588.46"/>
        <s v="56354.68"/>
        <s v="-595584.31"/>
        <s v="221450.57"/>
        <s v="-224484.69"/>
        <s v="868000.00"/>
        <s v="-103495.65"/>
        <s v="20586.36"/>
        <s v="53505.61"/>
        <s v="-1986207.68"/>
        <s v="2238457.71"/>
        <s v="-48000.00"/>
        <s v="20000.00"/>
        <s v="-1695342.38"/>
        <s v="1720379.84"/>
        <s v="1416018.61"/>
        <s v="-67935.39"/>
        <s v="500000.00"/>
        <s v="-26344.74"/>
        <s v="-451617.27"/>
        <s v="-465351.17"/>
        <s v="-721793.25"/>
        <s v="2528425.22"/>
        <s v="-3667457.82"/>
        <s v="21084848.54"/>
        <s v="-430988.05"/>
        <s v="361970.96"/>
        <s v="-1802976.01"/>
        <s v="12208325.90"/>
        <s v="-12014708.24"/>
        <s v="34490953.22"/>
        <s v="-197063.51"/>
        <s v="-3289.25"/>
        <s v="-351717.83"/>
        <s v="80564.55"/>
        <s v="22400.69"/>
        <s v="57882.05"/>
        <s v="2273325.58"/>
        <s v="-29223.50"/>
        <s v="94579.19"/>
        <s v="-1249296.40"/>
        <s v="1855560.95"/>
        <s v="-42567.53"/>
        <s v="10419401.71"/>
        <s v="-27587.35"/>
        <s v="-8752.81"/>
        <s v="-199488.82"/>
        <s v="149275.00"/>
        <s v="-445497.27"/>
        <s v="84171.97"/>
        <s v="49187.19"/>
        <s v="-1015869.75"/>
        <s v="-29233.27"/>
        <s v="-187699.63"/>
        <s v="-961191.15"/>
        <s v="-119745.64"/>
        <s v="134268.09"/>
        <s v="-142154.98"/>
        <s v="-1517923.66"/>
        <s v="-1716742.88"/>
        <s v="-47128.94"/>
        <s v="-15146.77"/>
        <s v="-63884.38"/>
        <s v="-171450.98"/>
        <s v="-7004.82"/>
        <s v="-400546.88"/>
        <s v="83596.82"/>
        <s v="-324986.10"/>
        <s v="-18900.98"/>
        <s v="-199103.06"/>
        <s v="-137833.36"/>
        <s v="-73376.77"/>
        <s v="-138533.56"/>
        <s v="-19683.86"/>
        <s v="28418.77"/>
        <s v="-163471.48"/>
        <s v="351555.76"/>
        <s v="-608460.67"/>
        <s v="118467.72"/>
        <s v="31362.19"/>
        <s v="-408780.95"/>
        <s v="-348694.44"/>
        <s v="145646.37"/>
        <s v="-19390.13"/>
        <s v="143485.30"/>
        <s v="714850.88"/>
        <s v="-16666.68"/>
        <s v="72000.00"/>
        <s v="-82082.33"/>
        <s v="7806.15"/>
        <s v="4287.79"/>
        <s v="-30000.00"/>
        <s v="15544.15"/>
        <s v="71104.61"/>
        <s v="-59386.72"/>
        <s v="-2028.37"/>
        <s v="-11896.95"/>
        <s v="489612.92"/>
        <s v="-96429.31"/>
        <s v="-3969.87"/>
        <s v="-25817.56"/>
        <s v="412346.93"/>
        <s v="-139615.82"/>
        <s v="-1663.52"/>
        <s v="-372319.33"/>
        <s v="-161162.69"/>
        <s v="-107909.86"/>
        <s v="-149981.47"/>
        <s v="330000.00"/>
        <s v="30310.78"/>
        <s v="-170000.00"/>
        <s v="-37047.43"/>
        <s v="-200888.00"/>
        <s v="-16149.64"/>
        <s v="-36821.30"/>
        <s v="89597.41"/>
        <s v="-17928.62"/>
        <s v="-1557.12"/>
        <s v="-65538.71"/>
        <s v="-14049.94"/>
        <s v="-80000.00"/>
        <s v="-392733.01"/>
        <s v="-70566.00"/>
        <s v="174738.30"/>
        <s v="-6749.37"/>
        <s v="-415193.99"/>
        <s v="55590.26"/>
        <s v="46201.30"/>
        <s v="-121931.90"/>
        <s v="499676.97"/>
        <s v="280971.44"/>
        <s v="116790.99"/>
        <s v="101839.47"/>
        <s v="-66666.67"/>
        <s v="380000.00"/>
        <s v="-110762.16"/>
        <s v="-380757.70"/>
        <s v="-41720.33"/>
        <s v="-24775.73"/>
        <s v="-91478.74"/>
        <s v="-6079.04"/>
        <s v="-223010.39"/>
        <s v="21067.90"/>
        <s v="-73019.44"/>
        <s v="-380.46"/>
        <s v="-42366.79"/>
        <s v="-6533.32"/>
        <s v="435310.42"/>
        <s v="-142000.00"/>
        <s v="-174899.78"/>
        <s v="-426533.29"/>
        <s v="-58509.09"/>
        <s v="910781.88"/>
        <s v="-57410.16"/>
        <s v="-382903.02"/>
        <s v="-146744.04"/>
        <s v="219938.74"/>
        <s v="-70000.00"/>
        <s v="-195348.60"/>
        <s v="352499.96"/>
        <s v="50526.82"/>
        <s v="-93000.00"/>
        <s v="-5133.65"/>
        <s v="115778.14"/>
        <s v="-121401.36"/>
        <s v="-270556.33"/>
        <s v="-17277.07"/>
        <s v="-58845.50"/>
        <s v="-70169.58"/>
        <s v="142525.15"/>
        <s v="-162009.02"/>
        <s v="182028.10"/>
        <s v="206.70"/>
        <s v="-13925.40"/>
        <s v="-15193.99"/>
        <s v="60303.39"/>
        <s v="-51708.55"/>
        <s v="-5741.83"/>
        <s v="83505.05"/>
        <s v="-46197.05"/>
        <s v="8851.55"/>
        <s v="39393.14"/>
        <s v="-283743.97"/>
        <s v="-30477.00"/>
        <s v="-384090.68"/>
        <s v="-283333.34"/>
        <s v="1054197.68"/>
        <s v="-15004.10"/>
        <s v="194177.14"/>
        <s v="56825.36"/>
        <s v="-98766.85"/>
        <s v="-65496.46"/>
        <s v="-95542.68"/>
        <s v="-45924.32"/>
        <s v="-53275.70"/>
        <s v="55935.64"/>
        <s v="-157155.15"/>
        <s v="-50798.78"/>
        <s v="-107133.47"/>
        <s v="-61447.52"/>
        <s v="-338632.97"/>
        <s v="-21896.60"/>
        <s v="133000.00"/>
        <s v="-372043.71"/>
        <s v="327000.00"/>
        <s v="158147.74"/>
        <s v="-953051.24"/>
        <s v="240522.13"/>
        <s v="-43491.71"/>
        <s v="101347.49"/>
        <s v="-217964.27"/>
        <s v="-102174.23"/>
        <s v="88031.14"/>
        <s v="26874.61"/>
        <s v="-955372.67"/>
        <s v="-126049.43"/>
        <s v="-587829.92"/>
        <s v="-109059.43"/>
        <s v="-211815.50"/>
        <s v="54022.16"/>
        <s v="-2310.39"/>
        <s v="-42077.51"/>
        <s v="90952.40"/>
        <s v="-193380.97"/>
        <s v="-30377.71"/>
        <s v="-55251.74"/>
        <s v="50438.42"/>
        <s v="90000.00"/>
        <s v="910000.00"/>
        <s v="187509.79"/>
        <s v="26374.62"/>
        <s v="-61069.25"/>
        <s v="-88298.65"/>
        <s v="-61019.63"/>
        <s v="-468876.29"/>
        <s v="-274458.97"/>
        <s v="-43550.63"/>
        <s v="-166000.00"/>
        <s v="151358.13"/>
        <s v="-62377.76"/>
        <s v="92541.14"/>
        <s v="16881.09"/>
        <s v="6025.83"/>
        <s v="180998.63"/>
        <s v="70000.01"/>
        <s v="16180.36"/>
        <s v="17942.37"/>
        <s v="-5186.27"/>
        <s v="155506.71"/>
        <s v="-64761.07"/>
        <s v="-42134.23"/>
        <s v="20434.17"/>
        <s v="-34493.15"/>
        <s v="-122896.64"/>
        <s v="63022.32"/>
        <s v="-43350.44"/>
        <s v="-25014.45"/>
        <s v="105168.13"/>
        <s v="188888.88"/>
        <s v="-364666.67"/>
        <s v="141827.18"/>
        <s v="-225637.80"/>
        <s v="357749.29"/>
        <s v="-821772.74"/>
        <s v="231567.91"/>
        <s v="-1257.82"/>
        <s v="109944.84"/>
        <s v="-5382.64"/>
        <s v="-34399.14"/>
        <s v="-8804.83"/>
        <s v="359543.03"/>
        <s v="-6458.47"/>
        <s v="-46331.05"/>
        <s v="10939.07"/>
        <s v="-422396.24"/>
        <s v="128268.30"/>
        <s v="-207000.00"/>
        <s v="-50761.69"/>
        <s v="-78077.49"/>
        <s v="-1620374.17"/>
        <s v="-1605549.49"/>
        <s v="-1285555.65"/>
        <s v="45795.01"/>
        <s v="-13639.56"/>
        <s v="-136348.49"/>
        <s v="-13842.25"/>
        <s v="-431372.79"/>
        <s v="114650.19"/>
        <s v="-395684.81"/>
        <s v="-336666.99"/>
        <s v="-153284.44"/>
        <s v="159664.42"/>
        <s v="-35000.00"/>
        <s v="-133000.00"/>
        <s v="-73052.20"/>
        <s v="-110000.00"/>
        <s v="579929.46"/>
        <s v="25679.23"/>
        <s v="-83540.87"/>
        <s v="37905.71"/>
        <s v="-67378.16"/>
        <s v="-83267.23"/>
        <s v="19853.62"/>
        <s v="-659.58"/>
        <s v="-587373.97"/>
        <s v="2537.90"/>
        <s v="15026.86"/>
        <s v="4808.52"/>
        <s v="-232000.00"/>
        <s v="-144345.96"/>
        <s v="-9556.18"/>
        <s v="290916.49"/>
        <s v="-25746.68"/>
        <s v="-111680.45"/>
        <s v="-78274.82"/>
        <s v="16765.57"/>
        <s v="484999.00"/>
        <s v="-2069344.11"/>
        <s v="91870.91"/>
        <s v="181255.76"/>
        <s v="440000.00"/>
        <s v="193647.25"/>
        <s v="-327811.58"/>
        <s v="-474413.60"/>
        <s v="-13083.22"/>
        <s v="-42387.99"/>
        <s v="23643.46"/>
        <s v="-1210871.92"/>
        <s v="-44226.87"/>
        <s v="-172425.17"/>
        <s v="-95000.00"/>
        <s v="-48516.52"/>
        <s v="13586.10"/>
        <s v="-7241.00"/>
        <s v="-250892.85"/>
        <s v="-53340.38"/>
        <s v="-70798.41"/>
        <s v="-270104.60"/>
        <s v="698000.00"/>
        <s v="-313248.39"/>
        <s v="-195754.72"/>
        <s v="-8363.70"/>
        <s v="33863.75"/>
        <s v="-6232.54"/>
        <s v="-1072986.09"/>
        <s v="-32717.89"/>
        <s v="-61607.24"/>
        <s v="193474.56"/>
        <s v="-52692.35"/>
        <s v="-291440.40"/>
        <s v="-20484.00"/>
        <s v="-10369.56"/>
        <s v="128000.00"/>
        <s v="47230.05"/>
        <s v="-14917.74"/>
        <s v="1895.88"/>
        <s v="95049.03"/>
        <s v="46464.83"/>
        <s v="-360196.66"/>
        <s v="13482.34"/>
        <s v="-396.95"/>
        <s v="59888.00"/>
        <s v="-864367.54"/>
        <s v="-964659.88"/>
        <s v="-101666.86"/>
        <s v="30000.00"/>
        <s v="77509.89"/>
        <s v="-110469.39"/>
        <s v="-27000.00"/>
        <s v="-140000.00"/>
        <s v="-263053.97"/>
        <s v="-202849.36"/>
        <s v="-32354.56"/>
        <s v="67437.63"/>
        <s v="5298.92"/>
        <s v="39449.94"/>
        <s v="-39969.35"/>
        <s v="-5409.31"/>
        <s v="-234600.11"/>
        <s v="-60962.91"/>
        <s v="-66000.00"/>
        <s v="-35942.08"/>
        <s v="-243033.85"/>
        <s v="8398.38"/>
        <s v="-1045941.45"/>
        <s v="1841.46"/>
        <s v="96874.99"/>
        <s v="-156236.76"/>
        <s v="-403727.61"/>
        <s v="9084.74"/>
        <s v="-40678.11"/>
        <s v="-219734.27"/>
        <s v="-158111.00"/>
        <s v="16776.32"/>
        <s v="-11512.28"/>
        <s v="-42583.98"/>
        <s v="-10665.80"/>
        <s v="7589.75"/>
        <s v="-115000.00"/>
        <s v="-68297.15"/>
        <s v="-23291.29"/>
        <s v="5797.62"/>
        <s v="-135582.33"/>
        <s v="-335532.19"/>
        <s v="83436.57"/>
        <s v="148707.53"/>
        <s v="24881.18"/>
        <s v="-179770.58"/>
        <s v="39700.51"/>
        <s v="-54841.71"/>
        <s v="-11780.62"/>
        <s v="9493.99"/>
        <s v="-346443.53"/>
        <s v="10870.24"/>
        <s v="-6166.54"/>
        <s v="-268978.70"/>
        <s v="79958.79"/>
        <s v="-63538.21"/>
        <s v="-93191.20"/>
        <s v="-229474.05"/>
        <s v="-159239.88"/>
        <s v="-111496.57"/>
        <s v="-22776.58"/>
        <s v="-59258.37"/>
        <s v="-171848.18"/>
        <s v="-246928.79"/>
        <s v="7553.94"/>
        <s v="73662.59"/>
        <s v="-183697.89"/>
        <s v="-109584.47"/>
        <s v="-143353.33"/>
        <s v="30108.46"/>
        <s v="-136169.47"/>
        <s v="66534.32"/>
        <s v="95325.58"/>
        <s v="-15363.73"/>
        <s v="-23446.44"/>
        <s v="-120000.00"/>
        <s v="-53000.00"/>
        <s v="-38971.19"/>
        <s v="-45622.51"/>
        <s v="-96611.89"/>
        <s v="36545.48"/>
        <s v="420000.00"/>
        <s v="-45686.67"/>
        <s v="-81271.52"/>
        <s v="27132.00"/>
        <s v="-48700.00"/>
        <s v="2348.47"/>
        <s v="-58500.99"/>
        <s v="-18376.83"/>
        <s v="21868.23"/>
        <s v="18374.83"/>
        <s v="-83522.70"/>
        <s v="-12654997.24"/>
        <s v="-52662.62"/>
        <s v="94948.98"/>
        <s v="-1533870.14"/>
        <s v="-172256.42"/>
        <s v="-193390.00"/>
        <s v="-1043400.18"/>
        <s v="17486.99"/>
        <s v="-389107.67"/>
        <s v="-1537723.81"/>
        <s v="-106469.36"/>
        <s v="2583.05"/>
        <s v="-1480000.00"/>
        <s v="633877.95"/>
        <s v="1628000.00"/>
        <s v="-1024000.66"/>
        <s v="-642845.38"/>
        <s v="16436.04"/>
        <s v="25000.97"/>
        <s v="-210333.32"/>
        <s v="-20738.10"/>
        <s v="79227.05"/>
        <m/>
      </sharedItems>
    </cacheField>
    <cacheField name="在贷加权平均利率（本年新增）" numFmtId="0">
      <sharedItems containsBlank="1" count="536">
        <s v="0.0000"/>
        <s v="5.8176"/>
        <s v="5.9175"/>
        <s v="7.1640"/>
        <s v="4.8060"/>
        <s v="6.6840"/>
        <s v="7.2761"/>
        <s v="6.6240"/>
        <s v="14.4000"/>
        <s v="8.4113"/>
        <s v="9.8812"/>
        <s v="8.5562"/>
        <s v="8.3504"/>
        <s v="5.4111"/>
        <s v="5.5080"/>
        <s v="15.1920"/>
        <s v="12.8851"/>
        <s v="5.6873"/>
        <s v="5.1222"/>
        <s v="6.5978"/>
        <s v="9.2995"/>
        <s v="9.3740"/>
        <s v="5.3080"/>
        <s v="7.9920"/>
        <s v="4.7969"/>
        <s v="6.1920"/>
        <s v="10.3680"/>
        <s v="7.0200"/>
        <s v="6.9061"/>
        <s v="5.3629"/>
        <s v="9.8670"/>
        <s v="14.7600"/>
        <s v="7.4459"/>
        <s v="5.4139"/>
        <s v="8.3466"/>
        <s v="8.2409"/>
        <s v="5.6716"/>
        <s v="12.3840"/>
        <s v="5.7026"/>
        <s v="4.8960"/>
        <s v="6.2636"/>
        <s v="5.5440"/>
        <s v="8.5948"/>
        <s v="7.1990"/>
        <s v="5.7240"/>
        <s v="8.9204"/>
        <s v="8.0280"/>
        <s v="7.7320"/>
        <s v="6.9904"/>
        <s v="7.6095"/>
        <s v="4.9307"/>
        <s v="6.9081"/>
        <s v="7.9200"/>
        <s v="4.8971"/>
        <s v="11.7869"/>
        <s v="9.5900"/>
        <s v="5.0781"/>
        <s v="6.7221"/>
        <s v="6.3377"/>
        <s v="5.5388"/>
        <s v="6.4573"/>
        <s v="6.4989"/>
        <s v="5.6830"/>
        <s v="9.6805"/>
        <s v="13.8960"/>
        <s v="9.5682"/>
        <s v="7.2000"/>
        <s v="5.4720"/>
        <s v="5.0040"/>
        <s v="5.4000"/>
        <s v="16.9200"/>
        <s v="13.7880"/>
        <s v="8.4825"/>
        <s v="11.4783"/>
        <s v="6.9120"/>
        <s v="15.3720"/>
        <s v="7.4652"/>
        <s v="6.7553"/>
        <s v="7.5403"/>
        <s v="8.1988"/>
        <s v="17.7837"/>
        <s v="5.2299"/>
        <s v="9.6445"/>
        <s v="8.1283"/>
        <s v="5.1516"/>
        <s v="5.1151"/>
        <s v="6.9154"/>
        <s v="8.1378"/>
        <s v="6.2338"/>
        <s v="5.2628"/>
        <s v="9.0298"/>
        <s v="6.7504"/>
        <s v="9.9720"/>
        <s v="7.7447"/>
        <s v="18.0000"/>
        <s v="8.7303"/>
        <s v="5.0375"/>
        <s v="5.4939"/>
        <s v="13.1040"/>
        <s v="8.0847"/>
        <s v="7.1861"/>
        <s v="7.4342"/>
        <s v="7.6738"/>
        <s v="7.7861"/>
        <s v="9.3201"/>
        <s v="7.1604"/>
        <s v="5.7600"/>
        <s v="4.8007"/>
        <s v="7.7026"/>
        <s v="9.8360"/>
        <s v="9.0089"/>
        <s v="17.6800"/>
        <s v="11.3356"/>
        <s v="8.5100"/>
        <s v="7.2090"/>
        <s v="7.7186"/>
        <s v="8.6926"/>
        <s v="9.7598"/>
        <s v="8.0084"/>
        <s v="6.4800"/>
        <s v="6.6442"/>
        <s v="7.5276"/>
        <s v="6.9845"/>
        <s v="16.2000"/>
        <s v="6.6988"/>
        <s v="5.1840"/>
        <s v="7.1386"/>
        <s v="6.7680"/>
        <s v="6.2716"/>
        <s v="5.7873"/>
        <s v="7.9331"/>
        <s v="14.0400"/>
        <s v="7.0920"/>
        <s v="6.9980"/>
        <s v="5.8320"/>
        <s v="7.5686"/>
        <s v="7.9527"/>
        <s v="8.8600"/>
        <s v="10.3931"/>
        <s v="7.9597"/>
        <s v="10.6757"/>
        <s v="7.9820"/>
        <s v="7.8120"/>
        <s v="5.7670"/>
        <s v="7.4196"/>
        <s v="8.1720"/>
        <s v="5.2846"/>
        <s v="5.2751"/>
        <s v="9.6840"/>
        <s v="12.4200"/>
        <s v="7.3800"/>
        <s v="6.3720"/>
        <s v="7.2403"/>
        <s v="7.1747"/>
        <s v="9.0331"/>
        <s v="7.7040"/>
        <s v="5.9760"/>
        <s v="7.4520"/>
        <s v="8.6040"/>
        <s v="6.9149"/>
        <s v="4.3920"/>
        <s v="8.3520"/>
        <s v="6.8674"/>
        <s v="6.3360"/>
        <s v="7.5060"/>
        <s v="9.0452"/>
        <s v="6.2689"/>
        <s v="6.8760"/>
        <s v="8.3706"/>
        <s v="9.3991"/>
        <s v="8.3370"/>
        <s v="5.9345"/>
        <s v="11.4624"/>
        <s v="11.6769"/>
        <s v="7.2785"/>
        <s v="11.7221"/>
        <s v="7.9707"/>
        <s v="4.7880"/>
        <s v="6.4102"/>
        <s v="12.6333"/>
        <s v="6.2869"/>
        <s v="7.5303"/>
        <s v="9.2880"/>
        <s v="7.9868"/>
        <s v="6.8912"/>
        <s v="7.5540"/>
        <s v="5.5912"/>
        <s v="6.9290"/>
        <s v="6.7882"/>
        <s v="9.6480"/>
        <s v="7.8130"/>
        <s v="7.3080"/>
        <s v="13.6440"/>
        <s v="5.2216"/>
        <s v="13.7380"/>
        <s v="7.6042"/>
        <s v="11.8408"/>
        <s v="10.2835"/>
        <s v="6.4440"/>
        <s v="7.1942"/>
        <s v="11.0613"/>
        <s v="6.8787"/>
        <s v="6.2547"/>
        <s v="5.5097"/>
        <s v="6.4080"/>
        <s v="12.3603"/>
        <s v="6.8040"/>
        <s v="5.8045"/>
        <s v="13.4566"/>
        <s v="9.3506"/>
        <s v="6.9882"/>
        <s v="7.9490"/>
        <s v="10.0038"/>
        <s v="6.0840"/>
        <s v="11.4116"/>
        <s v="9.1066"/>
        <s v="7.0321"/>
        <s v="5.9419"/>
        <s v="4.9302"/>
        <s v="8.8995"/>
        <s v="11.0011"/>
        <s v="14.7240"/>
        <s v="6.7206"/>
        <s v="10.0865"/>
        <s v="10.2153"/>
        <s v="15.8400"/>
        <s v="7.0850"/>
        <s v="9.6340"/>
        <s v="8.2924"/>
        <s v="4.9622"/>
        <s v="7.2431"/>
        <s v="8.0020"/>
        <s v="8.0780"/>
        <s v="8.1311"/>
        <s v="11.1600"/>
        <s v="5.7915"/>
        <s v="6.5160"/>
        <s v="6.4567"/>
        <s v="10.2023"/>
        <s v="7.7799"/>
        <s v="6.8439"/>
        <s v="7.2140"/>
        <s v="10.7632"/>
        <s v="9.0950"/>
        <s v="9.8530"/>
        <s v="4.9765"/>
        <s v="7.3008"/>
        <s v="8.4525"/>
        <s v="8.6168"/>
        <s v="6.0120"/>
        <s v="9.3744"/>
        <s v="8.4585"/>
        <s v="8.1829"/>
        <s v="9.0700"/>
        <s v="9.2070"/>
        <s v="5.9644"/>
        <s v="6.1200"/>
        <s v="7.1874"/>
        <s v="12.4420"/>
        <s v="16.9068"/>
        <s v="5.8246"/>
        <s v="6.3000"/>
        <s v="8.2183"/>
        <s v="5.2123"/>
        <s v="4.8482"/>
        <s v="12.2760"/>
        <s v="7.6981"/>
        <s v="6.2056"/>
        <s v="7.4396"/>
        <s v="6.1165"/>
        <s v="5.1570"/>
        <s v="7.4130"/>
        <s v="9.3494"/>
        <s v="8.2080"/>
        <s v="8.8242"/>
        <s v="10.1610"/>
        <s v="9.0209"/>
        <s v="8.3133"/>
        <s v="11.3309"/>
        <s v="7.2993"/>
        <s v="6.2666"/>
        <s v="8.6508"/>
        <s v="9.1356"/>
        <s v="7.7371"/>
        <s v="10.1728"/>
        <s v="14.5108"/>
        <s v="9.2727"/>
        <s v="8.5320"/>
        <s v="7.0182"/>
        <s v="6.8149"/>
        <s v="7.5626"/>
        <s v="8.4886"/>
        <s v="7.3654"/>
        <s v="9.2030"/>
        <s v="10.7994"/>
        <s v="9.8418"/>
        <s v="5.1875"/>
        <s v="7.5526"/>
        <s v="5.7687"/>
        <s v="15.0340"/>
        <s v="8.8920"/>
        <s v="4.8240"/>
        <s v="15.8040"/>
        <s v="8.2993"/>
        <s v="8.2940"/>
        <s v="15.3351"/>
        <s v="7.5752"/>
        <s v="9.8756"/>
        <s v="5.6060"/>
        <s v="8.6012"/>
        <s v="5.5905"/>
        <s v="5.0666"/>
        <s v="6.2046"/>
        <s v="6.3221"/>
        <s v="6.1978"/>
        <s v="5.2272"/>
        <s v="7.5007"/>
        <s v="7.1858"/>
        <s v="10.1968"/>
        <s v="5.6488"/>
        <s v="5.6607"/>
        <s v="8.0505"/>
        <s v="11.4170"/>
        <s v="5.6187"/>
        <s v="6.5009"/>
        <s v="5.7327"/>
        <s v="6.6972"/>
        <s v="7.9435"/>
        <s v="9.3287"/>
        <s v="5.8875"/>
        <s v="8.7396"/>
        <s v="7.6336"/>
        <s v="11.1059"/>
        <s v="5.5254"/>
        <s v="6.2202"/>
        <s v="7.9499"/>
        <s v="6.7878"/>
        <s v="8.0827"/>
        <s v="7.9238"/>
        <s v="14.7370"/>
        <s v="11.0160"/>
        <s v="7.6634"/>
        <s v="7.7615"/>
        <s v="9.2450"/>
        <s v="14.2632"/>
        <s v="8.0544"/>
        <s v="8.9224"/>
        <s v="5.2863"/>
        <s v="11.4480"/>
        <s v="8.7570"/>
        <s v="8.7729"/>
        <s v="13.6344"/>
        <s v="5.3620"/>
        <s v="7.9551"/>
        <s v="10.2677"/>
        <s v="8.0592"/>
        <s v="7.6460"/>
        <s v="11.2837"/>
        <s v="7.1173"/>
        <s v="7.8486"/>
        <s v="8.5374"/>
        <s v="16.1977"/>
        <s v="5.2659"/>
        <s v="10.0077"/>
        <s v="8.0963"/>
        <s v="7.9901"/>
        <s v="5.6421"/>
        <s v="8.5921"/>
        <s v="7.6392"/>
        <s v="8.0840"/>
        <s v="8.6308"/>
        <s v="8.4857"/>
        <s v="6.4763"/>
        <s v="9.3310"/>
        <s v="8.3566"/>
        <s v="7.6909"/>
        <s v="7.6453"/>
        <s v="5.9633"/>
        <s v="5.1618"/>
        <s v="7.5530"/>
        <s v="6.4047"/>
        <s v="6.5070"/>
        <s v="7.7760"/>
        <s v="6.9516"/>
        <s v="6.2798"/>
        <s v="6.7930"/>
        <s v="13.9842"/>
        <s v="11.0940"/>
        <s v="8.4215"/>
        <s v="8.6157"/>
        <s v="7.7439"/>
        <s v="6.2077"/>
        <s v="8.8056"/>
        <s v="4.9532"/>
        <s v="12.0298"/>
        <s v="12.6567"/>
        <s v="12.5280"/>
        <s v="12.4134"/>
        <s v="6.7093"/>
        <s v="7.7975"/>
        <s v="10.6700"/>
        <s v="5.3640"/>
        <s v="9.5578"/>
        <s v="9.3537"/>
        <s v="8.2417"/>
        <s v="7.0915"/>
        <s v="7.0178"/>
        <s v="7.0087"/>
        <s v="5.7019"/>
        <s v="7.3064"/>
        <s v="9.3260"/>
        <s v="7.0551"/>
        <s v="7.3018"/>
        <s v="5.7545"/>
        <s v="7.9053"/>
        <s v="7.6922"/>
        <s v="6.7513"/>
        <s v="10.9039"/>
        <s v="7.1715"/>
        <s v="7.1167"/>
        <s v="7.0203"/>
        <s v="7.3367"/>
        <s v="7.9257"/>
        <s v="6.4296"/>
        <s v="11.8800"/>
        <s v="6.2586"/>
        <s v="9.0720"/>
        <s v="6.4024"/>
        <s v="10.8000"/>
        <s v="12.2400"/>
        <s v="6.7249"/>
        <s v="6.6960"/>
        <s v="8.0210"/>
        <s v="16.0386"/>
        <s v="8.1360"/>
        <s v="7.3666"/>
        <s v="11.0973"/>
        <s v="10.7376"/>
        <s v="6.1318"/>
        <s v="8.3617"/>
        <s v="6.7667"/>
        <s v="6.5880"/>
        <s v="5.6330"/>
        <s v="14.2560"/>
        <s v="7.7772"/>
        <s v="6.6055"/>
        <s v="6.5179"/>
        <s v="11.5252"/>
        <s v="10.3957"/>
        <s v="8.1484"/>
        <s v="6.0112"/>
        <s v="9.0591"/>
        <s v="6.5749"/>
        <s v="10.4196"/>
        <s v="15.8515"/>
        <s v="7.9560"/>
        <s v="7.3125"/>
        <s v="11.6354"/>
        <s v="6.5677"/>
        <s v="7.2673"/>
        <s v="8.2573"/>
        <s v="7.3603"/>
        <s v="5.2185"/>
        <s v="6.4136"/>
        <s v="5.3299"/>
        <s v="10.5446"/>
        <s v="8.8258"/>
        <s v="9.6336"/>
        <s v="12.3727"/>
        <s v="5.3360"/>
        <s v="8.8104"/>
        <s v="5.6173"/>
        <s v="8.5970"/>
        <s v="6.1527"/>
        <s v="8.1773"/>
        <s v="5.0071"/>
        <s v="8.1545"/>
        <s v="7.9077"/>
        <s v="7.6742"/>
        <s v="10.5694"/>
        <s v="7.7027"/>
        <s v="13.8000"/>
        <s v="5.9459"/>
        <s v="5.0431"/>
        <s v="14.7531"/>
        <s v="6.5520"/>
        <s v="6.5838"/>
        <s v="7.1809"/>
        <s v="7.2237"/>
        <s v="7.8297"/>
        <s v="7.7978"/>
        <s v="8.3415"/>
        <s v="11.7231"/>
        <s v="8.8848"/>
        <s v="4.9794"/>
        <s v="14.8180"/>
        <s v="8.9666"/>
        <s v="5.9040"/>
        <s v="7.0658"/>
        <s v="6.2275"/>
        <s v="15.6749"/>
        <s v="9.6798"/>
        <s v="7.4043"/>
        <s v="5.4938"/>
        <s v="15.4177"/>
        <s v="5.3830"/>
        <s v="7.6823"/>
        <s v="7.3783"/>
        <s v="8.5042"/>
        <s v="7.4171"/>
        <s v="6.9173"/>
        <s v="10.3716"/>
        <s v="6.0295"/>
        <s v="10.8130"/>
        <s v="4.8790"/>
        <s v="8.9287"/>
        <s v="12.4700"/>
        <s v="16.1500"/>
        <s v="17.2800"/>
        <s v="14.2049"/>
        <s v="8.0093"/>
        <s v="13.2840"/>
        <s v="6.1880"/>
        <s v="7.9493"/>
        <s v="7.7800"/>
        <s v="7.1646"/>
        <s v="6.5758"/>
        <s v="10.9006"/>
        <s v="5.3540"/>
        <s v="6.8168"/>
        <s v="6.8475"/>
        <s v="6.1935"/>
        <s v="7.7918"/>
        <s v="5.4442"/>
        <s v="8.9355"/>
        <m/>
      </sharedItems>
    </cacheField>
    <cacheField name="年日均贷款余额(剔除核销)" numFmtId="0">
      <sharedItems containsBlank="1" count="1212">
        <s v="37609.33"/>
        <s v="0.00"/>
        <s v="2378605.70"/>
        <s v="20010.37"/>
        <s v="78596.14"/>
        <s v="480244.57"/>
        <s v="22191.39"/>
        <s v="45379.01"/>
        <s v="433919.43"/>
        <s v="3811821.50"/>
        <s v="84963.53"/>
        <s v="12244.90"/>
        <s v="2915.45"/>
        <s v="116.62"/>
        <s v="113615.16"/>
        <s v="3836030.95"/>
        <s v="1483483.93"/>
        <s v="495045.09"/>
        <s v="2285686.06"/>
        <s v="823650.15"/>
        <s v="10489.80"/>
        <s v="144023.38"/>
        <s v="12332.99"/>
        <s v="442354.05"/>
        <s v="1821032.75"/>
        <s v="21112323.48"/>
        <s v="51370.26"/>
        <s v="136684.44"/>
        <s v="36973.64"/>
        <s v="63703.04"/>
        <s v="406005.83"/>
        <s v="7716.53"/>
        <s v="151889.21"/>
        <s v="18850.55"/>
        <s v="1316133.10"/>
        <s v="133810.74"/>
        <s v="168221.57"/>
        <s v="48839.20"/>
        <s v="105888.76"/>
        <s v="67875.70"/>
        <s v="9332.24"/>
        <s v="815785.85"/>
        <s v="114782.65"/>
        <s v="190426.23"/>
        <s v="542942.35"/>
        <s v="1240206.84"/>
        <s v="59928.75"/>
        <s v="146795.17"/>
        <s v="1007287.40"/>
        <s v="3529573.08"/>
        <s v="182099.13"/>
        <s v="14462.70"/>
        <s v="256297.38"/>
        <s v="1692473.10"/>
        <s v="4342.60"/>
        <s v="54938.78"/>
        <s v="9037.90"/>
        <s v="171584.17"/>
        <s v="87058.16"/>
        <s v="6439879.65"/>
        <s v="705548.76"/>
        <s v="42565.60"/>
        <s v="57689.08"/>
        <s v="44648.85"/>
        <s v="172295.56"/>
        <s v="62549.97"/>
        <s v="71125.05"/>
        <s v="55211.48"/>
        <s v="7203325.61"/>
        <s v="1561515.18"/>
        <s v="47726.63"/>
        <s v="2971975.61"/>
        <s v="1219014.63"/>
        <s v="1749.27"/>
        <s v="15753.22"/>
        <s v="237317.78"/>
        <s v="6297.38"/>
        <s v="15214.79"/>
        <s v="2819282.80"/>
        <s v="456871.96"/>
        <s v="1802800.67"/>
        <s v="55961.60"/>
        <s v="132361.52"/>
        <s v="1615076.30"/>
        <s v="707078.91"/>
        <s v="21134.11"/>
        <s v="185006.77"/>
        <s v="116655.43"/>
        <s v="2796596.85"/>
        <s v="104256.13"/>
        <s v="46596.59"/>
        <s v="344863.79"/>
        <s v="18075.80"/>
        <s v="299571.26"/>
        <s v="450101.29"/>
        <s v="66676.38"/>
        <s v="288690.64"/>
        <s v="83273.30"/>
        <s v="21420.88"/>
        <s v="197813.41"/>
        <s v="177492.25"/>
        <s v="1460.64"/>
        <s v="30383.88"/>
        <s v="222157.43"/>
        <s v="18943.68"/>
        <s v="28850.55"/>
        <s v="53891.55"/>
        <s v="13994.17"/>
        <s v="46669.19"/>
        <s v="315422.13"/>
        <s v="260519.85"/>
        <s v="254079.99"/>
        <s v="39323.12"/>
        <s v="32215.74"/>
        <s v="200932.94"/>
        <s v="306042.50"/>
        <s v="151078.45"/>
        <s v="2895866.96"/>
        <s v="1252567.32"/>
        <s v="293839.49"/>
        <s v="459941.01"/>
        <s v="25802.95"/>
        <s v="2113074.83"/>
        <s v="970515.01"/>
        <s v="27387.41"/>
        <s v="1155852.41"/>
        <s v="5392067.47"/>
        <s v="543813.41"/>
        <s v="454834.95"/>
        <s v="82737.69"/>
        <s v="19272.07"/>
        <s v="2779030.57"/>
        <s v="4905601.15"/>
        <s v="1704091.14"/>
        <s v="1708380.45"/>
        <s v="146763.85"/>
        <s v="1166.18"/>
        <s v="11451.82"/>
        <s v="196836.04"/>
        <s v="210674.42"/>
        <s v="295708.62"/>
        <s v="2018459.14"/>
        <s v="5429.04"/>
        <s v="23795.10"/>
        <s v="21366.14"/>
        <s v="281123.72"/>
        <s v="1495313.39"/>
        <s v="49632.65"/>
        <s v="45909.05"/>
        <s v="99059.76"/>
        <s v="44110.79"/>
        <s v="61482.89"/>
        <s v="1402.33"/>
        <s v="531755.35"/>
        <s v="383780.42"/>
        <s v="1730.33"/>
        <s v="346745.65"/>
        <s v="11352.82"/>
        <s v="733608.72"/>
        <s v="82241.17"/>
        <s v="193150.26"/>
        <s v="23479.28"/>
        <s v="193002.92"/>
        <s v="57248.37"/>
        <s v="584540.61"/>
        <s v="9554.00"/>
        <s v="23237.97"/>
        <s v="229893.22"/>
        <s v="193173.74"/>
        <s v="15122.06"/>
        <s v="483102.01"/>
        <s v="15.17"/>
        <s v="1719296.96"/>
        <s v="112098.93"/>
        <s v="27022.60"/>
        <s v="197035.75"/>
        <s v="10495.63"/>
        <s v="323515.24"/>
        <s v="9116.08"/>
        <s v="353545.57"/>
        <s v="20058.31"/>
        <s v="45.98"/>
        <s v="38484.63"/>
        <s v="5.83"/>
        <s v="211054.73"/>
        <s v="27761.83"/>
        <s v="6648.22"/>
        <s v="96948.49"/>
        <s v="40830.11"/>
        <s v="141801.48"/>
        <s v="24108.44"/>
        <s v="291524.05"/>
        <s v="662025.44"/>
        <s v="87326.85"/>
        <s v="40317.32"/>
        <s v="498000.00"/>
        <s v="1488371.33"/>
        <s v="91932.00"/>
        <s v="1836.73"/>
        <s v="60591.81"/>
        <s v="174741.53"/>
        <s v="30819.82"/>
        <s v="45440.60"/>
        <s v="60058.31"/>
        <s v="789079.66"/>
        <s v="44624.64"/>
        <s v="2.92"/>
        <s v="166.30"/>
        <s v="63770.31"/>
        <s v="24034.68"/>
        <s v="702023.77"/>
        <s v="17238.50"/>
        <s v="80204.97"/>
        <s v="144328.82"/>
        <s v="468890.81"/>
        <s v="2580.64"/>
        <s v="12827.99"/>
        <s v="291.55"/>
        <s v="144998.77"/>
        <s v="45222.11"/>
        <s v="41592.63"/>
        <s v="53488.13"/>
        <s v="89212.83"/>
        <s v="87337.13"/>
        <s v="210416.94"/>
        <s v="312554.82"/>
        <s v="525514.64"/>
        <s v="1457.73"/>
        <s v="38037.69"/>
        <s v="8204.90"/>
        <s v="70991.25"/>
        <s v="32655.47"/>
        <s v="130484.56"/>
        <s v="4282.93"/>
        <s v="117638.48"/>
        <s v="145397.25"/>
        <s v="1031213.59"/>
        <s v="513554.05"/>
        <s v="278920.16"/>
        <s v="75649.62"/>
        <s v="55874.50"/>
        <s v="149.12"/>
        <s v="479354.26"/>
        <s v="348338.45"/>
        <s v="26893.27"/>
        <s v="52749.76"/>
        <s v="592343.88"/>
        <s v="105593.30"/>
        <s v="56569.29"/>
        <s v="195458.29"/>
        <s v="72994.49"/>
        <s v="472792.94"/>
        <s v="87243.29"/>
        <s v="44262.11"/>
        <s v="113319.18"/>
        <s v="15004.29"/>
        <s v="295335.28"/>
        <s v="7580.17"/>
        <s v="414594.94"/>
        <s v="398294.28"/>
        <s v="1143763.76"/>
        <s v="497354.61"/>
        <s v="17295.59"/>
        <s v="16330.65"/>
        <s v="45590.50"/>
        <s v="8795.77"/>
        <s v="102609.33"/>
        <s v="218807.26"/>
        <s v="187644.31"/>
        <s v="1494249.32"/>
        <s v="8711.57"/>
        <s v="135460.73"/>
        <s v="728.86"/>
        <s v="12612.24"/>
        <s v="567662.37"/>
        <s v="71880.06"/>
        <s v="264604.02"/>
        <s v="78835.02"/>
        <s v="107606.36"/>
        <s v="28351.92"/>
        <s v="493142.85"/>
        <s v="68001.54"/>
        <s v="234244.90"/>
        <s v="32180.76"/>
        <s v="4081.63"/>
        <s v="90545.19"/>
        <s v="198833.82"/>
        <s v="174927.11"/>
        <s v="94543.14"/>
        <s v="782783.70"/>
        <s v="20439.35"/>
        <s v="451459.13"/>
        <s v="126731.78"/>
        <s v="5983.41"/>
        <s v="81165.98"/>
        <s v="121635.29"/>
        <s v="454373.18"/>
        <s v="250000.00"/>
        <s v="25472.79"/>
        <s v="289551.02"/>
        <s v="49854.23"/>
        <s v="10058.31"/>
        <s v="815306.12"/>
        <s v="18173.53"/>
        <s v="100000.00"/>
        <s v="35224.91"/>
        <s v="248294.17"/>
        <s v="601191.81"/>
        <s v="91305.07"/>
        <s v="28808.82"/>
        <s v="296122.72"/>
        <s v="158046.65"/>
        <s v="48819.88"/>
        <s v="312218.71"/>
        <s v="398553.80"/>
        <s v="730042.76"/>
        <s v="60067.60"/>
        <s v="1475.66"/>
        <s v="96775.79"/>
        <s v="103116.32"/>
        <s v="456819.39"/>
        <s v="8226.40"/>
        <s v="569530.50"/>
        <s v="8984.83"/>
        <s v="426558.16"/>
        <s v="1865.89"/>
        <s v="85714.29"/>
        <s v="77036.22"/>
        <s v="86409.42"/>
        <s v="563695.72"/>
        <s v="225522.45"/>
        <s v="2762639.79"/>
        <s v="74891.42"/>
        <s v="12384.38"/>
        <s v="69451.34"/>
        <s v="211851.31"/>
        <s v="154587.63"/>
        <s v="92419.83"/>
        <s v="51759.82"/>
        <s v="182772.74"/>
        <s v="120758.02"/>
        <s v="419444.83"/>
        <s v="5188.49"/>
        <s v="8163.27"/>
        <s v="2531.33"/>
        <s v="293920.82"/>
        <s v="115163.22"/>
        <s v="84098.05"/>
        <s v="163347.05"/>
        <s v="75790.48"/>
        <s v="46493.33"/>
        <s v="61516.03"/>
        <s v="448075.80"/>
        <s v="1606054.32"/>
        <s v="452113.70"/>
        <s v="9620.99"/>
        <s v="346384.84"/>
        <s v="50415.87"/>
        <s v="42895.87"/>
        <s v="75510.20"/>
        <s v="29419.51"/>
        <s v="7929.92"/>
        <s v="382532.55"/>
        <s v="56114.46"/>
        <s v="110816.33"/>
        <s v="262991.79"/>
        <s v="73925.77"/>
        <s v="9805.60"/>
        <s v="704076.15"/>
        <s v="14370.11"/>
        <s v="34005.90"/>
        <s v="54371.56"/>
        <s v="31709.88"/>
        <s v="84058.31"/>
        <s v="23523.77"/>
        <s v="451307.27"/>
        <s v="7173.01"/>
        <s v="27301.04"/>
        <s v="11661.81"/>
        <s v="876130.96"/>
        <s v="77248.34"/>
        <s v="289627.78"/>
        <s v="315533.53"/>
        <s v="52032.41"/>
        <s v="9920.98"/>
        <s v="366542.27"/>
        <s v="72884.27"/>
        <s v="10409.76"/>
        <s v="199412.34"/>
        <s v="411480.42"/>
        <s v="219885.22"/>
        <s v="632350.02"/>
        <s v="524.78"/>
        <s v="413644.32"/>
        <s v="538927.75"/>
        <s v="10889.93"/>
        <s v="476380.71"/>
        <s v="19825.07"/>
        <s v="348979.59"/>
        <s v="16880.04"/>
        <s v="16904.78"/>
        <s v="979806.20"/>
        <s v="158286.49"/>
        <s v="385444.34"/>
        <s v="43182.44"/>
        <s v="161489.74"/>
        <s v="2957.95"/>
        <s v="497516.03"/>
        <s v="86482.81"/>
        <s v="168532.35"/>
        <s v="1914512.22"/>
        <s v="60618.08"/>
        <s v="396467.85"/>
        <s v="24693.88"/>
        <s v="38501.62"/>
        <s v="40316.98"/>
        <s v="68523.99"/>
        <s v="59446.44"/>
        <s v="13067.06"/>
        <s v="80121.67"/>
        <s v="66282.83"/>
        <s v="106688.05"/>
        <s v="7055.39"/>
        <s v="84296.67"/>
        <s v="133881.63"/>
        <s v="29616.13"/>
        <s v="196793.00"/>
        <s v="59007.55"/>
        <s v="11318.21"/>
        <s v="442084.04"/>
        <s v="504651.18"/>
        <s v="320033.25"/>
        <s v="26131.57"/>
        <s v="509229.24"/>
        <s v="1782390.18"/>
        <s v="91020.41"/>
        <s v="947644.93"/>
        <s v="48874.49"/>
        <s v="148578.52"/>
        <s v="139724.57"/>
        <s v="9824.03"/>
        <s v="27940.07"/>
        <s v="138522.60"/>
        <s v="8982.51"/>
        <s v="107755.10"/>
        <s v="3790.09"/>
        <s v="91836.73"/>
        <s v="206510.08"/>
        <s v="11078.72"/>
        <s v="9696.79"/>
        <s v="66471.95"/>
        <s v="236464.76"/>
        <s v="491585.00"/>
        <s v="88688.09"/>
        <s v="87022.22"/>
        <s v="448606.01"/>
        <s v="255186.37"/>
        <s v="4575362.35"/>
        <s v="153333.33"/>
        <s v="71991.77"/>
        <s v="214135.60"/>
        <s v="58.31"/>
        <s v="603466.76"/>
        <s v="86697.48"/>
        <s v="4597.14"/>
        <s v="1289.67"/>
        <s v="577092.16"/>
        <s v="68367.35"/>
        <s v="632326.85"/>
        <s v="489507.30"/>
        <s v="141639.78"/>
        <s v="54922.82"/>
        <s v="21900.99"/>
        <s v="53447.85"/>
        <s v="8548.05"/>
        <s v="105025.04"/>
        <s v="277259.48"/>
        <s v="161765.57"/>
        <s v="171094.94"/>
        <s v="4664.72"/>
        <s v="9312.23"/>
        <s v="225567.73"/>
        <s v="124833.16"/>
        <s v="234940.53"/>
        <s v="170535.14"/>
        <s v="94317.31"/>
        <s v="156800.24"/>
        <s v="1370.26"/>
        <s v="1117540.74"/>
        <s v="317215.74"/>
        <s v="224489.74"/>
        <s v="34850.50"/>
        <s v="60292.18"/>
        <s v="190555.94"/>
        <s v="104392.37"/>
        <s v="921741.09"/>
        <s v="76271.97"/>
        <s v="35104.96"/>
        <s v="59657.74"/>
        <s v="596364.92"/>
        <s v="153840.37"/>
        <s v="10876.25"/>
        <s v="467.13"/>
        <s v="65306.12"/>
        <s v="46280.42"/>
        <s v="36734.69"/>
        <s v="7512.03"/>
        <s v="3841.00"/>
        <s v="48625.13"/>
        <s v="17260.95"/>
        <s v="271495.45"/>
        <s v="27225.08"/>
        <s v="311137.03"/>
        <s v="10610.28"/>
        <s v="41318.43"/>
        <s v="78173.75"/>
        <s v="77775.96"/>
        <s v="164699.99"/>
        <s v="150124.63"/>
        <s v="25758.18"/>
        <s v="54562.78"/>
        <s v="354997.57"/>
        <s v="457307.11"/>
        <s v="191429.93"/>
        <s v="18276.19"/>
        <s v="181704.63"/>
        <s v="8382.95"/>
        <s v="21488.26"/>
        <s v="38348.24"/>
        <s v="256889.02"/>
        <s v="226822.16"/>
        <s v="107871.72"/>
        <s v="54731.78"/>
        <s v="982.51"/>
        <s v="73248.63"/>
        <s v="752837.41"/>
        <s v="3151.45"/>
        <s v="119533.53"/>
        <s v="36151.60"/>
        <s v="12788.07"/>
        <s v="261146.20"/>
        <s v="190713.44"/>
        <s v="2653.06"/>
        <s v="275814.90"/>
        <s v="205.25"/>
        <s v="14453.76"/>
        <s v="68244.72"/>
        <s v="38622.88"/>
        <s v="291737.61"/>
        <s v="10349.85"/>
        <s v="124715.24"/>
        <s v="13119.53"/>
        <s v="517690.96"/>
        <s v="2332.36"/>
        <s v="559564.92"/>
        <s v="74199.49"/>
        <s v="60518.09"/>
        <s v="460734.69"/>
        <s v="80987.57"/>
        <s v="58892.13"/>
        <s v="80660.50"/>
        <s v="20515.16"/>
        <s v="133175.96"/>
        <s v="11556.34"/>
        <s v="114616.15"/>
        <s v="668221.57"/>
        <s v="118284.81"/>
        <s v="126762.41"/>
        <s v="370999.23"/>
        <s v="6306.76"/>
        <s v="251761.34"/>
        <s v="311114.30"/>
        <s v="37923.19"/>
        <s v="28186.58"/>
        <s v="120074.45"/>
        <s v="41540.28"/>
        <s v="33502.00"/>
        <s v="275042.68"/>
        <s v="145554.63"/>
        <s v="553199.50"/>
        <s v="1413879.87"/>
        <s v="624137.39"/>
        <s v="1898692.66"/>
        <s v="17268.51"/>
        <s v="25564.69"/>
        <s v="200431.49"/>
        <s v="41034.95"/>
        <s v="3258111.38"/>
        <s v="14797.24"/>
        <s v="198930.35"/>
        <s v="7001.86"/>
        <s v="190181.77"/>
        <s v="449428.57"/>
        <s v="278134.11"/>
        <s v="46354.88"/>
        <s v="194838.81"/>
        <s v="185594.89"/>
        <s v="84255.35"/>
        <s v="281968.20"/>
        <s v="1476.94"/>
        <s v="2852.29"/>
        <s v="3994.17"/>
        <s v="250823.93"/>
        <s v="393374.11"/>
        <s v="961824.77"/>
        <s v="175667.65"/>
        <s v="1491677.16"/>
        <s v="1609266.83"/>
        <s v="457490.28"/>
        <s v="92491.69"/>
        <s v="60796.03"/>
        <s v="6490213.11"/>
        <s v="1175560.03"/>
        <s v="18793.71"/>
        <s v="107123.13"/>
        <s v="5714.29"/>
        <s v="43967.14"/>
        <s v="93532.15"/>
        <s v="276337.70"/>
        <s v="288944.48"/>
        <s v="1987214.42"/>
        <s v="98723.09"/>
        <s v="66318.96"/>
        <s v="121588.80"/>
        <s v="9537.00"/>
        <s v="68045.87"/>
        <s v="104143.61"/>
        <s v="103832.85"/>
        <s v="295980.33"/>
        <s v="124080.86"/>
        <s v="208571.99"/>
        <s v="787432.36"/>
        <s v="124979.81"/>
        <s v="101055.48"/>
        <s v="35449.09"/>
        <s v="21604.07"/>
        <s v="36228.02"/>
        <s v="2140843.17"/>
        <s v="277126.76"/>
        <s v="241016.75"/>
        <s v="51851.31"/>
        <s v="737947.52"/>
        <s v="21563.44"/>
        <s v="519377.49"/>
        <s v="40461.05"/>
        <s v="4730711.84"/>
        <s v="892186.59"/>
        <s v="100465.32"/>
        <s v="630617.04"/>
        <s v="680068.49"/>
        <s v="932.94"/>
        <s v="7534406.62"/>
        <s v="1736455.44"/>
        <s v="760412.08"/>
        <s v="45186.56"/>
        <s v="473469.39"/>
        <s v="53287.75"/>
        <s v="116472.30"/>
        <s v="697912.06"/>
        <s v="1181525.33"/>
        <s v="2038305.81"/>
        <s v="1274922.17"/>
        <s v="10309267.78"/>
        <s v="11050167.31"/>
        <s v="271527.70"/>
        <s v="1626925.96"/>
        <s v="299633.75"/>
        <s v="15866160.77"/>
        <s v="7232867.14"/>
        <s v="24781.34"/>
        <s v="56026975.14"/>
        <s v="16482902.53"/>
        <s v="1122678.55"/>
        <s v="6807.37"/>
        <s v="875724.44"/>
        <s v="71542.63"/>
        <s v="25637.71"/>
        <s v="991.25"/>
        <s v="6541.24"/>
        <s v="558375.40"/>
        <s v="64498.55"/>
        <s v="91652.01"/>
        <s v="337008.75"/>
        <s v="2131389.55"/>
        <s v="1233760.41"/>
        <s v="2785766.29"/>
        <s v="117609.33"/>
        <s v="7079044.28"/>
        <s v="82452.44"/>
        <s v="253644.31"/>
        <s v="12725.66"/>
        <s v="40218.72"/>
        <s v="874.64"/>
        <s v="91589.36"/>
        <s v="1171193.89"/>
        <s v="793706.15"/>
        <s v="279854.13"/>
        <s v="2514844.52"/>
        <s v="75502.11"/>
        <s v="474781.34"/>
        <s v="487675.35"/>
        <s v="1891566.06"/>
        <s v="60140.40"/>
        <s v="100762.08"/>
        <s v="10204.08"/>
        <s v="330542.27"/>
        <s v="459644.31"/>
        <s v="269383.12"/>
        <s v="2958036.35"/>
        <s v="2604895.71"/>
        <s v="90328.80"/>
        <s v="14653.18"/>
        <s v="48406.67"/>
        <s v="108675.59"/>
        <s v="97000.00"/>
        <s v="224953.85"/>
        <s v="249669.10"/>
        <s v="62624.20"/>
        <s v="562850.73"/>
        <s v="20943.67"/>
        <s v="282754.63"/>
        <s v="214752.98"/>
        <s v="247749.81"/>
        <s v="101142.35"/>
        <s v="15269.81"/>
        <s v="7414.03"/>
        <s v="532322.73"/>
        <s v="24489.80"/>
        <s v="221883.30"/>
        <s v="269332.52"/>
        <s v="597890.50"/>
        <s v="105427.20"/>
        <s v="1438078.08"/>
        <s v="17457.23"/>
        <s v="367225.70"/>
        <s v="20775.48"/>
        <s v="132301.89"/>
        <s v="31800.04"/>
        <s v="129127.01"/>
        <s v="2065.11"/>
        <s v="57935.86"/>
        <s v="54227.41"/>
        <s v="3207.00"/>
        <s v="21574.34"/>
        <s v="78438.89"/>
        <s v="363648.03"/>
        <s v="30230.25"/>
        <s v="9202.75"/>
        <s v="92702.07"/>
        <s v="622461.42"/>
        <s v="43417.17"/>
        <s v="41.40"/>
        <s v="5131.11"/>
        <s v="7883207.84"/>
        <s v="82015.05"/>
        <s v="7410.80"/>
        <s v="294913.52"/>
        <s v="174904.64"/>
        <s v="25947.52"/>
        <s v="240312.28"/>
        <s v="20164.90"/>
        <s v="585279.09"/>
        <s v="84314.19"/>
        <s v="271825.24"/>
        <s v="114475.43"/>
        <s v="44431.49"/>
        <s v="29028.60"/>
        <s v="186559.77"/>
        <s v="178680.86"/>
        <s v="140563.03"/>
        <s v="30354.33"/>
        <s v="183673.47"/>
        <s v="239965.92"/>
        <s v="37488.41"/>
        <s v="58017.49"/>
        <s v="37227.30"/>
        <s v="51003.58"/>
        <s v="150137.98"/>
        <s v="181140.88"/>
        <s v="64839.65"/>
        <s v="505251.61"/>
        <s v="127470.76"/>
        <s v="22068.44"/>
        <s v="502.72"/>
        <s v="572386.79"/>
        <s v="17867.57"/>
        <s v="14823.76"/>
        <s v="782959.02"/>
        <s v="213772.80"/>
        <s v="297303.08"/>
        <s v="58060.36"/>
        <s v="38483.97"/>
        <s v="76311.36"/>
        <s v="124392.61"/>
        <s v="196967.93"/>
        <s v="410503.76"/>
        <s v="702892.96"/>
        <s v="21929.50"/>
        <s v="9833.35"/>
        <s v="42763.85"/>
        <s v="51548.91"/>
        <s v="132082.64"/>
        <s v="155891.20"/>
        <s v="218513.12"/>
        <s v="82346.78"/>
        <s v="44087.82"/>
        <s v="30384.95"/>
        <s v="144706.08"/>
        <s v="160191.01"/>
        <s v="1817814.48"/>
        <s v="407615.16"/>
        <s v="71758.03"/>
        <s v="1307508.26"/>
        <s v="1745704.32"/>
        <s v="470246.44"/>
        <s v="25415.47"/>
        <s v="404902.00"/>
        <s v="211055.43"/>
        <s v="134104.35"/>
        <s v="171224.49"/>
        <s v="127039.06"/>
        <s v="344386.93"/>
        <s v="159042.01"/>
        <s v="124606.41"/>
        <s v="400000.00"/>
        <s v="76460.64"/>
        <s v="99499.14"/>
        <s v="224781.34"/>
        <s v="144224.74"/>
        <s v="358297.53"/>
        <s v="161945.73"/>
        <s v="15956.21"/>
        <s v="134842.22"/>
        <s v="59393.35"/>
        <s v="50927.57"/>
        <s v="107334.58"/>
        <s v="76234.42"/>
        <s v="371720.12"/>
        <s v="85586.34"/>
        <s v="234740.78"/>
        <s v="4439.25"/>
        <s v="15477.34"/>
        <s v="98295.12"/>
        <s v="81912.54"/>
        <s v="65012.74"/>
        <s v="65766.91"/>
        <s v="130382.63"/>
        <s v="20943.23"/>
        <s v="90280.87"/>
        <s v="209979.16"/>
        <s v="965909.40"/>
        <s v="252918.50"/>
        <s v="672391.09"/>
        <s v="25479.11"/>
        <s v="370972.58"/>
        <s v="103380.07"/>
        <s v="219779.84"/>
        <s v="39894.75"/>
        <s v="193265.10"/>
        <s v="45355.60"/>
        <s v="125452.93"/>
        <s v="23216.38"/>
        <s v="426022.21"/>
        <s v="78478.54"/>
        <s v="2656920.35"/>
        <s v="448921.28"/>
        <s v="12337.46"/>
        <s v="197084.55"/>
        <s v="135471.31"/>
        <s v="33502.03"/>
        <s v="232664.85"/>
        <s v="13205.75"/>
        <s v="63357.36"/>
        <s v="300190.07"/>
        <s v="27988.34"/>
        <s v="63772.59"/>
        <s v="67609.33"/>
        <s v="168514.52"/>
        <s v="3172478.87"/>
        <s v="368264.37"/>
        <s v="333634.71"/>
        <s v="31024.89"/>
        <s v="656750.47"/>
        <s v="58315.55"/>
        <s v="98456.56"/>
        <s v="3717.20"/>
        <s v="583.09"/>
        <s v="104373.18"/>
        <s v="236462.62"/>
        <s v="1742520.55"/>
        <s v="242616.61"/>
        <s v="2018030.89"/>
        <s v="558273.45"/>
        <s v="28635.27"/>
        <s v="281933.22"/>
        <s v="52791.90"/>
        <s v="4865.99"/>
        <s v="4340.29"/>
        <s v="4824.79"/>
        <s v="236443.15"/>
        <s v="387344.15"/>
        <s v="13411.08"/>
        <s v="150094.22"/>
        <s v="23977.32"/>
        <s v="75218.66"/>
        <s v="1360953.51"/>
        <s v="43884.31"/>
        <s v="50903.79"/>
        <s v="268542.27"/>
        <s v="74376.16"/>
        <s v="31200.69"/>
        <s v="70355.22"/>
        <s v="266823.35"/>
        <s v="54896.51"/>
        <s v="726471.91"/>
        <s v="151545.44"/>
        <s v="177359.67"/>
        <s v="421533.53"/>
        <s v="304326.53"/>
        <s v="450872.06"/>
        <s v="232989.33"/>
        <s v="72438.11"/>
        <s v="29395.78"/>
        <s v="154008.34"/>
        <s v="6213.47"/>
        <s v="38932.84"/>
        <s v="22235.18"/>
        <s v="9470.16"/>
        <s v="11189.74"/>
        <s v="2228.33"/>
        <s v="224834.54"/>
        <s v="484040.58"/>
        <s v="51020.41"/>
        <s v="144449.95"/>
        <s v="2365.81"/>
        <s v="84716.44"/>
        <s v="201304.53"/>
        <s v="67555.09"/>
        <s v="30450.57"/>
        <s v="38190.69"/>
        <s v="25505.52"/>
        <s v="51490.12"/>
        <s v="424647.23"/>
        <s v="160932.94"/>
        <s v="331031.90"/>
        <s v="238297.57"/>
        <s v="182886.85"/>
        <s v="3498.54"/>
        <s v="1556307.82"/>
        <s v="106684.98"/>
        <s v="555213.47"/>
        <s v="146274.60"/>
        <s v="2712.95"/>
        <s v="71146.15"/>
        <s v="2623.91"/>
        <s v="2978.33"/>
        <s v="536587.58"/>
        <s v="404553.51"/>
        <s v="42479.50"/>
        <s v="9502.58"/>
        <s v="1231306.31"/>
        <s v="109637.10"/>
        <s v="165051.78"/>
        <s v="99183.36"/>
        <s v="86886.22"/>
        <s v="1904909.83"/>
        <s v="3726022.92"/>
        <s v="2677965.04"/>
        <s v="113644.48"/>
        <s v="32917.47"/>
        <s v="454540.85"/>
        <s v="5247.81"/>
        <s v="77331.83"/>
        <s v="1157331.41"/>
        <s v="62565.48"/>
        <s v="1411866.33"/>
        <s v="997158.31"/>
        <s v="175601.78"/>
        <s v="78176.30"/>
        <s v="8586.01"/>
        <s v="179658.89"/>
        <s v="6413.99"/>
        <s v="156597.68"/>
        <s v="85437.32"/>
        <s v="192116.59"/>
        <s v="54220.80"/>
        <s v="14833.22"/>
        <s v="40484.24"/>
        <s v="197667.64"/>
        <s v="27377.62"/>
        <s v="80165.67"/>
        <s v="32313.83"/>
        <s v="52151.65"/>
        <s v="673184.57"/>
        <s v="180.76"/>
        <s v="16381.95"/>
        <s v="901754.09"/>
        <s v="347067.06"/>
        <s v="113545.00"/>
        <s v="26892.13"/>
        <s v="297579.81"/>
        <s v="199854.23"/>
        <s v="27490.39"/>
        <s v="167942.48"/>
        <s v="12621.20"/>
        <s v="53854.65"/>
        <s v="36057.64"/>
        <s v="4566.19"/>
        <s v="54183.47"/>
        <s v="3804669.95"/>
        <s v="287755.10"/>
        <s v="216492.05"/>
        <s v="163275.70"/>
        <s v="225306.12"/>
        <s v="119178.87"/>
        <s v="133738.46"/>
        <s v="271559.91"/>
        <s v="158341.42"/>
        <s v="196501.46"/>
        <s v="42712.13"/>
        <s v="20109.90"/>
        <s v="194354.22"/>
        <s v="2827.99"/>
        <s v="118950.44"/>
        <s v="1824629.30"/>
        <s v="187313.29"/>
        <s v="199152.70"/>
        <s v="68820.66"/>
        <s v="490811.08"/>
        <s v="51148.05"/>
        <s v="108802.36"/>
        <s v="255724.37"/>
        <s v="176826.81"/>
        <s v="583170.23"/>
        <s v="112415.95"/>
        <s v="475964.25"/>
        <s v="134110.79"/>
        <s v="366326.53"/>
        <s v="164204.08"/>
        <s v="378412.85"/>
        <s v="641.40"/>
        <s v="328748.90"/>
        <s v="2832.76"/>
        <s v="37983.63"/>
        <s v="7720.31"/>
        <s v="2496091.02"/>
        <s v="8514.83"/>
        <s v="33338.72"/>
        <s v="188228.63"/>
        <s v="150874.16"/>
        <s v="268397.94"/>
        <s v="20336.05"/>
        <s v="119855.26"/>
        <s v="386623.91"/>
        <s v="6851.31"/>
        <s v="26499.57"/>
        <s v="50379.01"/>
        <s v="913.33"/>
        <s v="78887.28"/>
        <s v="99693.84"/>
        <s v="23031.31"/>
        <s v="108304.36"/>
        <s v="1045244.25"/>
        <s v="42614.19"/>
        <s v="25266.05"/>
        <s v="41393.90"/>
        <s v="38830.90"/>
        <s v="5777.32"/>
        <s v="29332.90"/>
        <s v="2025320.06"/>
        <s v="1752122.23"/>
        <s v="149418.54"/>
        <s v="3323.62"/>
        <s v="204499.80"/>
        <s v="306833.82"/>
        <s v="296163.06"/>
        <s v="157268.22"/>
        <s v="157224.49"/>
        <s v="120161.27"/>
        <s v="342623.32"/>
        <s v="21550.22"/>
        <s v="42731.85"/>
        <s v="341955.44"/>
        <s v="363201.55"/>
        <s v="61015.63"/>
        <s v="772425.80"/>
        <s v="330488.78"/>
        <s v="174.93"/>
        <s v="146045.67"/>
        <s v="49789.65"/>
        <s v="486457.17"/>
        <s v="191517.81"/>
        <s v="49820.98"/>
        <s v="437.32"/>
        <s v="2598922.56"/>
        <s v="429183.67"/>
        <s v="460303.21"/>
        <s v="55626.82"/>
        <s v="8527.36"/>
        <s v="136988.70"/>
        <s v="517929.27"/>
        <s v="305539.36"/>
        <s v="245072.89"/>
        <s v="198594.73"/>
        <s v="314502.16"/>
        <s v="32708.92"/>
        <s v="1025304.84"/>
        <s v="136312.64"/>
        <s v="3889.42"/>
        <s v="8746.36"/>
        <s v="97968.91"/>
        <s v="108116.84"/>
        <s v="21403.45"/>
        <s v="3290.95"/>
        <s v="13930.03"/>
        <s v="211049.56"/>
        <s v="49370.86"/>
        <s v="77253.56"/>
        <s v="24411.44"/>
        <s v="78230.51"/>
        <s v="135028.41"/>
        <s v="535575.53"/>
        <s v="119073.18"/>
        <s v="5236.15"/>
        <s v="495113.70"/>
        <s v="363376.93"/>
        <s v="235718.07"/>
        <s v="85529.25"/>
        <s v="39947.00"/>
        <s v="15807.48"/>
        <s v="10023.72"/>
        <s v="19554.88"/>
        <s v="335700.03"/>
        <s v="74762.13"/>
        <s v="1195.62"/>
        <s v="173011.28"/>
        <s v="270042.28"/>
        <s v="29622.69"/>
        <s v="187348.91"/>
        <s v="172134.40"/>
        <s v="659906.17"/>
        <s v="75882.62"/>
        <s v="111072.89"/>
        <s v="145.77"/>
        <s v="50206.63"/>
        <s v="100913.47"/>
        <s v="223027.97"/>
        <s v="671458.22"/>
        <s v="1049.56"/>
        <s v="109773.97"/>
        <s v="1477.01"/>
        <s v="299285.45"/>
        <s v="611083.71"/>
        <s v="214668.52"/>
        <s v="172191.56"/>
        <s v="46542.06"/>
        <s v="12682.22"/>
        <s v="213136.37"/>
        <s v="20671.90"/>
        <s v="24521.99"/>
        <s v="139384.48"/>
        <s v="8713.31"/>
        <s v="63556.85"/>
        <s v="79352.77"/>
        <s v="9997.31"/>
        <s v="17536.44"/>
        <s v="45772.59"/>
        <s v="11154.35"/>
        <s v="177947.52"/>
        <s v="11681.72"/>
        <s v="85773.85"/>
        <s v="29335.79"/>
        <s v="70495.63"/>
        <s v="143244.58"/>
        <s v="233.24"/>
        <s v="115912.24"/>
        <s v="9986.12"/>
        <s v="34460.87"/>
        <s v="102963.50"/>
        <s v="173908.00"/>
        <s v="55362.94"/>
        <s v="4683.82"/>
        <s v="130029.15"/>
        <s v="113022.56"/>
        <s v="91566.49"/>
        <s v="100683.58"/>
        <s v="22028998.44"/>
        <s v="27411.51"/>
        <s v="65041.68"/>
        <s v="2681163.22"/>
        <s v="41107.87"/>
        <s v="222376.76"/>
        <s v="60512.80"/>
        <s v="963272.23"/>
        <s v="56112.00"/>
        <s v="1235326.77"/>
        <s v="2675502.46"/>
        <s v="167604.41"/>
        <s v="24855.81"/>
        <s v="1810411.08"/>
        <s v="428989.52"/>
        <s v="807781.45"/>
        <s v="1237632.49"/>
        <s v="987086.30"/>
        <s v="13458.55"/>
        <s v="18488.03"/>
        <s v="1157149.29"/>
        <s v="56822.16"/>
        <s v="131107.93"/>
        <s v="42945.97"/>
        <s v="87.46"/>
        <m/>
      </sharedItems>
    </cacheField>
    <cacheField name="昨日新增年日均贷余(剔除核销)" numFmtId="0">
      <sharedItems containsBlank="1" count="1207">
        <s v="-109.97"/>
        <s v="0.00"/>
        <s v="-675.70"/>
        <s v="-58.51"/>
        <s v="-90.34"/>
        <s v="-223.57"/>
        <s v="52.07"/>
        <s v="759.13"/>
        <s v="152.15"/>
        <s v="-2939.55"/>
        <s v="-81.02"/>
        <s v="548.99"/>
        <s v="137.67"/>
        <s v="-0.34"/>
        <s v="-215.25"/>
        <s v="-2407.57"/>
        <s v="-525.12"/>
        <s v="1000.39"/>
        <s v="-399.49"/>
        <s v="4884.06"/>
        <s v="618.45"/>
        <s v="-65.45"/>
        <s v="280.69"/>
        <s v="5773.06"/>
        <s v="-462.08"/>
        <s v="89000.41"/>
        <s v="-150.21"/>
        <s v="7.67"/>
        <s v="-108.11"/>
        <s v="-127.79"/>
        <s v="3925.26"/>
        <s v="-5.18"/>
        <s v="1012.02"/>
        <s v="93.08"/>
        <s v="-868.16"/>
        <s v="-216.58"/>
        <s v="-126.38"/>
        <s v="194.23"/>
        <s v="39.31"/>
        <s v="0.04"/>
        <s v="-27.29"/>
        <s v="-713.20"/>
        <s v="203.14"/>
        <s v="-175.58"/>
        <s v="0.15"/>
        <s v="3958.46"/>
        <s v="-175.23"/>
        <s v="246.78"/>
        <s v="-687.32"/>
        <s v="9574.33"/>
        <s v="-6.14"/>
        <s v="-42.29"/>
        <s v="-749.41"/>
        <s v="5214.09"/>
        <s v="-12.70"/>
        <s v="-160.64"/>
        <s v="850.77"/>
        <s v="62.46"/>
        <s v="-65.87"/>
        <s v="-4529.46"/>
        <s v="-52.97"/>
        <s v="460.33"/>
        <s v="224.31"/>
        <s v="-130.55"/>
        <s v="-22.03"/>
        <s v="-15.21"/>
        <s v="634.88"/>
        <s v="-26.48"/>
        <s v="-5424.04"/>
        <s v="921.84"/>
        <s v="-139.55"/>
        <s v="-926.33"/>
        <s v="-1440.68"/>
        <s v="-5.11"/>
        <s v="-36.15"/>
        <s v="504.92"/>
        <s v="-18.41"/>
        <s v="-19.72"/>
        <s v="2972.86"/>
        <s v="-533.99"/>
        <s v="-2242.55"/>
        <s v="-48.43"/>
        <s v="-387.02"/>
        <s v="62.16"/>
        <s v="5585.60"/>
        <s v="-61.80"/>
        <s v="68.79"/>
        <s v="-341.10"/>
        <s v="-338.15"/>
        <s v="174.39"/>
        <s v="238.50"/>
        <s v="4785.35"/>
        <s v="824.34"/>
        <s v="-27.99"/>
        <s v="50.35"/>
        <s v="97.44"/>
        <s v="-127.04"/>
        <s v="530.82"/>
        <s v="-53.63"/>
        <s v="6.39"/>
        <s v="13.03"/>
        <s v="484.03"/>
        <s v="-3.86"/>
        <s v="227.61"/>
        <s v="90.81"/>
        <s v="160.11"/>
        <s v="-26.43"/>
        <s v="76.34"/>
        <s v="-40.92"/>
        <s v="-136.46"/>
        <s v="-330.70"/>
        <s v="457.64"/>
        <s v="-362.19"/>
        <s v="-39.93"/>
        <s v="-94.20"/>
        <s v="289.67"/>
        <s v="-765.65"/>
        <s v="-218.92"/>
        <s v="-523.45"/>
        <s v="-1606.50"/>
        <s v="-453.70"/>
        <s v="-982.45"/>
        <s v="-28.40"/>
        <s v="-1868.68"/>
        <s v="-251.36"/>
        <s v="-9.14"/>
        <s v="584.77"/>
        <s v="-4271.15"/>
        <s v="395.28"/>
        <s v="-118.23"/>
        <s v="-125.07"/>
        <s v="-47.76"/>
        <s v="-1330.56"/>
        <s v="-1979.54"/>
        <s v="-685.00"/>
        <s v="-837.69"/>
        <s v="474.37"/>
        <s v="-3.41"/>
        <s v="-33.48"/>
        <s v="-556.39"/>
        <s v="-159.87"/>
        <s v="-444.75"/>
        <s v="-300.15"/>
        <s v="-15.87"/>
        <s v="-5.72"/>
        <s v="29.51"/>
        <s v="225.64"/>
        <s v="-451.78"/>
        <s v="-145.12"/>
        <s v="-27.34"/>
        <s v="1489.98"/>
        <s v="455.82"/>
        <s v="-30.65"/>
        <s v="-4.10"/>
        <s v="-289.18"/>
        <s v="-264.46"/>
        <s v="9.56"/>
        <s v="-356.25"/>
        <s v="-31.44"/>
        <s v="-3.11"/>
        <s v="321.54"/>
        <s v="348.95"/>
        <s v="-68.65"/>
        <s v="576.01"/>
        <s v="-78.59"/>
        <s v="1711.20"/>
        <s v="84.42"/>
        <s v="-32.38"/>
        <s v="-237.39"/>
        <s v="53.27"/>
        <s v="66.50"/>
        <s v="-515.90"/>
        <s v="-0.04"/>
        <s v="-1211.64"/>
        <s v="-127.23"/>
        <s v="-30.69"/>
        <s v="-64.02"/>
        <s v="2.47"/>
        <s v="-677.78"/>
        <s v="175.27"/>
        <s v="-0.13"/>
        <s v="-112.53"/>
        <s v="-0.02"/>
        <s v="-302.17"/>
        <s v="-20.04"/>
        <s v="-19.44"/>
        <s v="-31.69"/>
        <s v="-119.39"/>
        <s v="-28.78"/>
        <s v="-70.49"/>
        <s v="-134.66"/>
        <s v="47.81"/>
        <s v="215.36"/>
        <s v="-117.89"/>
        <s v="-779.13"/>
        <s v="261.82"/>
        <s v="96.97"/>
        <s v="-51.80"/>
        <s v="227.74"/>
        <s v="-17.35"/>
        <s v="-132.87"/>
        <s v="409.19"/>
        <s v="998.64"/>
        <s v="-94.99"/>
        <s v="-0.01"/>
        <s v="-0.49"/>
        <s v="411.42"/>
        <s v="170.01"/>
        <s v="-629.17"/>
        <s v="-7.78"/>
        <s v="-61.58"/>
        <s v="-216.25"/>
        <s v="-466.82"/>
        <s v="-7.55"/>
        <s v="-37.51"/>
        <s v="-0.85"/>
        <s v="-131.58"/>
        <s v="107.77"/>
        <s v="-104.66"/>
        <s v="-31.97"/>
        <s v="2.30"/>
        <s v="-44.30"/>
        <s v="34.90"/>
        <s v="32.71"/>
        <s v="-649.61"/>
        <s v="141.94"/>
        <s v="-111.22"/>
        <s v="74.05"/>
        <s v="1108.21"/>
        <s v="-95.48"/>
        <s v="8.86"/>
        <s v="864.67"/>
        <s v="-343.97"/>
        <s v="-425.14"/>
        <s v="-523.19"/>
        <s v="-709.75"/>
        <s v="-289.78"/>
        <s v="27.34"/>
        <s v="42.26"/>
        <s v="-0.28"/>
        <s v="-243.35"/>
        <s v="-657.02"/>
        <s v="35.80"/>
        <s v="300.89"/>
        <s v="-87.85"/>
        <s v="163.90"/>
        <s v="-31.49"/>
        <s v="-85.35"/>
        <s v="-213.43"/>
        <s v="-505.31"/>
        <s v="-255.10"/>
        <s v="-34.71"/>
        <s v="30.68"/>
        <s v="136.41"/>
        <s v="-278.76"/>
        <s v="-22.16"/>
        <s v="-623.01"/>
        <s v="-290.66"/>
        <s v="-1301.98"/>
        <s v="1.89"/>
        <s v="205.35"/>
        <s v="21.61"/>
        <s v="85.12"/>
        <s v="-25.72"/>
        <s v="138.57"/>
        <s v="237.41"/>
        <s v="36.13"/>
        <s v="-484.39"/>
        <s v="-25.47"/>
        <s v="159.11"/>
        <s v="-2.13"/>
        <s v="-36.88"/>
        <s v="-238.31"/>
        <s v="-153.27"/>
        <s v="99.62"/>
        <s v="92.17"/>
        <s v="101.42"/>
        <s v="-227.51"/>
        <s v="93.56"/>
        <s v="771.21"/>
        <s v="192.45"/>
        <s v="-11.93"/>
        <s v="59.81"/>
        <s v="3.41"/>
        <s v="73.31"/>
        <s v="-166.78"/>
        <s v="-851.43"/>
        <s v="-59.76"/>
        <s v="-355.27"/>
        <s v="-370.56"/>
        <s v="42.66"/>
        <s v="-130.59"/>
        <s v="869.44"/>
        <s v="104.17"/>
        <s v="-74.48"/>
        <s v="-261.85"/>
        <s v="439.02"/>
        <s v="-337.15"/>
        <s v="-53.14"/>
        <s v="140.06"/>
        <s v="437.69"/>
        <s v="-287.25"/>
        <s v="-3.82"/>
        <s v="-84.24"/>
        <s v="272.85"/>
        <s v="610.97"/>
        <s v="-142.75"/>
        <s v="9.05"/>
        <s v="-216.10"/>
        <s v="1311.77"/>
        <s v="173.75"/>
        <s v="-4.31"/>
        <s v="-68.13"/>
        <s v="253.10"/>
        <s v="-16.98"/>
        <s v="-24.05"/>
        <s v="348.98"/>
        <s v="108.01"/>
        <s v="-286.49"/>
        <s v="-5.46"/>
        <s v="334.17"/>
        <s v="-61.31"/>
        <s v="-67.73"/>
        <s v="-89.92"/>
        <s v="-448.81"/>
        <s v="-2253.19"/>
        <s v="-45.43"/>
        <s v="-11.41"/>
        <s v="-82.58"/>
        <s v="-590.21"/>
        <s v="-365.70"/>
        <s v="-270.23"/>
        <s v="6.09"/>
        <s v="-275.09"/>
        <s v="319.42"/>
        <s v="-313.18"/>
        <s v="-15.17"/>
        <s v="560.93"/>
        <s v="-7.40"/>
        <s v="-161.93"/>
        <s v="-70.13"/>
        <s v="85.66"/>
        <s v="269.42"/>
        <s v="-22.96"/>
        <s v="180.46"/>
        <s v="989.72"/>
        <s v="145.98"/>
        <s v="-351.43"/>
        <s v="52.30"/>
        <s v="264.27"/>
        <s v="361.45"/>
        <s v="-147.41"/>
        <s v="-14.01"/>
        <s v="-220.79"/>
        <s v="33.83"/>
        <s v="-23.19"/>
        <s v="300.59"/>
        <s v="-57.29"/>
        <s v="-324.02"/>
        <s v="-108.23"/>
        <s v="-141.10"/>
        <s v="-28.67"/>
        <s v="750.25"/>
        <s v="-42.02"/>
        <s v="-8.81"/>
        <s v="-35.11"/>
        <s v="-92.72"/>
        <s v="900.41"/>
        <s v="-1.07"/>
        <s v="135.76"/>
        <s v="27.21"/>
        <s v="-79.83"/>
        <s v="-34.10"/>
        <s v="189.78"/>
        <s v="86.65"/>
        <s v="-471.64"/>
        <s v="-922.61"/>
        <s v="-126.50"/>
        <s v="72.24"/>
        <s v="384.38"/>
        <s v="11.38"/>
        <s v="9.24"/>
        <s v="1.72"/>
        <s v="45.80"/>
        <s v="-477.30"/>
        <s v="-250.13"/>
        <s v="-1.53"/>
        <s v="-133.46"/>
        <s v="3251.35"/>
        <s v="108.13"/>
        <s v="-973.26"/>
        <s v="526.83"/>
        <s v="149.18"/>
        <s v="81.64"/>
        <s v="-49.43"/>
        <s v="-954.56"/>
        <s v="-112.65"/>
        <s v="-36.59"/>
        <s v="24.84"/>
        <s v="168.31"/>
        <s v="-8.65"/>
        <s v="1.42"/>
        <s v="-130.73"/>
        <s v="256.46"/>
        <s v="-1885.53"/>
        <s v="-177.25"/>
        <s v="-667.81"/>
        <s v="249.43"/>
        <s v="181.57"/>
        <s v="-18.66"/>
        <s v="-200.36"/>
        <s v="-98.30"/>
        <s v="-38.21"/>
        <s v="-110.83"/>
        <s v="799.23"/>
        <s v="1144.19"/>
        <s v="271.77"/>
        <s v="449.43"/>
        <s v="-201.41"/>
        <s v="132.70"/>
        <s v="-283.02"/>
        <s v="-65.46"/>
        <s v="-33.09"/>
        <s v="193.15"/>
        <s v="1173.01"/>
        <s v="-27.85"/>
        <s v="-19.34"/>
        <s v="-348.88"/>
        <s v="-424.59"/>
        <s v="-266.14"/>
        <s v="168.49"/>
        <s v="-57.64"/>
        <s v="1.03"/>
        <s v="-47.55"/>
        <s v="-3.30"/>
        <s v="-81.70"/>
        <s v="-285.01"/>
        <s v="-23.87"/>
        <s v="-26.26"/>
        <s v="562.12"/>
        <s v="135.12"/>
        <s v="-268.53"/>
        <s v="-510.17"/>
        <s v="289.24"/>
        <s v="120.77"/>
        <s v="-41.20"/>
        <s v="283.73"/>
        <s v="-61.85"/>
        <s v="-55.88"/>
        <s v="-85.40"/>
        <s v="-255.60"/>
        <s v="-192.11"/>
        <s v="-2242.85"/>
        <s v="102.77"/>
        <s v="-44.61"/>
        <s v="-0.17"/>
        <s v="-463.59"/>
        <s v="485.45"/>
        <s v="17.23"/>
        <s v="-3.77"/>
        <s v="99.96"/>
        <s v="4.77"/>
        <s v="-289.75"/>
        <s v="7.29"/>
        <s v="-129.10"/>
        <s v="-86.54"/>
        <s v="379.77"/>
        <s v="-156.28"/>
        <s v="-24.99"/>
        <s v="9.14"/>
        <s v="-225.90"/>
        <s v="132.54"/>
        <s v="56.52"/>
        <s v="-13.64"/>
        <s v="-27.23"/>
        <s v="-273.57"/>
        <s v="49.97"/>
        <s v="-337.68"/>
        <s v="-78.41"/>
        <s v="-208.69"/>
        <s v="80.20"/>
        <s v="-4.01"/>
        <s v="-1085.80"/>
        <s v="-225.78"/>
        <s v="-217.81"/>
        <s v="108.12"/>
        <s v="-150.35"/>
        <s v="-18.11"/>
        <s v="-29.29"/>
        <s v="-1529.64"/>
        <s v="46.99"/>
        <s v="482.15"/>
        <s v="728.97"/>
        <s v="4.54"/>
        <s v="161.54"/>
        <s v="-31.80"/>
        <s v="-1.37"/>
        <s v="101.44"/>
        <s v="169.74"/>
        <s v="477.38"/>
        <s v="-21.96"/>
        <s v="-5.04"/>
        <s v="126.34"/>
        <s v="-9.95"/>
        <s v="-117.61"/>
        <s v="138.96"/>
        <s v="546.38"/>
        <s v="68.98"/>
        <s v="155.34"/>
        <s v="371.85"/>
        <s v="-227.42"/>
        <s v="-8.39"/>
        <s v="45.17"/>
        <s v="36.15"/>
        <s v="96.28"/>
        <s v="153.37"/>
        <s v="85.28"/>
        <s v="-237.78"/>
        <s v="-35.67"/>
        <s v="-18.55"/>
        <s v="1.47"/>
        <s v="-62.83"/>
        <s v="-33.35"/>
        <s v="-43.66"/>
        <s v="-78.43"/>
        <s v="561.78"/>
        <s v="41.72"/>
        <s v="169.64"/>
        <s v="-67.39"/>
        <s v="108.00"/>
        <s v="-9.21"/>
        <s v="-349.51"/>
        <s v="1063.88"/>
        <s v="-37.39"/>
        <s v="92.61"/>
        <s v="-46.57"/>
        <s v="21.48"/>
        <s v="137.35"/>
        <s v="1.15"/>
        <s v="73.34"/>
        <s v="-98.51"/>
        <s v="-85.77"/>
        <s v="-268.24"/>
        <s v="-30.26"/>
        <s v="-218.47"/>
        <s v="-38.36"/>
        <s v="-1513.72"/>
        <s v="-6.82"/>
        <s v="-121.45"/>
        <s v="623.34"/>
        <s v="3.00"/>
        <s v="108.96"/>
        <s v="-19.91"/>
        <s v="-172.20"/>
        <s v="-16.37"/>
        <s v="-54.88"/>
        <s v="545.39"/>
        <s v="-33.79"/>
        <s v="118.08"/>
        <s v="677.71"/>
        <s v="18.21"/>
        <s v="29.09"/>
        <s v="113.90"/>
        <s v="-5.93"/>
        <s v="59.01"/>
        <s v="26.56"/>
        <s v="-110.89"/>
        <s v="264.98"/>
        <s v="422.55"/>
        <s v="673.64"/>
        <s v="-13.22"/>
        <s v="-30.34"/>
        <s v="-277.82"/>
        <s v="-384.15"/>
        <s v="-1032.51"/>
        <s v="-633.51"/>
        <s v="-2664.79"/>
        <s v="-50.49"/>
        <s v="-18.84"/>
        <s v="-586.06"/>
        <s v="-119.99"/>
        <s v="-2092.03"/>
        <s v="120.71"/>
        <s v="270.43"/>
        <s v="-7.05"/>
        <s v="-121.96"/>
        <s v="136.17"/>
        <s v="63.94"/>
        <s v="24.16"/>
        <s v="-110.23"/>
        <s v="-105.68"/>
        <s v="-26.33"/>
        <s v="555.38"/>
        <s v="8.97"/>
        <s v="13.59"/>
        <s v="-11.68"/>
        <s v="16.18"/>
        <s v="591.05"/>
        <s v="1800.07"/>
        <s v="-33.88"/>
        <s v="271.13"/>
        <s v="-1004.16"/>
        <s v="94.96"/>
        <s v="-270.44"/>
        <s v="-177.77"/>
        <s v="-6044.89"/>
        <s v="1915.96"/>
        <s v="195.02"/>
        <s v="-4.26"/>
        <s v="538.44"/>
        <s v="100.25"/>
        <s v="-128.56"/>
        <s v="296.31"/>
        <s v="1871.54"/>
        <s v="3638.61"/>
        <s v="-867.92"/>
        <s v="-26.62"/>
        <s v="-111.27"/>
        <s v="0.48"/>
        <s v="-27.89"/>
        <s v="23.49"/>
        <s v="251.43"/>
        <s v="239.32"/>
        <s v="31.10"/>
        <s v="33.84"/>
        <s v="-328.74"/>
        <s v="-498.79"/>
        <s v="-365.44"/>
        <s v="-92.33"/>
        <s v="7.05"/>
        <s v="85.67"/>
        <s v="58.85"/>
        <s v="-1135.72"/>
        <s v="-162.80"/>
        <s v="-554.88"/>
        <s v="433.18"/>
        <s v="380.27"/>
        <s v="-54.03"/>
        <s v="57.13"/>
        <s v="38.14"/>
        <s v="-1939.70"/>
        <s v="22.85"/>
        <s v="291.04"/>
        <s v="4701.29"/>
        <s v="30.99"/>
        <s v="55.75"/>
        <s v="-2797.02"/>
        <s v="-47.00"/>
        <s v="1916.98"/>
        <s v="-132.12"/>
        <s v="77.57"/>
        <s v="-59.84"/>
        <s v="98.03"/>
        <s v="-1076.73"/>
        <s v="-458.65"/>
        <s v="-695.94"/>
        <s v="3665.21"/>
        <s v="-5309.13"/>
        <s v="29341.17"/>
        <s v="-793.94"/>
        <s v="-920.40"/>
        <s v="182.27"/>
        <s v="-4822.23"/>
        <s v="14548.13"/>
        <s v="-72.46"/>
        <s v="-19829.40"/>
        <s v="52655.12"/>
        <s v="323.78"/>
        <s v="-4.79"/>
        <s v="-409.27"/>
        <s v="26.38"/>
        <s v="27.77"/>
        <s v="-2.90"/>
        <s v="150.12"/>
        <s v="5014.47"/>
        <s v="-44.34"/>
        <s v="8.56"/>
        <s v="470.73"/>
        <s v="-1373.85"/>
        <s v="1818.13"/>
        <s v="-44.52"/>
        <s v="1030.38"/>
        <s v="9767.13"/>
        <s v="-7.76"/>
        <s v="-41.05"/>
        <s v="135.54"/>
        <s v="-10.72"/>
        <s v="-33.65"/>
        <s v="-2.56"/>
        <s v="168.67"/>
        <s v="-276.45"/>
        <s v="-598.19"/>
        <s v="-67.36"/>
        <s v="-1515.54"/>
        <s v="-43.77"/>
        <s v="67.89"/>
        <s v="-159.02"/>
        <s v="-1261.56"/>
        <s v="-175.85"/>
        <s v="275.62"/>
        <s v="-29.84"/>
        <s v="-966.50"/>
        <s v="112.15"/>
        <s v="-231.57"/>
        <s v="142.79"/>
        <s v="-1697.86"/>
        <s v="-1590.00"/>
        <s v="-81.12"/>
        <s v="-22.33"/>
        <s v="-90.31"/>
        <s v="-205.05"/>
        <s v="56.50"/>
        <s v="-333.90"/>
        <s v="61.32"/>
        <s v="-515.52"/>
        <s v="-24.63"/>
        <s v="-259.12"/>
        <s v="-223.45"/>
        <s v="-354.87"/>
        <s v="-174.93"/>
        <s v="-44.65"/>
        <s v="172.21"/>
        <s v="-375.94"/>
        <s v="162.31"/>
        <s v="379.16"/>
        <s v="-617.33"/>
        <s v="261.85"/>
        <s v="54.46"/>
        <s v="-879.22"/>
        <s v="-51.04"/>
        <s v="-93.01"/>
        <s v="365.12"/>
        <s v="140.63"/>
        <s v="326.57"/>
        <s v="1712.64"/>
        <s v="-6.04"/>
        <s v="41.12"/>
        <s v="-158.56"/>
        <s v="-9.38"/>
        <s v="229.31"/>
        <s v="-229.35"/>
        <s v="31.55"/>
        <s v="-7.59"/>
        <s v="-26.91"/>
        <s v="11.16"/>
        <s v="-46.15"/>
        <s v="-126.95"/>
        <s v="-0.12"/>
        <s v="-15.00"/>
        <s v="-111.26"/>
        <s v="-49.64"/>
        <s v="12.63"/>
        <s v="31.16"/>
        <s v="694.28"/>
        <s v="70.33"/>
        <s v="-246.10"/>
        <s v="-3.74"/>
        <s v="-299.93"/>
        <s v="-246.53"/>
        <s v="-181.53"/>
        <s v="-104.36"/>
        <s v="835.00"/>
        <s v="3.75"/>
        <s v="-457.78"/>
        <s v="196.13"/>
        <s v="-411.00"/>
        <s v="-24.18"/>
        <s v="340.14"/>
        <s v="-97.11"/>
        <s v="152.37"/>
        <s v="122.76"/>
        <s v="-26.27"/>
        <s v="12.99"/>
        <s v="-113.53"/>
        <s v="42.79"/>
        <s v="-189.59"/>
        <s v="-479.23"/>
        <s v="-106.16"/>
        <s v="446.40"/>
        <s v="-1.47"/>
        <s v="-291.31"/>
        <s v="110.30"/>
        <s v="91.75"/>
        <s v="-43.68"/>
        <s v="904.20"/>
        <s v="503.71"/>
        <s v="171.73"/>
        <s v="179.87"/>
        <s v="74.64"/>
        <s v="-168.79"/>
        <s v="535.18"/>
        <s v="-319.41"/>
        <s v="-612.44"/>
        <s v="-43.63"/>
        <s v="-125.04"/>
        <s v="-125.81"/>
        <s v="-55.42"/>
        <s v="-124.95"/>
        <s v="238.27"/>
        <s v="90.43"/>
        <s v="-108.83"/>
        <s v="-37.96"/>
        <s v="-48.35"/>
        <s v="-437.69"/>
        <s v="450.24"/>
        <s v="-279.58"/>
        <s v="-209.82"/>
        <s v="-404.25"/>
        <s v="-910.35"/>
        <s v="1288.12"/>
        <s v="-74.31"/>
        <s v="-300.74"/>
        <s v="-241.43"/>
        <s v="250.98"/>
        <s v="-91.30"/>
        <s v="-371.46"/>
        <s v="23.72"/>
        <s v="582.07"/>
        <s v="24.61"/>
        <s v="805.24"/>
        <s v="-13.55"/>
        <s v="-657.26"/>
        <s v="234.02"/>
        <s v="-348.58"/>
        <s v="-162.18"/>
        <s v="-18.59"/>
        <s v="-157.95"/>
        <s v="-101.54"/>
        <s v="267.83"/>
        <s v="-142.82"/>
        <s v="323.94"/>
        <s v="309.34"/>
        <s v="-1086.90"/>
        <s v="-16.53"/>
        <s v="-165.30"/>
        <s v="-12.98"/>
        <s v="140.26"/>
        <s v="-56.26"/>
        <s v="-239.51"/>
        <s v="27.39"/>
        <s v="-192.30"/>
        <s v="173.30"/>
        <s v="-54.11"/>
        <s v="33.02"/>
        <s v="12.28"/>
        <s v="59.63"/>
        <s v="-211.42"/>
        <s v="-696.56"/>
        <s v="-74.50"/>
        <s v="1997.73"/>
        <s v="-20.06"/>
        <s v="38.77"/>
        <s v="85.21"/>
        <s v="-139.56"/>
        <s v="-110.35"/>
        <s v="-212.80"/>
        <s v="-67.88"/>
        <s v="-16.38"/>
        <s v="-65.91"/>
        <s v="-978.09"/>
        <s v="-1312.64"/>
        <s v="-36.07"/>
        <s v="8.52"/>
        <s v="-230.32"/>
        <s v="-97.96"/>
        <s v="-295.49"/>
        <s v="-32.46"/>
        <s v="203.63"/>
        <s v="-293.94"/>
        <s v="502.96"/>
        <s v="769.67"/>
        <s v="-197.69"/>
        <s v="292.77"/>
        <s v="-1536.73"/>
        <s v="582.88"/>
        <s v="-5.62"/>
        <s v="273.07"/>
        <s v="-596.42"/>
        <s v="-170.51"/>
        <s v="117.19"/>
        <s v="-10.87"/>
        <s v="-1.70"/>
        <s v="-305.18"/>
        <s v="-28.04"/>
        <s v="-553.65"/>
        <s v="-224.88"/>
        <s v="-501.18"/>
        <s v="-194.77"/>
        <s v="-83.73"/>
        <s v="-346.37"/>
        <s v="3.60"/>
        <s v="-3.25"/>
        <s v="-12.69"/>
        <s v="-14.11"/>
        <s v="-398.96"/>
        <s v="174.71"/>
        <s v="253.18"/>
        <s v="-137.77"/>
        <s v="-19.01"/>
        <s v="-219.94"/>
        <s v="-107.41"/>
        <s v="-456.22"/>
        <s v="19.16"/>
        <s v="114.32"/>
        <s v="1875.61"/>
        <s v="330.80"/>
        <s v="-131.52"/>
        <s v="-85.42"/>
        <s v="-78.32"/>
        <s v="-501.10"/>
        <s v="-285.64"/>
        <s v="-39.56"/>
        <s v="-261.79"/>
        <s v="566.30"/>
        <s v="-875.77"/>
        <s v="-49.75"/>
        <s v="80.59"/>
        <s v="184.64"/>
        <s v="86.69"/>
        <s v="-0.55"/>
        <s v="415.40"/>
        <s v="139.66"/>
        <s v="19.62"/>
        <s v="562.63"/>
        <s v="19.74"/>
        <s v="-6.52"/>
        <s v="-44.82"/>
        <s v="-137.33"/>
        <s v="143.22"/>
        <s v="-69.89"/>
        <s v="52.83"/>
        <s v="-247.71"/>
        <s v="-290.81"/>
        <s v="-13.25"/>
        <s v="-30.56"/>
        <s v="-32.70"/>
        <s v="232.93"/>
        <s v="401.75"/>
        <s v="-851.80"/>
        <s v="114.23"/>
        <s v="227.13"/>
        <s v="-405.90"/>
        <s v="511.29"/>
        <s v="282.17"/>
        <s v="-998.99"/>
        <s v="365.15"/>
        <s v="153.62"/>
        <s v="-106.23"/>
        <s v="-7.93"/>
        <s v="-121.25"/>
        <s v="-7.67"/>
        <s v="-8.71"/>
        <s v="208.13"/>
        <s v="-305.71"/>
        <s v="-63.51"/>
        <s v="21.83"/>
        <s v="-93.88"/>
        <s v="54.48"/>
        <s v="-482.61"/>
        <s v="-70.42"/>
        <s v="-43.75"/>
        <s v="-2154.68"/>
        <s v="-1940.21"/>
        <s v="-2579.50"/>
        <s v="198.90"/>
        <s v="-19.28"/>
        <s v="-352.45"/>
        <s v="-15.34"/>
        <s v="-25.91"/>
        <s v="31.85"/>
        <s v="152.29"/>
        <s v="-463.87"/>
        <s v="-133.99"/>
        <s v="-384.74"/>
        <s v="-25.11"/>
        <s v="-37.01"/>
        <s v="-18.75"/>
        <s v="-140.45"/>
        <s v="-249.82"/>
        <s v="1133.96"/>
        <s v="-83.45"/>
        <s v="-43.37"/>
        <s v="-7.54"/>
        <s v="6.82"/>
        <s v="-72.58"/>
        <s v="-56.89"/>
        <s v="-36.43"/>
        <s v="-11.04"/>
        <s v="-424.02"/>
        <s v="-0.53"/>
        <s v="3.33"/>
        <s v="-78.23"/>
        <s v="-1014.82"/>
        <s v="23.62"/>
        <s v="-78.63"/>
        <s v="-187.72"/>
        <s v="0.43"/>
        <s v="-14.30"/>
        <s v="359.57"/>
        <s v="-36.90"/>
        <s v="-157.47"/>
        <s v="-105.43"/>
        <s v="35.67"/>
        <s v="1259.69"/>
        <s v="-2357.76"/>
        <s v="-841.39"/>
        <s v="220.41"/>
        <s v="52.57"/>
        <s v="627.76"/>
        <s v="276.22"/>
        <s v="-296.05"/>
        <s v="-395.95"/>
        <s v="-62.37"/>
        <s v="10.23"/>
        <s v="-124.89"/>
        <s v="-58.80"/>
        <s v="53.91"/>
        <s v="-8.27"/>
        <s v="-347.81"/>
        <s v="-2378.11"/>
        <s v="-93.30"/>
        <s v="-30.93"/>
        <s v="-201.23"/>
        <s v="21.02"/>
        <s v="293.38"/>
        <s v="65.87"/>
        <s v="43.96"/>
        <s v="-425.50"/>
        <s v="-166.79"/>
        <s v="10.67"/>
        <s v="-367.19"/>
        <s v="-392.14"/>
        <s v="-486.33"/>
        <s v="1560.81"/>
        <s v="-577.63"/>
        <s v="-1.88"/>
        <s v="-180.94"/>
        <s v="-8.28"/>
        <s v="-12.05"/>
        <s v="-7.03"/>
        <s v="-1776.38"/>
        <s v="-24.90"/>
        <s v="-97.48"/>
        <s v="92.11"/>
        <s v="22.04"/>
        <s v="-367.95"/>
        <s v="-34.99"/>
        <s v="204.02"/>
        <s v="179.46"/>
        <s v="-20.03"/>
        <s v="60.62"/>
        <s v="-147.31"/>
        <s v="-2.67"/>
        <s v="-230.66"/>
        <s v="103.23"/>
        <s v="210.58"/>
        <s v="139.58"/>
        <s v="-546.06"/>
        <s v="427.70"/>
        <s v="-73.88"/>
        <s v="-81.61"/>
        <s v="149.62"/>
        <s v="-7.73"/>
        <s v="89.34"/>
        <s v="-844.26"/>
        <s v="-883.18"/>
        <s v="-114.26"/>
        <s v="78.00"/>
        <s v="107.27"/>
        <s v="-897.17"/>
        <s v="-169.03"/>
        <s v="-21.25"/>
        <s v="-342.76"/>
        <s v="-125.14"/>
        <s v="-183.00"/>
        <s v="-45.18"/>
        <s v="99.19"/>
        <s v="49.71"/>
        <s v="137.45"/>
        <s v="-142.26"/>
        <s v="-68.38"/>
        <s v="-554.48"/>
        <s v="-0.51"/>
        <s v="-190.81"/>
        <s v="-145.58"/>
        <s v="-1.90"/>
        <s v="-317.63"/>
        <s v="31.45"/>
        <s v="-1.28"/>
        <s v="-2412.54"/>
        <s v="201.22"/>
        <s v="110.22"/>
        <s v="100.51"/>
        <s v="-19.55"/>
        <s v="31.83"/>
        <s v="130.00"/>
        <s v="-14.83"/>
        <s v="-299.19"/>
        <s v="139.47"/>
        <s v="-95.64"/>
        <s v="-505.58"/>
        <s v="-184.70"/>
        <s v="37.68"/>
        <s v="-25.57"/>
        <s v="-17.20"/>
        <s v="-81.21"/>
        <s v="-16.28"/>
        <s v="12.57"/>
        <s v="-40.73"/>
        <s v="839.04"/>
        <s v="-144.36"/>
        <s v="-30.78"/>
        <s v="0.52"/>
        <s v="-285.82"/>
        <s v="-406.30"/>
        <s v="161.52"/>
        <s v="-15.31"/>
        <s v="8.44"/>
        <s v="272.82"/>
        <s v="-361.44"/>
        <s v="-250.09"/>
        <s v="-0.72"/>
        <s v="-45.64"/>
        <s v="-14.61"/>
        <s v="14.90"/>
        <s v="-684.54"/>
        <s v="44.04"/>
        <s v="-3.50"/>
        <s v="-347.37"/>
        <s v="224.65"/>
        <s v="-86.62"/>
        <s v="-95.38"/>
        <s v="-116.25"/>
        <s v="-332.15"/>
        <s v="-119.24"/>
        <s v="844.82"/>
        <s v="-0.43"/>
        <s v="-50.68"/>
        <s v="268.53"/>
        <s v="2.53"/>
        <s v="-413.54"/>
        <s v="-450.24"/>
        <s v="-3.07"/>
        <s v="556.22"/>
        <s v="17.77"/>
        <s v="239.85"/>
        <s v="0.12"/>
        <s v="-219.16"/>
        <s v="-189.70"/>
        <s v="-48.05"/>
        <s v="-37.08"/>
        <s v="-172.31"/>
        <s v="134.10"/>
        <s v="207.03"/>
        <s v="63.51"/>
        <s v="-17.89"/>
        <s v="-185.84"/>
        <s v="-94.60"/>
        <s v="-29.23"/>
        <s v="-51.28"/>
        <s v="-133.84"/>
        <s v="-32.62"/>
        <s v="935.83"/>
        <s v="-34.16"/>
        <s v="-65.55"/>
        <s v="21.08"/>
        <s v="1021.94"/>
        <s v="-113.71"/>
        <s v="-0.68"/>
        <s v="-174.88"/>
        <s v="50.13"/>
        <s v="-100.76"/>
        <s v="-301.06"/>
        <s v="-68.79"/>
        <s v="-110.14"/>
        <s v="-13.70"/>
        <s v="496.99"/>
        <s v="-13.04"/>
        <s v="29.64"/>
        <s v="-120.47"/>
        <s v="-18301.00"/>
        <s v="-80.15"/>
        <s v="87.45"/>
        <s v="-1955.80"/>
        <s v="-120.20"/>
        <s v="-650.22"/>
        <s v="-176.94"/>
        <s v="-1187.95"/>
        <s v="65.63"/>
        <s v="-543.10"/>
        <s v="-2055.88"/>
        <s v="-271.10"/>
        <s v="-65.13"/>
        <s v="-2024.59"/>
        <s v="599.09"/>
        <s v="3854.44"/>
        <s v="-630.51"/>
        <s v="-1030.59"/>
        <s v="8.71"/>
        <s v="19.04"/>
        <s v="-1597.90"/>
        <s v="126.25"/>
        <s v="-38.61"/>
        <s v="106.09"/>
        <s v="87.46"/>
        <s v="-8.52"/>
        <m/>
      </sharedItems>
    </cacheField>
    <cacheField name="本月新增年日均贷余(剔除核销)" numFmtId="0">
      <sharedItems containsBlank="1" count="1215">
        <s v="-898.13"/>
        <s v="0.00"/>
        <s v="-5141.10"/>
        <s v="-477.86"/>
        <s v="-737.81"/>
        <s v="-1756.53"/>
        <s v="425.28"/>
        <s v="6199.90"/>
        <s v="1241.27"/>
        <s v="-23672.12"/>
        <s v="-661.72"/>
        <s v="4483.70"/>
        <s v="1124.41"/>
        <s v="-2.78"/>
        <s v="-1757.97"/>
        <s v="-19573.98"/>
        <s v="-4149.39"/>
        <s v="7916.63"/>
        <s v="-3023.22"/>
        <s v="30677.01"/>
        <s v="5050.99"/>
        <s v="-766.59"/>
        <s v="1402.89"/>
        <s v="47217.56"/>
        <s v="-3773.92"/>
        <s v="718032.14"/>
        <s v="-1226.75"/>
        <s v="67.31"/>
        <s v="-882.95"/>
        <s v="-1103.36"/>
        <s v="31560.72"/>
        <s v="-42.30"/>
        <s v="8265.33"/>
        <s v="760.17"/>
        <s v="-6919.25"/>
        <s v="-1760.83"/>
        <s v="-1062.01"/>
        <s v="1586.30"/>
        <s v="321.08"/>
        <s v="0.29"/>
        <s v="-222.86"/>
        <s v="-5632.80"/>
        <s v="1659.07"/>
        <s v="-1353.65"/>
        <s v="1.26"/>
        <s v="32329.39"/>
        <s v="-1431.13"/>
        <s v="2015.48"/>
        <s v="-5471.01"/>
        <s v="78195.13"/>
        <s v="-50.13"/>
        <s v="251.64"/>
        <s v="-6120.53"/>
        <s v="47921.65"/>
        <s v="-103.70"/>
        <s v="-1311.97"/>
        <s v="6649.84"/>
        <s v="549.06"/>
        <s v="-538.01"/>
        <s v="-35827.22"/>
        <s v="-318.37"/>
        <s v="3759.63"/>
        <s v="1533.50"/>
        <s v="-1066.24"/>
        <s v="-179.94"/>
        <s v="-124.24"/>
        <s v="5185.16"/>
        <s v="-201.83"/>
        <s v="-43462.45"/>
        <s v="7841.27"/>
        <s v="-1139.74"/>
        <s v="-7468.98"/>
        <s v="-11726.38"/>
        <s v="-41.77"/>
        <s v="-295.28"/>
        <s v="4123.75"/>
        <s v="-150.39"/>
        <s v="-161.02"/>
        <s v="24279.81"/>
        <s v="-4374.35"/>
        <s v="-18315.28"/>
        <s v="-384.45"/>
        <s v="-3160.87"/>
        <s v="507.63"/>
        <s v="44722.96"/>
        <s v="-504.70"/>
        <s v="589.46"/>
        <s v="-2785.80"/>
        <s v="-2761.69"/>
        <s v="1424.27"/>
        <s v="1990.94"/>
        <s v="39202.14"/>
        <s v="6732.52"/>
        <s v="-527.07"/>
        <s v="398.89"/>
        <s v="795.79"/>
        <s v="-1010.24"/>
        <s v="4335.27"/>
        <s v="-373.95"/>
        <s v="52.22"/>
        <s v="106.45"/>
        <s v="1460.64"/>
        <s v="-11.08"/>
        <s v="1858.93"/>
        <s v="562.54"/>
        <s v="1307.66"/>
        <s v="-215.83"/>
        <s v="623.49"/>
        <s v="-334.19"/>
        <s v="-1114.49"/>
        <s v="-2700.91"/>
        <s v="3783.03"/>
        <s v="-2659.56"/>
        <s v="-306.97"/>
        <s v="-769.33"/>
        <s v="2365.78"/>
        <s v="-6253.16"/>
        <s v="-1787.97"/>
        <s v="-4148.56"/>
        <s v="-13017.90"/>
        <s v="-3618.87"/>
        <s v="-5830.23"/>
        <s v="-231.94"/>
        <s v="-13914.26"/>
        <s v="-1954.60"/>
        <s v="-74.63"/>
        <s v="4775.90"/>
        <s v="-34883.22"/>
        <s v="1676.10"/>
        <s v="-965.63"/>
        <s v="-1009.21"/>
        <s v="-380.35"/>
        <s v="-10578.85"/>
        <s v="-15622.88"/>
        <s v="-6788.52"/>
        <s v="-6224.13"/>
        <s v="3874.30"/>
        <s v="-27.85"/>
        <s v="-273.48"/>
        <s v="-4544.15"/>
        <s v="-1305.66"/>
        <s v="-3476.99"/>
        <s v="-5072.32"/>
        <s v="-129.65"/>
        <s v="-46.71"/>
        <s v="241.02"/>
        <s v="1861.18"/>
        <s v="-741.70"/>
        <s v="-1185.26"/>
        <s v="-223.28"/>
        <s v="12168.94"/>
        <s v="3722.73"/>
        <s v="-250.34"/>
        <s v="-33.49"/>
        <s v="-2361.82"/>
        <s v="-2107.69"/>
        <s v="78.08"/>
        <s v="-2909.57"/>
        <s v="-251.20"/>
        <s v="37.52"/>
        <s v="2711.34"/>
        <s v="2849.91"/>
        <s v="-560.70"/>
        <s v="4704.41"/>
        <s v="-631.62"/>
        <s v="14506.19"/>
        <s v="683.51"/>
        <s v="-264.46"/>
        <s v="-1938.79"/>
        <s v="603.93"/>
        <s v="540.91"/>
        <s v="-4139.22"/>
        <s v="-0.36"/>
        <s v="-7606.78"/>
        <s v="-1039.11"/>
        <s v="-228.62"/>
        <s v="-1423.67"/>
        <s v="-250.64"/>
        <s v="-509.56"/>
        <s v="20.17"/>
        <s v="-5560.04"/>
        <s v="1431.44"/>
        <s v="-1.10"/>
        <s v="-919.04"/>
        <s v="-0.14"/>
        <s v="-2365.70"/>
        <s v="-163.71"/>
        <s v="-158.76"/>
        <s v="-250.51"/>
        <s v="-975.05"/>
        <s v="-235.08"/>
        <s v="-575.72"/>
        <s v="-1111.77"/>
        <s v="1164.69"/>
        <s v="1773.00"/>
        <s v="-962.80"/>
        <s v="-6041.14"/>
        <s v="1541.31"/>
        <s v="791.96"/>
        <s v="-423.06"/>
        <s v="1859.99"/>
        <s v="-126.39"/>
        <s v="-1085.15"/>
        <s v="3341.89"/>
        <s v="8156.06"/>
        <s v="-775.77"/>
        <s v="-0.07"/>
        <s v="-3.97"/>
        <s v="4099.67"/>
        <s v="1406.12"/>
        <s v="-5434.07"/>
        <s v="-63.55"/>
        <s v="-470.84"/>
        <s v="-1766.15"/>
        <s v="-3782.21"/>
        <s v="-61.63"/>
        <s v="-306.34"/>
        <s v="-6.96"/>
        <s v="-1074.60"/>
        <s v="880.16"/>
        <s v="-854.77"/>
        <s v="-261.12"/>
        <s v="-249.86"/>
        <s v="-361.83"/>
        <s v="285.05"/>
        <s v="283.06"/>
        <s v="-5230.12"/>
        <s v="1159.22"/>
        <s v="-908.36"/>
        <s v="604.76"/>
        <s v="9050.96"/>
        <s v="-779.83"/>
        <s v="72.39"/>
        <s v="1688.77"/>
        <s v="-2809.28"/>
        <s v="-3235.29"/>
        <s v="-4824.15"/>
        <s v="-6204.31"/>
        <s v="-2366.70"/>
        <s v="223.29"/>
        <s v="-13.06"/>
        <s v="-2.16"/>
        <s v="-1987.45"/>
        <s v="-5357.83"/>
        <s v="292.40"/>
        <s v="2457.40"/>
        <s v="-598.33"/>
        <s v="1338.60"/>
        <s v="-257.20"/>
        <s v="-403.07"/>
        <s v="-1743.15"/>
        <s v="-4147.47"/>
        <s v="-2083.42"/>
        <s v="-283.52"/>
        <s v="70.85"/>
        <s v="1114.12"/>
        <s v="-2276.66"/>
        <s v="-181.02"/>
        <s v="-4439.73"/>
        <s v="-2349.15"/>
        <s v="-10390.23"/>
        <s v="15.40"/>
        <s v="1810.99"/>
        <s v="176.45"/>
        <s v="349.37"/>
        <s v="-210.05"/>
        <s v="1131.72"/>
        <s v="1938.93"/>
        <s v="-2690.01"/>
        <s v="-3278.86"/>
        <s v="-208.04"/>
        <s v="1299.49"/>
        <s v="-17.41"/>
        <s v="-301.19"/>
        <s v="-587.65"/>
        <s v="-1251.81"/>
        <s v="813.63"/>
        <s v="752.80"/>
        <s v="-1305.70"/>
        <s v="879.48"/>
        <s v="-1858.14"/>
        <s v="-131.38"/>
        <s v="6298.63"/>
        <s v="1571.80"/>
        <s v="-97.47"/>
        <s v="488.47"/>
        <s v="27.85"/>
        <s v="598.76"/>
        <s v="-1362.13"/>
        <s v="-6292.26"/>
        <s v="-488.10"/>
        <s v="-2879.29"/>
        <s v="-3026.43"/>
        <s v="348.40"/>
        <s v="-1066.54"/>
        <s v="7109.53"/>
        <s v="850.79"/>
        <s v="-608.31"/>
        <s v="-2138.53"/>
        <s v="6570.65"/>
        <s v="-2753.58"/>
        <s v="-433.99"/>
        <s v="1143.90"/>
        <s v="3576.99"/>
        <s v="-2181.13"/>
        <s v="-31.17"/>
        <s v="-687.97"/>
        <s v="2282.03"/>
        <s v="4989.93"/>
        <s v="-1165.85"/>
        <s v="73.90"/>
        <s v="-1745.45"/>
        <s v="8444.75"/>
        <s v="1456.03"/>
        <s v="-35.24"/>
        <s v="-322.33"/>
        <s v="2067.11"/>
        <s v="-138.65"/>
        <s v="-196.45"/>
        <s v="2874.10"/>
        <s v="882.13"/>
        <s v="-2339.79"/>
        <s v="-44.56"/>
        <s v="2729.21"/>
        <s v="-492.92"/>
        <s v="282.63"/>
        <s v="-613.16"/>
        <s v="-3665.52"/>
        <s v="-16220.00"/>
        <s v="-371.02"/>
        <s v="-93.18"/>
        <s v="-674.46"/>
        <s v="-4820.33"/>
        <s v="-2961.20"/>
        <s v="-2207.04"/>
        <s v="49.75"/>
        <s v="-2107.02"/>
        <s v="2429.66"/>
        <s v="-2860.70"/>
        <s v="-123.90"/>
        <s v="4581.18"/>
        <s v="-60.45"/>
        <s v="-1322.50"/>
        <s v="-524.08"/>
        <s v="699.58"/>
        <s v="2200.43"/>
        <s v="-187.53"/>
        <s v="1473.85"/>
        <s v="8083.20"/>
        <s v="1192.22"/>
        <s v="-2895.38"/>
        <s v="427.14"/>
        <s v="2158.30"/>
        <s v="2952.00"/>
        <s v="-1203.96"/>
        <s v="-114.40"/>
        <s v="-1803.23"/>
        <s v="276.34"/>
        <s v="-189.37"/>
        <s v="2454.94"/>
        <s v="-467.88"/>
        <s v="-2646.36"/>
        <s v="-883.89"/>
        <s v="-1152.38"/>
        <s v="-234.16"/>
        <s v="4077.64"/>
        <s v="-343.17"/>
        <s v="-71.95"/>
        <s v="-280.03"/>
        <s v="-757.25"/>
        <s v="7353.83"/>
        <s v="-8.73"/>
        <s v="1108.75"/>
        <s v="222.21"/>
        <s v="-651.97"/>
        <s v="-278.49"/>
        <s v="1250.85"/>
        <s v="707.68"/>
        <s v="-2376.40"/>
        <s v="-7535.13"/>
        <s v="-1033.12"/>
        <s v="563.12"/>
        <s v="3139.29"/>
        <s v="124.45"/>
        <s v="75.50"/>
        <s v="14.03"/>
        <s v="413.07"/>
        <s v="-3453.50"/>
        <s v="-1946.03"/>
        <s v="-12.53"/>
        <s v="-1090.01"/>
        <s v="26620.63"/>
        <s v="883.08"/>
        <s v="-7824.22"/>
        <s v="4302.68"/>
        <s v="1218.40"/>
        <s v="683.15"/>
        <s v="-403.70"/>
        <s v="-7796.02"/>
        <s v="-920.00"/>
        <s v="-254.74"/>
        <s v="207.92"/>
        <s v="1374.60"/>
        <s v="-70.64"/>
        <s v="11.56"/>
        <s v="-1067.65"/>
        <s v="2201.61"/>
        <s v="-15288.04"/>
        <s v="-1447.60"/>
        <s v="-5454.13"/>
        <s v="2037.16"/>
        <s v="1482.89"/>
        <s v="-152.40"/>
        <s v="-1636.39"/>
        <s v="-802.86"/>
        <s v="-312.05"/>
        <s v="-905.16"/>
        <s v="6527.43"/>
        <s v="9344.76"/>
        <s v="2876.29"/>
        <s v="3694.45"/>
        <s v="-1644.93"/>
        <s v="1083.79"/>
        <s v="-1415.95"/>
        <s v="-534.62"/>
        <s v="-270.29"/>
        <s v="1577.53"/>
        <s v="9686.60"/>
        <s v="-192.53"/>
        <s v="-137.90"/>
        <s v="-2945.63"/>
        <s v="-1688.59"/>
        <s v="-2173.62"/>
        <s v="1083.92"/>
        <s v="-455.68"/>
        <s v="8.38"/>
        <s v="-388.39"/>
        <s v="-16.98"/>
        <s v="-667.23"/>
        <s v="-2327.76"/>
        <s v="-194.94"/>
        <s v="-214.51"/>
        <s v="4590.92"/>
        <s v="1103.52"/>
        <s v="-2193.12"/>
        <s v="-4116.28"/>
        <s v="2362.30"/>
        <s v="986.35"/>
        <s v="-336.49"/>
        <s v="2317.25"/>
        <s v="-505.12"/>
        <s v="-456.41"/>
        <s v="-697.47"/>
        <s v="-2076.93"/>
        <s v="-1455.97"/>
        <s v="-18897.23"/>
        <s v="402.58"/>
        <s v="-364.34"/>
        <s v="-1.39"/>
        <s v="-3094.71"/>
        <s v="3964.77"/>
        <s v="196.61"/>
        <s v="-30.80"/>
        <s v="858.12"/>
        <s v="38.99"/>
        <s v="-2341.25"/>
        <s v="59.53"/>
        <s v="-1054.36"/>
        <s v="-706.76"/>
        <s v="3157.11"/>
        <s v="-1276.37"/>
        <s v="-204.13"/>
        <s v="142.98"/>
        <s v="-1845.00"/>
        <s v="1127.96"/>
        <s v="461.58"/>
        <s v="-111.40"/>
        <s v="-222.38"/>
        <s v="-2861.14"/>
        <s v="408.09"/>
        <s v="-2757.87"/>
        <s v="-640.42"/>
        <s v="-1678.99"/>
        <s v="654.98"/>
        <s v="-32.72"/>
        <s v="-8867.90"/>
        <s v="-1843.96"/>
        <s v="-1666.92"/>
        <s v="883.06"/>
        <s v="-1227.93"/>
        <s v="-49.01"/>
        <s v="-239.26"/>
        <s v="-12664.17"/>
        <s v="383.77"/>
        <s v="3937.79"/>
        <s v="5953.63"/>
        <s v="167.45"/>
        <s v="1347.06"/>
        <s v="-259.73"/>
        <s v="-11.16"/>
        <s v="828.51"/>
        <s v="1435.87"/>
        <s v="3898.87"/>
        <s v="-179.39"/>
        <s v="-38.54"/>
        <s v="937.91"/>
        <s v="-81.28"/>
        <s v="-960.57"/>
        <s v="1134.87"/>
        <s v="4462.40"/>
        <s v="154.98"/>
        <s v="1268.68"/>
        <s v="2439.98"/>
        <s v="-1488.85"/>
        <s v="-68.54"/>
        <s v="368.88"/>
        <s v="295.24"/>
        <s v="786.35"/>
        <s v="1516.25"/>
        <s v="433.30"/>
        <s v="-1757.35"/>
        <s v="-291.33"/>
        <s v="-151.48"/>
        <s v="12.02"/>
        <s v="-513.15"/>
        <s v="-272.34"/>
        <s v="-250.70"/>
        <s v="-640.53"/>
        <s v="4588.14"/>
        <s v="340.73"/>
        <s v="692.96"/>
        <s v="-520.06"/>
        <s v="673.83"/>
        <s v="-75.26"/>
        <s v="-2854.53"/>
        <s v="8688.92"/>
        <s v="-305.39"/>
        <s v="756.34"/>
        <s v="-304.92"/>
        <s v="175.45"/>
        <s v="1121.75"/>
        <s v="9.43"/>
        <s v="598.99"/>
        <s v="-586.28"/>
        <s v="-700.54"/>
        <s v="-2190.75"/>
        <s v="-247.16"/>
        <s v="-1784.24"/>
        <s v="-313.30"/>
        <s v="-12362.77"/>
        <s v="-55.70"/>
        <s v="-824.50"/>
        <s v="2105.88"/>
        <s v="65.70"/>
        <s v="889.92"/>
        <s v="-162.58"/>
        <s v="-1406.38"/>
        <s v="-103.77"/>
        <s v="-448.22"/>
        <s v="4580.48"/>
        <s v="-275.97"/>
        <s v="994.24"/>
        <s v="5535.01"/>
        <s v="148.73"/>
        <s v="282.98"/>
        <s v="931.40"/>
        <s v="-48.46"/>
        <s v="481.98"/>
        <s v="229.06"/>
        <s v="-905.63"/>
        <s v="2164.17"/>
        <s v="3451.07"/>
        <s v="3113.63"/>
        <s v="-107.96"/>
        <s v="-111.17"/>
        <s v="-2124.75"/>
        <s v="-3052.68"/>
        <s v="-8130.01"/>
        <s v="-5106.15"/>
        <s v="-21763.80"/>
        <s v="-412.38"/>
        <s v="-131.04"/>
        <s v="-4786.42"/>
        <s v="-979.94"/>
        <s v="-17345.00"/>
        <s v="985.83"/>
        <s v="2289.51"/>
        <s v="-57.54"/>
        <s v="-996.08"/>
        <s v="1112.15"/>
        <s v="522.17"/>
        <s v="224.56"/>
        <s v="-878.92"/>
        <s v="-829.97"/>
        <s v="-215.05"/>
        <s v="4535.88"/>
        <s v="83.46"/>
        <s v="110.99"/>
        <s v="-95.38"/>
        <s v="132.16"/>
        <s v="4827.24"/>
        <s v="14756.90"/>
        <s v="-175.42"/>
        <s v="1923.45"/>
        <s v="-8055.63"/>
        <s v="936.22"/>
        <s v="-2208.76"/>
        <s v="-1451.85"/>
        <s v="-44400.17"/>
        <s v="15779.81"/>
        <s v="1592.80"/>
        <s v="-34.81"/>
        <s v="4397.52"/>
        <s v="818.76"/>
        <s v="-1049.96"/>
        <s v="2420.00"/>
        <s v="15285.20"/>
        <s v="29717.11"/>
        <s v="-6161.02"/>
        <s v="-217.40"/>
        <s v="-887.42"/>
        <s v="3.94"/>
        <s v="-227.75"/>
        <s v="191.83"/>
        <s v="2119.32"/>
        <s v="1954.53"/>
        <s v="253.98"/>
        <s v="290.77"/>
        <s v="-2684.86"/>
        <s v="-3913.14"/>
        <s v="-2984.59"/>
        <s v="-754.10"/>
        <s v="57.60"/>
        <s v="699.69"/>
        <s v="480.64"/>
        <s v="-6567.27"/>
        <s v="-1329.58"/>
        <s v="-4531.76"/>
        <s v="3537.88"/>
        <s v="3702.75"/>
        <s v="-441.30"/>
        <s v="554.37"/>
        <s v="311.51"/>
        <s v="-15841.88"/>
        <s v="186.59"/>
        <s v="1481.43"/>
        <s v="36014.11"/>
        <s v="253.09"/>
        <s v="455.33"/>
        <s v="-23705.88"/>
        <s v="-383.89"/>
        <s v="15656.28"/>
        <s v="-1079.08"/>
        <s v="633.57"/>
        <s v="-475.66"/>
        <s v="800.66"/>
        <s v="-8593.72"/>
        <s v="-3745.88"/>
        <s v="-5520.42"/>
        <s v="28817.45"/>
        <s v="-49723.64"/>
        <s v="239634.18"/>
        <s v="-6484.24"/>
        <s v="-7602.93"/>
        <s v="1726.79"/>
        <s v="-38611.65"/>
        <s v="118792.29"/>
        <s v="-591.79"/>
        <s v="-160617.79"/>
        <s v="430885.40"/>
        <s v="1552.58"/>
        <s v="-39.12"/>
        <s v="-3244.27"/>
        <s v="215.45"/>
        <s v="226.78"/>
        <s v="-23.67"/>
        <s v="1391.99"/>
        <s v="36595.83"/>
        <s v="-362.17"/>
        <s v="69.90"/>
        <s v="3844.57"/>
        <s v="-11142.18"/>
        <s v="14366.50"/>
        <s v="-2154.61"/>
        <s v="8415.30"/>
        <s v="82772.22"/>
        <s v="-63.36"/>
        <s v="-335.28"/>
        <s v="1107.00"/>
        <s v="-87.58"/>
        <s v="-274.83"/>
        <s v="-20.89"/>
        <s v="1318.16"/>
        <s v="-2167.62"/>
        <s v="-4836.92"/>
        <s v="-550.11"/>
        <s v="-10693.82"/>
        <s v="-357.47"/>
        <s v="554.48"/>
        <s v="-1283.73"/>
        <s v="-10266.02"/>
        <s v="-1436.19"/>
        <s v="2251.07"/>
        <s v="-243.68"/>
        <s v="-7893.55"/>
        <s v="915.96"/>
        <s v="-1745.95"/>
        <s v="1166.18"/>
        <s v="-13709.48"/>
        <s v="-12355.75"/>
        <s v="-658.42"/>
        <s v="-178.30"/>
        <s v="-712.21"/>
        <s v="-1674.66"/>
        <s v="461.45"/>
        <s v="-2692.64"/>
        <s v="532.18"/>
        <s v="-4858.40"/>
        <s v="-201.13"/>
        <s v="-2027.03"/>
        <s v="-1783.49"/>
        <s v="-2898.31"/>
        <s v="-1428.65"/>
        <s v="1127.89"/>
        <s v="1461.55"/>
        <s v="-3070.40"/>
        <s v="1325.62"/>
        <s v="3096.66"/>
        <s v="-5041.83"/>
        <s v="2138.60"/>
        <s v="452.36"/>
        <s v="-7000.42"/>
        <s v="-416.89"/>
        <s v="-714.01"/>
        <s v="2981.99"/>
        <s v="1148.54"/>
        <s v="2667.11"/>
        <s v="11144.51"/>
        <s v="-49.32"/>
        <s v="335.86"/>
        <s v="-1294.98"/>
        <s v="-76.59"/>
        <s v="1872.85"/>
        <s v="-1873.17"/>
        <s v="297.87"/>
        <s v="-61.97"/>
        <s v="-219.77"/>
        <s v="91.11"/>
        <s v="-231.91"/>
        <s v="-1036.83"/>
        <s v="-0.99"/>
        <s v="-122.53"/>
        <s v="3463.97"/>
        <s v="-405.44"/>
        <s v="104.32"/>
        <s v="276.53"/>
        <s v="5683.61"/>
        <s v="574.39"/>
        <s v="-2009.91"/>
        <s v="-30.54"/>
        <s v="-2353.46"/>
        <s v="-2013.47"/>
        <s v="-1482.59"/>
        <s v="-852.33"/>
        <s v="6819.55"/>
        <s v="42.53"/>
        <s v="-3738.74"/>
        <s v="1601.85"/>
        <s v="-3356.73"/>
        <s v="-188.89"/>
        <s v="2777.95"/>
        <s v="-775.43"/>
        <s v="1119.28"/>
        <s v="1002.57"/>
        <s v="-214.56"/>
        <s v="106.08"/>
        <s v="-927.18"/>
        <s v="349.49"/>
        <s v="-1548.41"/>
        <s v="-3918.88"/>
        <s v="-740.12"/>
        <s v="3919.19"/>
        <s v="-12.01"/>
        <s v="-2262.46"/>
        <s v="900.84"/>
        <s v="749.31"/>
        <s v="-161.44"/>
        <s v="7409.99"/>
        <s v="3261.11"/>
        <s v="1402.52"/>
        <s v="1469.04"/>
        <s v="609.63"/>
        <s v="-1378.53"/>
        <s v="4370.92"/>
        <s v="-2562.08"/>
        <s v="-5001.86"/>
        <s v="-356.34"/>
        <s v="-213.45"/>
        <s v="-1021.23"/>
        <s v="-1027.53"/>
        <s v="-432.35"/>
        <s v="-1020.46"/>
        <s v="1945.96"/>
        <s v="738.54"/>
        <s v="-888.82"/>
        <s v="-310.05"/>
        <s v="-85.82"/>
        <s v="-3574.66"/>
        <s v="4229.71"/>
        <s v="-2283.35"/>
        <s v="-1713.62"/>
        <s v="-3330.41"/>
        <s v="-7434.96"/>
        <s v="10371.26"/>
        <s v="-606.94"/>
        <s v="-2328.55"/>
        <s v="-1939.34"/>
        <s v="2049.78"/>
        <s v="-745.66"/>
        <s v="-3033.77"/>
        <s v="193.74"/>
        <s v="6962.80"/>
        <s v="201.00"/>
        <s v="6576.56"/>
        <s v="-1825.93"/>
        <s v="-110.63"/>
        <s v="-5367.91"/>
        <s v="1314.24"/>
        <s v="-2846.92"/>
        <s v="-1324.54"/>
        <s v="-151.79"/>
        <s v="-1284.21"/>
        <s v="-829.32"/>
        <s v="2187.40"/>
        <s v="-1166.46"/>
        <s v="2645.66"/>
        <s v="2526.42"/>
        <s v="-8876.90"/>
        <s v="-135.04"/>
        <s v="-1216.75"/>
        <s v="-106.01"/>
        <s v="1176.01"/>
        <s v="-459.50"/>
        <s v="-1956.12"/>
        <s v="223.70"/>
        <s v="-1570.55"/>
        <s v="1483.24"/>
        <s v="-441.91"/>
        <s v="269.69"/>
        <s v="100.29"/>
        <s v="-1784.05"/>
        <s v="-1627.95"/>
        <s v="-6229.48"/>
        <s v="-608.46"/>
        <s v="16315.82"/>
        <s v="-187.14"/>
        <s v="363.89"/>
        <s v="639.23"/>
        <s v="-1139.85"/>
        <s v="-901.26"/>
        <s v="-1737.97"/>
        <s v="-554.42"/>
        <s v="-938.00"/>
        <s v="-452.12"/>
        <s v="-7988.25"/>
        <s v="-10720.51"/>
        <s v="-294.63"/>
        <s v="69.62"/>
        <s v="-1093.37"/>
        <s v="-676.81"/>
        <s v="-2323.90"/>
        <s v="-265.13"/>
        <s v="1663.11"/>
        <s v="-2374.86"/>
        <s v="4107.74"/>
        <s v="6286.03"/>
        <s v="-1614.55"/>
        <s v="2493.10"/>
        <s v="-13021.44"/>
        <s v="4848.76"/>
        <s v="-38.92"/>
        <s v="2230.19"/>
        <s v="-4990.45"/>
        <s v="-1392.61"/>
        <s v="957.11"/>
        <s v="-88.77"/>
        <s v="-13.92"/>
        <s v="-2492.49"/>
        <s v="-228.97"/>
        <s v="-4167.51"/>
        <s v="-1836.61"/>
        <s v="-5727.25"/>
        <s v="-1491.11"/>
        <s v="-683.83"/>
        <s v="-2828.83"/>
        <s v="29.38"/>
        <s v="-26.57"/>
        <s v="-103.65"/>
        <s v="-115.22"/>
        <s v="-3258.34"/>
        <s v="1567.99"/>
        <s v="2067.80"/>
        <s v="-1125.17"/>
        <s v="-155.27"/>
        <s v="-1796.27"/>
        <s v="-877.25"/>
        <s v="-4855.14"/>
        <s v="-470.35"/>
        <s v="933.64"/>
        <s v="15318.39"/>
        <s v="2701.70"/>
        <s v="-101.51"/>
        <s v="-1074.14"/>
        <s v="-594.88"/>
        <s v="-639.65"/>
        <s v="-3813.72"/>
        <s v="-2332.85"/>
        <s v="-323.08"/>
        <s v="-2138.11"/>
        <s v="4625.04"/>
        <s v="-7107.06"/>
        <s v="-406.29"/>
        <s v="658.19"/>
        <s v="1507.95"/>
        <s v="708.00"/>
        <s v="-4.48"/>
        <s v="2067.24"/>
        <s v="1150.60"/>
        <s v="160.24"/>
        <s v="4595.10"/>
        <s v="161.26"/>
        <s v="-53.21"/>
        <s v="-366.04"/>
        <s v="-1121.60"/>
        <s v="1169.66"/>
        <s v="-570.77"/>
        <s v="431.48"/>
        <s v="-2023.08"/>
        <s v="-2375.10"/>
        <s v="-108.25"/>
        <s v="-249.57"/>
        <s v="1902.39"/>
        <s v="3281.16"/>
        <s v="-6956.75"/>
        <s v="932.94"/>
        <s v="1918.58"/>
        <s v="-3276.19"/>
        <s v="2933.84"/>
        <s v="2304.51"/>
        <s v="-9118.25"/>
        <s v="2982.28"/>
        <s v="1228.37"/>
        <s v="-867.58"/>
        <s v="-63.35"/>
        <s v="-873.56"/>
        <s v="-62.66"/>
        <s v="-71.12"/>
        <s v="1769.16"/>
        <s v="-2019.19"/>
        <s v="-518.73"/>
        <s v="178.30"/>
        <s v="1465.30"/>
        <s v="444.92"/>
        <s v="-3941.54"/>
        <s v="-550.28"/>
        <s v="-357.34"/>
        <s v="-17597.63"/>
        <s v="-15160.46"/>
        <s v="-17156.74"/>
        <s v="1624.49"/>
        <s v="-157.47"/>
        <s v="-2556.77"/>
        <s v="-125.32"/>
        <s v="-211.60"/>
        <s v="432.92"/>
        <s v="1243.81"/>
        <s v="-4525.56"/>
        <s v="-1094.34"/>
        <s v="-3142.27"/>
        <s v="1969.91"/>
        <s v="-205.04"/>
        <s v="-302.30"/>
        <s v="-153.17"/>
        <s v="-1147.06"/>
        <s v="-2040.29"/>
        <s v="9261.20"/>
        <s v="-681.59"/>
        <s v="-354.23"/>
        <s v="-61.58"/>
        <s v="55.70"/>
        <s v="-567.51"/>
        <s v="-464.65"/>
        <s v="-274.44"/>
        <s v="-90.16"/>
        <s v="-3383.15"/>
        <s v="-4.32"/>
        <s v="6.32"/>
        <s v="-638.90"/>
        <s v="-8288.17"/>
        <s v="192.94"/>
        <s v="-642.20"/>
        <s v="-1533.11"/>
        <s v="3.48"/>
        <s v="-116.82"/>
        <s v="3414.28"/>
        <s v="-301.40"/>
        <s v="-1286.08"/>
        <s v="-861.08"/>
        <s v="291.33"/>
        <s v="6109.03"/>
        <s v="-19701.87"/>
        <s v="-6871.76"/>
        <s v="1800.09"/>
        <s v="429.37"/>
        <s v="5127.02"/>
        <s v="2303.80"/>
        <s v="-2410.74"/>
        <s v="-3233.77"/>
        <s v="-509.43"/>
        <s v="83.55"/>
        <s v="-1019.99"/>
        <s v="-480.24"/>
        <s v="476.07"/>
        <s v="-67.53"/>
        <s v="-2840.61"/>
        <s v="-17781.26"/>
        <s v="-761.97"/>
        <s v="-252.61"/>
        <s v="-1643.48"/>
        <s v="171.68"/>
        <s v="2493.26"/>
        <s v="557.65"/>
        <s v="359.04"/>
        <s v="-3475.16"/>
        <s v="-1362.21"/>
        <s v="91.85"/>
        <s v="-2994.40"/>
        <s v="-3202.65"/>
        <s v="-3971.98"/>
        <s v="12747.37"/>
        <s v="-4657.88"/>
        <s v="-15.32"/>
        <s v="-1471.79"/>
        <s v="-67.65"/>
        <s v="-98.39"/>
        <s v="-57.43"/>
        <s v="-13560.10"/>
        <s v="-203.34"/>
        <s v="-796.15"/>
        <s v="837.09"/>
        <s v="179.97"/>
        <s v="-2684.79"/>
        <s v="-285.79"/>
        <s v="1666.27"/>
        <s v="2510.47"/>
        <s v="-163.61"/>
        <s v="518.87"/>
        <s v="-1203.08"/>
        <s v="-21.81"/>
        <s v="-1883.88"/>
        <s v="843.13"/>
        <s v="1719.83"/>
        <s v="1139.94"/>
        <s v="-4326.48"/>
        <s v="3493.13"/>
        <s v="-603.37"/>
        <s v="1721.52"/>
        <s v="1042.84"/>
        <s v="-63.10"/>
        <s v="729.67"/>
        <s v="-5404.72"/>
        <s v="-6801.65"/>
        <s v="-925.09"/>
        <s v="637.05"/>
        <s v="896.50"/>
        <s v="-7327.37"/>
        <s v="-1380.47"/>
        <s v="-173.57"/>
        <s v="-2799.39"/>
        <s v="-1022.07"/>
        <s v="-1451.51"/>
        <s v="-368.97"/>
        <s v="810.12"/>
        <s v="524.58"/>
        <s v="1122.57"/>
        <s v="-1161.87"/>
        <s v="-2910.50"/>
        <s v="-4528.56"/>
        <s v="-4.18"/>
        <s v="-1474.92"/>
        <s v="-1189.01"/>
        <s v="66.39"/>
        <s v="-2425.51"/>
        <s v="256.83"/>
        <s v="-10.44"/>
        <s v="-19703.63"/>
        <s v="1643.37"/>
        <s v="900.22"/>
        <s v="820.85"/>
        <s v="-159.66"/>
        <s v="259.97"/>
        <s v="-1432.81"/>
        <s v="1061.75"/>
        <s v="-121.14"/>
        <s v="-2443.52"/>
        <s v="1020.36"/>
        <s v="-781.11"/>
        <s v="-3620.16"/>
        <s v="-1491.40"/>
        <s v="317.40"/>
        <s v="-208.87"/>
        <s v="-140.45"/>
        <s v="-654.91"/>
        <s v="-113.05"/>
        <s v="124.93"/>
        <s v="-332.66"/>
        <s v="6852.55"/>
        <s v="-1179.01"/>
        <s v="-645.41"/>
        <s v="-332.62"/>
        <s v="46.13"/>
        <s v="-2334.37"/>
        <s v="-3105.54"/>
        <s v="1319.18"/>
        <s v="-125.04"/>
        <s v="68.93"/>
        <s v="2228.16"/>
        <s v="-2668.91"/>
        <s v="-2042.49"/>
        <s v="-5.89"/>
        <s v="-372.77"/>
        <s v="-119.35"/>
        <s v="121.71"/>
        <s v="-5441.88"/>
        <s v="359.67"/>
        <s v="-28.55"/>
        <s v="-2837.04"/>
        <s v="1834.71"/>
        <s v="-707.41"/>
        <s v="-704.92"/>
        <s v="-949.39"/>
        <s v="-3072.47"/>
        <s v="-973.86"/>
        <s v="6899.75"/>
        <s v="-3.48"/>
        <s v="-86.16"/>
        <s v="2193.12"/>
        <s v="20.68"/>
        <s v="-3377.45"/>
        <s v="-3658.32"/>
        <s v="-25.06"/>
        <s v="4542.71"/>
        <s v="146.68"/>
        <s v="1958.85"/>
        <s v="38.00"/>
        <s v="-1789.94"/>
        <s v="-1549.28"/>
        <s v="-392.44"/>
        <s v="-302.86"/>
        <s v="-1813.88"/>
        <s v="1095.22"/>
        <s v="1690.83"/>
        <s v="583.85"/>
        <s v="-142.19"/>
        <s v="-1517.78"/>
        <s v="-772.60"/>
        <s v="-238.74"/>
        <s v="-418.78"/>
        <s v="-1093.08"/>
        <s v="-266.37"/>
        <s v="7643.04"/>
        <s v="-278.97"/>
        <s v="-535.35"/>
        <s v="172.17"/>
        <s v="8346.37"/>
        <s v="-928.66"/>
        <s v="-5.57"/>
        <s v="-1328.32"/>
        <s v="409.45"/>
        <s v="-822.95"/>
        <s v="-2098.59"/>
        <s v="-561.84"/>
        <s v="-876.54"/>
        <s v="-111.85"/>
        <s v="4059.01"/>
        <s v="-106.52"/>
        <s v="258.83"/>
        <s v="-982.33"/>
        <s v="-145826.97"/>
        <s v="-654.60"/>
        <s v="714.20"/>
        <s v="-16249.19"/>
        <s v="-981.68"/>
        <s v="-5310.49"/>
        <s v="-1445.08"/>
        <s v="-9652.75"/>
        <s v="536.00"/>
        <s v="-3954.80"/>
        <s v="-16479.65"/>
        <s v="-302.38"/>
        <s v="-493.56"/>
        <s v="-16535.19"/>
        <s v="5024.95"/>
        <s v="27897.76"/>
        <s v="-6940.49"/>
        <s v="-8417.01"/>
        <s v="71.10"/>
        <s v="155.53"/>
        <s v="-13050.33"/>
        <s v="1031.11"/>
        <s v="-315.36"/>
        <s v="880.24"/>
        <s v="87.46"/>
        <s v="-69.62"/>
        <m/>
      </sharedItems>
    </cacheField>
    <cacheField name="本年新增年日均贷余(剔除核销)" numFmtId="0">
      <sharedItems containsBlank="1" count="1359">
        <s v="-256555.05"/>
        <s v="-2159.07"/>
        <s v="0.00"/>
        <s v="-610075.37"/>
        <s v="20010.37"/>
        <s v="-64007.23"/>
        <s v="-596157.52"/>
        <s v="-67315.46"/>
        <s v="45379.01"/>
        <s v="-43706.59"/>
        <s v="-1186500.06"/>
        <s v="14308.87"/>
        <s v="-25015.38"/>
        <s v="2915.45"/>
        <s v="116.62"/>
        <s v="43478.17"/>
        <s v="-2628216.04"/>
        <s v="-104662.87"/>
        <s v="495045.09"/>
        <s v="2008099.47"/>
        <s v="823650.15"/>
        <s v="10489.80"/>
        <s v="-11136.43"/>
        <s v="12332.99"/>
        <s v="442354.05"/>
        <s v="1639891.20"/>
        <s v="20024376.54"/>
        <s v="51370.26"/>
        <s v="-39725.70"/>
        <s v="-249696.89"/>
        <s v="-1257.40"/>
        <s v="406005.83"/>
        <s v="-1134.23"/>
        <s v="151889.21"/>
        <s v="18850.55"/>
        <s v="-950156.61"/>
        <s v="14907.88"/>
        <s v="-29322.31"/>
        <s v="-19664.17"/>
        <s v="26447.41"/>
        <s v="-4050.09"/>
        <s v="-5409.30"/>
        <s v="5606.21"/>
        <s v="-698536.78"/>
        <s v="-143133.22"/>
        <s v="37439.20"/>
        <s v="909.84"/>
        <s v="1240206.84"/>
        <s v="-43600.97"/>
        <s v="-77223.55"/>
        <s v="-155428.33"/>
        <s v="3529573.08"/>
        <s v="10044.33"/>
        <s v="-15026.64"/>
        <s v="-404888.85"/>
        <s v="1226308.71"/>
        <s v="-33198.01"/>
        <s v="-349736.16"/>
        <s v="9037.90"/>
        <s v="-129669.05"/>
        <s v="-123153.53"/>
        <s v="-2869.50"/>
        <s v="-40273.97"/>
        <s v="-4736914.19"/>
        <s v="513256.88"/>
        <s v="42565.60"/>
        <s v="57689.08"/>
        <s v="-16320.85"/>
        <s v="-60667.17"/>
        <s v="-483299.12"/>
        <s v="-82502.71"/>
        <s v="-4295.37"/>
        <s v="-499796.86"/>
        <s v="1489571.60"/>
        <s v="-195993.45"/>
        <s v="1524545.35"/>
        <s v="1219014.63"/>
        <s v="1749.27"/>
        <s v="15753.22"/>
        <s v="237317.78"/>
        <s v="3009.70"/>
        <s v="-160483.84"/>
        <s v="2819282.80"/>
        <s v="68628.25"/>
        <s v="640362.36"/>
        <s v="21636.94"/>
        <s v="-67638.48"/>
        <s v="624964.88"/>
        <s v="707078.91"/>
        <s v="-3885.07"/>
        <s v="-31028.43"/>
        <s v="-13685.49"/>
        <s v="83121.19"/>
        <s v="1235985.24"/>
        <s v="-198766.32"/>
        <s v="46596.59"/>
        <s v="344863.79"/>
        <s v="18075.80"/>
        <s v="-388005.08"/>
        <s v="-215713.23"/>
        <s v="-121618.63"/>
        <s v="66676.38"/>
        <s v="-171205.89"/>
        <s v="-34107.42"/>
        <s v="-40007.92"/>
        <s v="-761.93"/>
        <s v="-80816.17"/>
        <s v="1460.64"/>
        <s v="30383.88"/>
        <s v="-7538.48"/>
        <s v="185523.87"/>
        <s v="-40182.01"/>
        <s v="28850.55"/>
        <s v="-275751.14"/>
        <s v="-10480.90"/>
        <s v="-75320.90"/>
        <s v="46669.19"/>
        <s v="98758.90"/>
        <s v="260519.85"/>
        <s v="-83663.97"/>
        <s v="39323.12"/>
        <s v="-67784.26"/>
        <s v="134083.63"/>
        <s v="-173944.83"/>
        <s v="32488.27"/>
        <s v="-9112.33"/>
        <s v="-748621.31"/>
        <s v="-108509.70"/>
        <s v="-999417.47"/>
        <s v="-1045852.57"/>
        <s v="-32322.45"/>
        <s v="-1712577.83"/>
        <s v="355038.41"/>
        <s v="27387.41"/>
        <s v="-310880.93"/>
        <s v="2070375.46"/>
        <s v="543813.41"/>
        <s v="-4208.20"/>
        <s v="-142781.43"/>
        <s v="-26551.99"/>
        <s v="-946310.94"/>
        <s v="-5324928.94"/>
        <s v="-862371.04"/>
        <s v="-1431951.49"/>
        <s v="146763.85"/>
        <s v="1166.18"/>
        <s v="-40198.01"/>
        <s v="-38902.09"/>
        <s v="-181024.58"/>
        <s v="-266775.58"/>
        <s v="-1049320.57"/>
        <s v="-36865.56"/>
        <s v="-50435.46"/>
        <s v="-158392.55"/>
        <s v="3299.73"/>
        <s v="-3183.27"/>
        <s v="-828965.18"/>
        <s v="-178093.37"/>
        <s v="26612.50"/>
        <s v="99059.76"/>
        <s v="28001.20"/>
        <s v="-3342.47"/>
        <s v="7340.04"/>
        <s v="-54.79"/>
        <s v="-2159.31"/>
        <s v="-112498.67"/>
        <s v="-195106.50"/>
        <s v="100679.95"/>
        <s v="1730.33"/>
        <s v="-208342.57"/>
        <s v="-113588.17"/>
        <s v="168798.92"/>
        <s v="82241.17"/>
        <s v="-48808.58"/>
        <s v="1452.87"/>
        <s v="193002.92"/>
        <s v="38980.11"/>
        <s v="-134392.77"/>
        <s v="9554.00"/>
        <s v="-30470.27"/>
        <s v="66737.03"/>
        <s v="117555.64"/>
        <s v="15122.06"/>
        <s v="-663499.85"/>
        <s v="-4930.74"/>
        <s v="-279732.89"/>
        <s v="-46588.77"/>
        <s v="-37814.49"/>
        <s v="29954.08"/>
        <s v="-472512.59"/>
        <s v="-125787.38"/>
        <s v="-886.18"/>
        <s v="113986.65"/>
        <s v="20058.31"/>
        <s v="-357.35"/>
        <s v="32570.17"/>
        <s v="5.83"/>
        <s v="-14836.33"/>
        <s v="57699.24"/>
        <s v="-18404.25"/>
        <s v="-35469.51"/>
        <s v="-33158.66"/>
        <s v="-76517.26"/>
        <s v="-102191.28"/>
        <s v="79412.18"/>
        <s v="24108.44"/>
        <s v="-121160.83"/>
        <s v="35137.95"/>
        <s v="87326.85"/>
        <s v="-121639.92"/>
        <s v="-16369.44"/>
        <s v="472613.70"/>
        <s v="-154335.43"/>
        <s v="90562.14"/>
        <s v="1836.73"/>
        <s v="-21512.87"/>
        <s v="108889.84"/>
        <s v="-46351.57"/>
        <s v="-42099.65"/>
        <s v="60058.31"/>
        <s v="-25689.04"/>
        <s v="-1755.10"/>
        <s v="-66037.08"/>
        <s v="2.92"/>
        <s v="-49085.71"/>
        <s v="-59764.03"/>
        <s v="24034.68"/>
        <s v="-360454.99"/>
        <s v="16033.02"/>
        <s v="32788.58"/>
        <s v="-21260.79"/>
        <s v="-165059.95"/>
        <s v="-7289.71"/>
        <s v="-342313.77"/>
        <s v="-11212.33"/>
        <s v="-99197.77"/>
        <s v="-10712.33"/>
        <s v="291.55"/>
        <s v="-16188.59"/>
        <s v="-83118.71"/>
        <s v="-547.95"/>
        <s v="45222.11"/>
        <s v="27287.53"/>
        <s v="30665.50"/>
        <s v="58637.49"/>
        <s v="49982.93"/>
        <s v="-3000.23"/>
        <s v="-68800.62"/>
        <s v="-374639.86"/>
        <s v="-7959.09"/>
        <s v="-18576.79"/>
        <s v="-5150.96"/>
        <s v="5154.25"/>
        <s v="70991.25"/>
        <s v="-17884.04"/>
        <s v="19012.51"/>
        <s v="-5914.75"/>
        <s v="77775.47"/>
        <s v="145397.25"/>
        <s v="-302979.91"/>
        <s v="39967.07"/>
        <s v="88642.93"/>
        <s v="70135.86"/>
        <s v="-2993.24"/>
        <s v="-1581.23"/>
        <s v="194442.45"/>
        <s v="-6753.57"/>
        <s v="26893.27"/>
        <s v="52749.76"/>
        <s v="-6878.88"/>
        <s v="174422.23"/>
        <s v="73288.77"/>
        <s v="35874.00"/>
        <s v="-36390.06"/>
        <s v="-249719.47"/>
        <s v="-74407.21"/>
        <s v="-305792.18"/>
        <s v="-54117.43"/>
        <s v="-44765.39"/>
        <s v="-51980.08"/>
        <s v="-9988.88"/>
        <s v="15004.29"/>
        <s v="263499.66"/>
        <s v="7580.17"/>
        <s v="-114087.94"/>
        <s v="218807.52"/>
        <s v="-863651.81"/>
        <s v="536.40"/>
        <s v="17295.59"/>
        <s v="-87980.22"/>
        <s v="16330.65"/>
        <s v="11419.11"/>
        <s v="-18555.81"/>
        <s v="45664.12"/>
        <s v="-289164.04"/>
        <s v="62164.86"/>
        <s v="-4302.82"/>
        <s v="-16477.70"/>
        <s v="-370484.16"/>
        <s v="8711.57"/>
        <s v="135460.73"/>
        <s v="-29250.71"/>
        <s v="-25634.33"/>
        <s v="-758974.93"/>
        <s v="-126155.89"/>
        <s v="-45091.80"/>
        <s v="-17405.53"/>
        <s v="34703.99"/>
        <s v="28351.92"/>
        <s v="382046.96"/>
        <s v="-1095.89"/>
        <s v="-40876.42"/>
        <s v="68001.54"/>
        <s v="234244.90"/>
        <s v="32180.76"/>
        <s v="4081.63"/>
        <s v="-74751.31"/>
        <s v="-173768.92"/>
        <s v="-170141.38"/>
        <s v="-52009.24"/>
        <s v="-4648.12"/>
        <s v="-292004.04"/>
        <s v="6811.14"/>
        <s v="-2718.03"/>
        <s v="-29300.89"/>
        <s v="-413315.41"/>
        <s v="109211.23"/>
        <s v="-133500.88"/>
        <s v="52596.34"/>
        <s v="-637518.64"/>
        <s v="450263.59"/>
        <s v="238356.16"/>
        <s v="-19328.15"/>
        <s v="192120.88"/>
        <s v="49854.23"/>
        <s v="10058.31"/>
        <s v="-177150.63"/>
        <s v="-28231.80"/>
        <s v="44931.51"/>
        <s v="35224.91"/>
        <s v="-127529.60"/>
        <s v="-66713.57"/>
        <s v="-372.34"/>
        <s v="-2.74"/>
        <s v="-15563.14"/>
        <s v="-74066.57"/>
        <s v="158046.65"/>
        <s v="-27548.55"/>
        <s v="-85389.12"/>
        <s v="-238622.57"/>
        <s v="451993.45"/>
        <s v="60067.60"/>
        <s v="-56650.72"/>
        <s v="-100.92"/>
        <s v="-24159.00"/>
        <s v="76831.60"/>
        <s v="71782.15"/>
        <s v="-46394.26"/>
        <s v="28576.05"/>
        <s v="1399.52"/>
        <s v="-454543.61"/>
        <s v="-1086.05"/>
        <s v="1865.89"/>
        <s v="85714.29"/>
        <s v="-24652.04"/>
        <s v="-15737.62"/>
        <s v="-75595.36"/>
        <s v="-168919.70"/>
        <s v="-148838.22"/>
        <s v="-2560316.21"/>
        <s v="12654.89"/>
        <s v="-7255.40"/>
        <s v="3221.85"/>
        <s v="160152.68"/>
        <s v="50608.17"/>
        <s v="-107580.17"/>
        <s v="-36765.25"/>
        <s v="-238027.38"/>
        <s v="1525.14"/>
        <s v="-124379.55"/>
        <s v="-9999.98"/>
        <s v="8163.27"/>
        <s v="-7573.85"/>
        <s v="-561093.34"/>
        <s v="68282.98"/>
        <s v="-303811.31"/>
        <s v="-97347.66"/>
        <s v="-79117.90"/>
        <s v="-2136.09"/>
        <s v="61516.03"/>
        <s v="448075.80"/>
        <s v="-1967.09"/>
        <s v="-107810.53"/>
        <s v="-736.15"/>
        <s v="449236.99"/>
        <s v="9620.99"/>
        <s v="346384.84"/>
        <s v="5284.45"/>
        <s v="42895.87"/>
        <s v="75510.20"/>
        <s v="-18550.22"/>
        <s v="-28858.19"/>
        <s v="165184.61"/>
        <s v="-10947.56"/>
        <s v="-123726.03"/>
        <s v="-132023.12"/>
        <s v="-101457.65"/>
        <s v="-90767.12"/>
        <s v="-196937.80"/>
        <s v="-117517.62"/>
        <s v="-211108.71"/>
        <s v="-23199.52"/>
        <s v="809.36"/>
        <s v="-93087.65"/>
        <s v="-35455.12"/>
        <s v="84058.31"/>
        <s v="-8767.12"/>
        <s v="23523.77"/>
        <s v="268184.20"/>
        <s v="7173.01"/>
        <s v="-203486.90"/>
        <s v="11661.81"/>
        <s v="-137032.48"/>
        <s v="43505.72"/>
        <s v="-191954.19"/>
        <s v="114130.79"/>
        <s v="-53129.11"/>
        <s v="-36502.24"/>
        <s v="-192328.77"/>
        <s v="133665.56"/>
        <s v="72884.27"/>
        <s v="10409.76"/>
        <s v="-17191.79"/>
        <s v="-39.71"/>
        <s v="189485.01"/>
        <s v="151948.01"/>
        <s v="-708095.38"/>
        <s v="-76098.49"/>
        <s v="-60.36"/>
        <s v="336162.12"/>
        <s v="538927.75"/>
        <s v="10889.93"/>
        <s v="281073.16"/>
        <s v="19825.07"/>
        <s v="348979.59"/>
        <s v="-10126.41"/>
        <s v="-19102.09"/>
        <s v="-3332.35"/>
        <s v="-596270.39"/>
        <s v="-40343.65"/>
        <s v="-17623.29"/>
        <s v="287572.01"/>
        <s v="43182.44"/>
        <s v="50311.38"/>
        <s v="-29931.57"/>
        <s v="275368.09"/>
        <s v="-1905.43"/>
        <s v="-100839.04"/>
        <s v="-212459.47"/>
        <s v="-760504.09"/>
        <s v="-481366.68"/>
        <s v="-32106.06"/>
        <s v="24693.88"/>
        <s v="-17304.67"/>
        <s v="5725.41"/>
        <s v="-11613.83"/>
        <s v="-221994.89"/>
        <s v="-126413.83"/>
        <s v="-272882.77"/>
        <s v="80121.67"/>
        <s v="66282.83"/>
        <s v="106688.05"/>
        <s v="7055.39"/>
        <s v="-158749.27"/>
        <s v="-10341.93"/>
        <s v="29616.13"/>
        <s v="1395.74"/>
        <s v="-11386.71"/>
        <s v="-39888.37"/>
        <s v="-365085.25"/>
        <s v="-26201.49"/>
        <s v="-57244.82"/>
        <s v="-211.19"/>
        <s v="231738.33"/>
        <s v="1220737.20"/>
        <s v="91020.41"/>
        <s v="-3007.09"/>
        <s v="-134287.34"/>
        <s v="-40850.79"/>
        <s v="-1975.26"/>
        <s v="-15642.91"/>
        <s v="5509.58"/>
        <s v="-19058.58"/>
        <s v="-144578.11"/>
        <s v="-312129.36"/>
        <s v="492.03"/>
        <s v="-18905.16"/>
        <s v="107755.10"/>
        <s v="3790.09"/>
        <s v="-14054.79"/>
        <s v="-220547.95"/>
        <s v="89644.95"/>
        <s v="-213254.53"/>
        <s v="11078.72"/>
        <s v="-6077.35"/>
        <s v="9696.79"/>
        <s v="-11308.16"/>
        <s v="-27123.29"/>
        <s v="236464.76"/>
        <s v="277620.41"/>
        <s v="-26885.43"/>
        <s v="12385.42"/>
        <s v="-220051.65"/>
        <s v="-25254.85"/>
        <s v="-1627.40"/>
        <s v="65167.54"/>
        <s v="-5479.45"/>
        <s v="-4099478.83"/>
        <s v="-72675.80"/>
        <s v="-125340.77"/>
        <s v="-119239.59"/>
        <s v="-36284.16"/>
        <s v="-459578.01"/>
        <s v="-107363.56"/>
        <s v="-133030.54"/>
        <s v="-50984.25"/>
        <s v="-525722.29"/>
        <s v="68367.35"/>
        <s v="-398935.90"/>
        <s v="-4815.99"/>
        <s v="-142.11"/>
        <s v="-180809.20"/>
        <s v="-111012.56"/>
        <s v="-5279.93"/>
        <s v="-171343.74"/>
        <s v="-16693.58"/>
        <s v="29151.26"/>
        <s v="194245.78"/>
        <s v="-103364.30"/>
        <s v="-7703.23"/>
        <s v="4527.74"/>
        <s v="9312.23"/>
        <s v="-28371.40"/>
        <s v="-44421.79"/>
        <s v="-44466.28"/>
        <s v="-59039.48"/>
        <s v="-174061.42"/>
        <s v="-132620.04"/>
        <s v="70814.18"/>
        <s v="-11643.44"/>
        <s v="-645825.37"/>
        <s v="-127118.50"/>
        <s v="-60715.74"/>
        <s v="-8922.03"/>
        <s v="-12847.49"/>
        <s v="-732.55"/>
        <s v="-603.78"/>
        <s v="87140.13"/>
        <s v="-19723.45"/>
        <s v="-10896.54"/>
        <s v="-388871.71"/>
        <s v="59691.16"/>
        <s v="35104.96"/>
        <s v="-192876.71"/>
        <s v="-124109.59"/>
        <s v="59657.74"/>
        <s v="12463.80"/>
        <s v="153840.37"/>
        <s v="-121662.42"/>
        <s v="-790.34"/>
        <s v="-5118.98"/>
        <s v="47907.49"/>
        <s v="-56431.47"/>
        <s v="36734.69"/>
        <s v="-28878.92"/>
        <s v="-3656.15"/>
        <s v="21065.21"/>
        <s v="16628.07"/>
        <s v="271495.45"/>
        <s v="27225.08"/>
        <s v="311137.03"/>
        <s v="6380.13"/>
        <s v="41318.43"/>
        <s v="-85943.55"/>
        <s v="-27.40"/>
        <s v="47995.70"/>
        <s v="100418.01"/>
        <s v="19612.40"/>
        <s v="25758.18"/>
        <s v="28807.11"/>
        <s v="353353.73"/>
        <s v="-25552.05"/>
        <s v="-12064.49"/>
        <s v="-70690.35"/>
        <s v="-28728.27"/>
        <s v="456.82"/>
        <s v="21488.26"/>
        <s v="-27309.10"/>
        <s v="11534.40"/>
        <s v="48192.02"/>
        <s v="107871.72"/>
        <s v="-65188.77"/>
        <s v="982.51"/>
        <s v="-51153.90"/>
        <s v="-706.88"/>
        <s v="-198621.85"/>
        <s v="-12927.85"/>
        <s v="-607.47"/>
        <s v="17.57"/>
        <s v="32136.27"/>
        <s v="36151.60"/>
        <s v="-26728.16"/>
        <s v="-3041.10"/>
        <s v="-196473.65"/>
        <s v="5772.44"/>
        <s v="2653.06"/>
        <s v="-91834.87"/>
        <s v="-16027.40"/>
        <s v="-82.42"/>
        <s v="-156110.92"/>
        <s v="19579.64"/>
        <s v="-20535.25"/>
        <s v="19992.75"/>
        <s v="-4710.93"/>
        <s v="-42876.71"/>
        <s v="56965.01"/>
        <s v="10349.85"/>
        <s v="-41185.45"/>
        <s v="13119.53"/>
        <s v="360419.73"/>
        <s v="2332.36"/>
        <s v="-475604.92"/>
        <s v="-53560.66"/>
        <s v="39295.83"/>
        <s v="259036.06"/>
        <s v="58993.55"/>
        <s v="-36368.15"/>
        <s v="80660.50"/>
        <s v="-67150.68"/>
        <s v="10980.88"/>
        <s v="133175.96"/>
        <s v="11556.34"/>
        <s v="-52254.02"/>
        <s v="114616.15"/>
        <s v="668221.57"/>
        <s v="-87301.72"/>
        <s v="-50504.57"/>
        <s v="51102.92"/>
        <s v="-4076.83"/>
        <s v="161331.36"/>
        <s v="-131070.47"/>
        <s v="-20959.55"/>
        <s v="28186.58"/>
        <s v="33473.13"/>
        <s v="41540.28"/>
        <s v="18265.19"/>
        <s v="-113746.31"/>
        <s v="-340808.56"/>
        <s v="-264223.49"/>
        <s v="-213091.50"/>
        <s v="-888611.39"/>
        <s v="-1261440.70"/>
        <s v="-779052.84"/>
        <s v="-111551.99"/>
        <s v="-115.07"/>
        <s v="-430.25"/>
        <s v="-203653.44"/>
        <s v="-38881.32"/>
        <s v="-1681688.27"/>
        <s v="14797.24"/>
        <s v="-60070.73"/>
        <s v="7001.86"/>
        <s v="-4702.96"/>
        <s v="449428.57"/>
        <s v="278134.11"/>
        <s v="46354.88"/>
        <s v="-275752.21"/>
        <s v="-207907.13"/>
        <s v="51269.05"/>
        <s v="-98840.24"/>
        <s v="-1920.69"/>
        <s v="1476.94"/>
        <s v="2852.29"/>
        <s v="-606179.93"/>
        <s v="-23313.57"/>
        <s v="-7542.43"/>
        <s v="393374.11"/>
        <s v="961824.77"/>
        <s v="-13784.05"/>
        <s v="-404775.70"/>
        <s v="-1191700.01"/>
        <s v="-215085.33"/>
        <s v="5449.94"/>
        <s v="-30741.89"/>
        <s v="-1160180.87"/>
        <s v="1140691.43"/>
        <s v="18793.71"/>
        <s v="1457.73"/>
        <s v="107123.13"/>
        <s v="5714.29"/>
        <s v="-103707.45"/>
        <s v="22682.83"/>
        <s v="268118.53"/>
        <s v="288944.48"/>
        <s v="-1532550.05"/>
        <s v="-4167.37"/>
        <s v="-143762.97"/>
        <s v="25673.57"/>
        <s v="-142819.70"/>
        <s v="592.85"/>
        <s v="-26486.02"/>
        <s v="-206082.25"/>
        <s v="295980.33"/>
        <s v="-19423.71"/>
        <s v="-16037.71"/>
        <s v="-45664.34"/>
        <s v="-894330.02"/>
        <s v="91062.01"/>
        <s v="37305.17"/>
        <s v="3527.35"/>
        <s v="-26959.82"/>
        <s v="36228.02"/>
        <s v="-884.16"/>
        <s v="-1301117.54"/>
        <s v="136370.59"/>
        <s v="-139469.68"/>
        <s v="-5205.48"/>
        <s v="-15724.03"/>
        <s v="737947.52"/>
        <s v="-145894.42"/>
        <s v="-350627.50"/>
        <s v="40461.05"/>
        <s v="2327361.66"/>
        <s v="892186.59"/>
        <s v="-155237.15"/>
        <s v="630617.04"/>
        <s v="-215416.44"/>
        <s v="-68.49"/>
        <s v="932.94"/>
        <s v="4164900.63"/>
        <s v="1736455.44"/>
        <s v="760412.08"/>
        <s v="-18636.20"/>
        <s v="473469.39"/>
        <s v="-11827.42"/>
        <s v="93458.60"/>
        <s v="-348699.58"/>
        <s v="604297.04"/>
        <s v="412798.70"/>
        <s v="1274922.17"/>
        <s v="5576261.14"/>
        <s v="11050167.31"/>
        <s v="271527.70"/>
        <s v="186115.35"/>
        <s v="22258.09"/>
        <s v="8789251.11"/>
        <s v="7232867.14"/>
        <s v="24781.34"/>
        <s v="27743916.09"/>
        <s v="16482902.53"/>
        <s v="-668949.40"/>
        <s v="-116061.26"/>
        <s v="101687.79"/>
        <s v="71542.63"/>
        <s v="11152.09"/>
        <s v="-2816.97"/>
        <s v="-132328.77"/>
        <s v="6541.24"/>
        <s v="558375.40"/>
        <s v="-7026.18"/>
        <s v="-136019.23"/>
        <s v="337008.75"/>
        <s v="514104.28"/>
        <s v="1197324.79"/>
        <s v="2131907.71"/>
        <s v="117609.33"/>
        <s v="7079044.28"/>
        <s v="-65901.00"/>
        <s v="-215670.75"/>
        <s v="-15646.85"/>
        <s v="-177999.33"/>
        <s v="-49315.07"/>
        <s v="-3046.47"/>
        <s v="-33371.94"/>
        <s v="91589.36"/>
        <s v="-334938.72"/>
        <s v="608604.24"/>
        <s v="-437161.64"/>
        <s v="-9155.38"/>
        <s v="-1256175.48"/>
        <s v="41134.33"/>
        <s v="474781.34"/>
        <s v="-66520.55"/>
        <s v="-400888.01"/>
        <s v="-1297704.92"/>
        <s v="-21901.53"/>
        <s v="7860.66"/>
        <s v="-19384.96"/>
        <s v="330542.27"/>
        <s v="459644.31"/>
        <s v="-133454.06"/>
        <s v="-1648845.05"/>
        <s v="-2043485.31"/>
        <s v="-21972.27"/>
        <s v="-2827.95"/>
        <s v="-69005.09"/>
        <s v="-48242.22"/>
        <s v="95139.73"/>
        <s v="-166999.52"/>
        <s v="-721219.42"/>
        <s v="62624.20"/>
        <s v="-295669.16"/>
        <s v="-44278.97"/>
        <s v="-24356.26"/>
        <s v="-56300.82"/>
        <s v="89452.00"/>
        <s v="88916.64"/>
        <s v="-45408.22"/>
        <s v="-392605.43"/>
        <s v="1334.07"/>
        <s v="332628.94"/>
        <s v="24489.80"/>
        <s v="221883.30"/>
        <s v="-456886.66"/>
        <s v="-137407.99"/>
        <s v="-734.60"/>
        <s v="6213.74"/>
        <s v="-147115.75"/>
        <s v="-11583.86"/>
        <s v="243667.40"/>
        <s v="20775.48"/>
        <s v="91055.77"/>
        <s v="31800.04"/>
        <s v="129127.01"/>
        <s v="-25239.66"/>
        <s v="57935.86"/>
        <s v="54227.41"/>
        <s v="3207.00"/>
        <s v="21574.34"/>
        <s v="-86177.56"/>
        <s v="-57391.06"/>
        <s v="-8876.34"/>
        <s v="1377.87"/>
        <s v="13350.56"/>
        <s v="58447.98"/>
        <s v="-10516.84"/>
        <s v="-3475.54"/>
        <s v="1119.71"/>
        <s v="284350.77"/>
        <s v="-83615.89"/>
        <s v="-7910.96"/>
        <s v="145251.42"/>
        <s v="174904.64"/>
        <s v="25947.52"/>
        <s v="-161507.73"/>
        <s v="-3039.57"/>
        <s v="-97496.33"/>
        <s v="-87044.39"/>
        <s v="-98709.23"/>
        <s v="-43251.08"/>
        <s v="44431.49"/>
        <s v="26891.62"/>
        <s v="-10974.48"/>
        <s v="-227394.65"/>
        <s v="-58790.72"/>
        <s v="-43140.36"/>
        <s v="183673.47"/>
        <s v="-16892.23"/>
        <s v="37488.41"/>
        <s v="58017.49"/>
        <s v="-42306.23"/>
        <s v="37975.55"/>
        <s v="-178.08"/>
        <s v="30916.32"/>
        <s v="-225529.34"/>
        <s v="44456.09"/>
        <s v="-318927.08"/>
        <s v="-40125.95"/>
        <s v="22068.44"/>
        <s v="-12477.26"/>
        <s v="-156432.38"/>
        <s v="17867.57"/>
        <s v="14823.76"/>
        <s v="164859.30"/>
        <s v="198145.65"/>
        <s v="176238.01"/>
        <s v="58060.36"/>
        <s v="38483.97"/>
        <s v="76311.36"/>
        <s v="-63004.65"/>
        <s v="196967.93"/>
        <s v="-75856.85"/>
        <s v="380496.06"/>
        <s v="-64997.06"/>
        <s v="-30462.31"/>
        <s v="-36852.59"/>
        <s v="46617.40"/>
        <s v="-72946.68"/>
        <s v="-160733.42"/>
        <s v="-1329.71"/>
        <s v="128924.08"/>
        <s v="-13150.68"/>
        <s v="-30768.20"/>
        <s v="41899.11"/>
        <s v="-20939.95"/>
        <s v="-22622.50"/>
        <s v="21102.99"/>
        <s v="-250.77"/>
        <s v="232442.56"/>
        <s v="-6301.37"/>
        <s v="-9223.35"/>
        <s v="-252297.59"/>
        <s v="1387367.32"/>
        <s v="470246.44"/>
        <s v="-29464.78"/>
        <s v="-68560.41"/>
        <s v="-329612.38"/>
        <s v="107730.26"/>
        <s v="134104.35"/>
        <s v="50320.38"/>
        <s v="106319.09"/>
        <s v="344386.93"/>
        <s v="200932.94"/>
        <s v="90596.57"/>
        <s v="124606.41"/>
        <s v="394520.55"/>
        <s v="49452.42"/>
        <s v="71553.93"/>
        <s v="153822.44"/>
        <s v="-40833.19"/>
        <s v="-23252.81"/>
        <s v="-47720.75"/>
        <s v="-361489.91"/>
        <s v="-31949.82"/>
        <s v="-9919.33"/>
        <s v="-134679.93"/>
        <s v="-66755.02"/>
        <s v="50927.57"/>
        <s v="-30070.76"/>
        <s v="89212.83"/>
        <s v="76234.42"/>
        <s v="335843.40"/>
        <s v="23420.13"/>
        <s v="-87808.22"/>
        <s v="81018.83"/>
        <s v="-7819.19"/>
        <s v="-602.74"/>
        <s v="-32089.40"/>
        <s v="-53756.93"/>
        <s v="81912.54"/>
        <s v="-38794.14"/>
        <s v="65766.91"/>
        <s v="-25809.90"/>
        <s v="-62626.00"/>
        <s v="41366.10"/>
        <s v="-23176.07"/>
        <s v="-27035.18"/>
        <s v="-314432.87"/>
        <s v="90479.72"/>
        <s v="2673.39"/>
        <s v="-27854.23"/>
        <s v="370972.58"/>
        <s v="-18125.41"/>
        <s v="68933.89"/>
        <s v="25594.50"/>
        <s v="-51801.37"/>
        <s v="-49495.62"/>
        <s v="-12850.58"/>
        <s v="-96633.02"/>
        <s v="-27619.69"/>
        <s v="59255.22"/>
        <s v="78478.54"/>
        <s v="2076756.21"/>
        <s v="448921.28"/>
        <s v="-27649.01"/>
        <s v="-723.67"/>
        <s v="-19826.77"/>
        <s v="-10207.82"/>
        <s v="26368.78"/>
        <s v="-250098.96"/>
        <s v="12416.71"/>
        <s v="63357.36"/>
        <s v="-409194.10"/>
        <s v="27988.34"/>
        <s v="63772.59"/>
        <s v="-57256.42"/>
        <s v="35210.17"/>
        <s v="-555870.20"/>
        <s v="-35789.53"/>
        <s v="-96986.30"/>
        <s v="-201981.92"/>
        <s v="-138196.99"/>
        <s v="-140335.41"/>
        <s v="-99716.87"/>
        <s v="46353.40"/>
        <s v="977.48"/>
        <s v="583.09"/>
        <s v="-95626.82"/>
        <s v="-4637.38"/>
        <s v="-1498363.94"/>
        <s v="-12583.81"/>
        <s v="-674596.15"/>
        <s v="-378198.06"/>
        <s v="-47857.88"/>
        <s v="-133139.50"/>
        <s v="52791.90"/>
        <s v="-2546.59"/>
        <s v="-1634.41"/>
        <s v="-39390.40"/>
        <s v="-69207.12"/>
        <s v="-64109.59"/>
        <s v="139456.85"/>
        <s v="-124005.20"/>
        <s v="13411.08"/>
        <s v="64574.12"/>
        <s v="-25436.14"/>
        <s v="-108364.94"/>
        <s v="-255110.11"/>
        <s v="-135320.10"/>
        <s v="-195924.75"/>
        <s v="43884.31"/>
        <s v="50903.79"/>
        <s v="268542.27"/>
        <s v="-414.15"/>
        <s v="74376.16"/>
        <s v="31200.69"/>
        <s v="-705.21"/>
        <s v="-28603.91"/>
        <s v="-54275.35"/>
        <s v="-3287.67"/>
        <s v="-18375.94"/>
        <s v="-584556.34"/>
        <s v="-110877.83"/>
        <s v="-5595.40"/>
        <s v="176585.58"/>
        <s v="304326.53"/>
        <s v="450872.06"/>
        <s v="-4976.15"/>
        <s v="-24077.20"/>
        <s v="72438.11"/>
        <s v="29395.78"/>
        <s v="-42169.88"/>
        <s v="-4352.04"/>
        <s v="38932.84"/>
        <s v="-405993.93"/>
        <s v="22235.18"/>
        <s v="9470.16"/>
        <s v="3377.73"/>
        <s v="-5039.90"/>
        <s v="152772.76"/>
        <s v="23481.91"/>
        <s v="51020.41"/>
        <s v="-20456.58"/>
        <s v="2365.81"/>
        <s v="242.79"/>
        <s v="142386.13"/>
        <s v="67555.09"/>
        <s v="-16469.45"/>
        <s v="-14657.24"/>
        <s v="25505.52"/>
        <s v="51490.12"/>
        <s v="324986.96"/>
        <s v="48056.23"/>
        <s v="-98141.42"/>
        <s v="156211.97"/>
        <s v="182886.85"/>
        <s v="3498.54"/>
        <s v="-876489.71"/>
        <s v="6112.65"/>
        <s v="-125524.84"/>
        <s v="-1148.80"/>
        <s v="-5142.84"/>
        <s v="-102874.32"/>
        <s v="2623.91"/>
        <s v="-16770.89"/>
        <s v="-15616.44"/>
        <s v="-127513.75"/>
        <s v="-45679.33"/>
        <s v="-65447.96"/>
        <s v="-13698.63"/>
        <s v="-56537.14"/>
        <s v="-453749.79"/>
        <s v="109637.10"/>
        <s v="-3424.66"/>
        <s v="-32529.27"/>
        <s v="-8517.29"/>
        <s v="-103524.74"/>
        <s v="584450.16"/>
        <s v="-1788906.73"/>
        <s v="-461113.29"/>
        <s v="-39417.69"/>
        <s v="2693.00"/>
        <s v="160235.76"/>
        <s v="-32560.41"/>
        <s v="1135.10"/>
        <s v="-530302.64"/>
        <s v="62565.48"/>
        <s v="-879677.25"/>
        <s v="-45800.59"/>
        <s v="-70524.02"/>
        <s v="78176.30"/>
        <s v="-108413.99"/>
        <s v="-120341.11"/>
        <s v="6413.99"/>
        <s v="-21228.55"/>
        <s v="81820.88"/>
        <s v="192116.59"/>
        <s v="54220.80"/>
        <s v="-481.21"/>
        <s v="27124.49"/>
        <s v="-2332.36"/>
        <s v="-22742.38"/>
        <s v="-48869.00"/>
        <s v="28563.14"/>
        <s v="13655.97"/>
        <s v="-349241.76"/>
        <s v="180.76"/>
        <s v="-24334.41"/>
        <s v="759986.64"/>
        <s v="347067.06"/>
        <s v="70842.78"/>
        <s v="-70985.19"/>
        <s v="-133495.02"/>
        <s v="-119597.83"/>
        <s v="23985.20"/>
        <s v="167942.48"/>
        <s v="-4502.20"/>
        <s v="-767.12"/>
        <s v="-520.55"/>
        <s v="-19124.53"/>
        <s v="21433.48"/>
        <s v="4566.19"/>
        <s v="54183.47"/>
        <s v="-2121469.95"/>
        <s v="256522.23"/>
        <s v="-173504.66"/>
        <s v="154899.24"/>
        <s v="225306.12"/>
        <s v="112000.78"/>
        <s v="58.31"/>
        <s v="-78488.05"/>
        <s v="-620507.32"/>
        <s v="-71281.88"/>
        <s v="99149.24"/>
        <s v="-484.84"/>
        <s v="-10100.72"/>
        <s v="20109.90"/>
        <s v="84065.47"/>
        <s v="-26877.05"/>
        <s v="-78857.78"/>
        <s v="-1163563.49"/>
        <s v="1953.30"/>
        <s v="-157844.56"/>
        <s v="-25480.71"/>
        <s v="490811.08"/>
        <s v="-145564.28"/>
        <s v="-90818.57"/>
        <s v="53127.11"/>
        <s v="-30878.29"/>
        <s v="-275255.26"/>
        <s v="-68084.07"/>
        <s v="-147939.82"/>
        <s v="134110.79"/>
        <s v="147970.37"/>
        <s v="164204.08"/>
        <s v="-80877.45"/>
        <s v="641.40"/>
        <s v="-31780.82"/>
        <s v="-244467.23"/>
        <s v="-11752.34"/>
        <s v="37983.63"/>
        <s v="-8000.27"/>
        <s v="-1711172.94"/>
        <s v="-23391.35"/>
        <s v="-48729.63"/>
        <s v="134130.22"/>
        <s v="-16125.19"/>
        <s v="-221086.59"/>
        <s v="-10899.43"/>
        <s v="-194665.28"/>
        <s v="329607.47"/>
        <s v="6851.31"/>
        <s v="26499.57"/>
        <s v="43063.94"/>
        <s v="-199980.00"/>
        <s v="72037.96"/>
        <s v="-11857.53"/>
        <s v="-105761.23"/>
        <s v="-24260.16"/>
        <s v="12928.58"/>
        <s v="-211826.06"/>
        <s v="42614.19"/>
        <s v="25266.05"/>
        <s v="-6047.28"/>
        <s v="-4388.27"/>
        <s v="-9278.20"/>
        <s v="-77283.70"/>
        <s v="21113.72"/>
        <s v="-1490703.06"/>
        <s v="-1341927.20"/>
        <s v="-60451.43"/>
        <s v="3323.62"/>
        <s v="-4576.68"/>
        <s v="-19007.28"/>
        <s v="201357.91"/>
        <s v="97668.22"/>
        <s v="-22775.51"/>
        <s v="-277517.81"/>
        <s v="-147723.01"/>
        <s v="-89054.79"/>
        <s v="-33092.56"/>
        <s v="40587.56"/>
        <s v="-126608.02"/>
        <s v="-50429.82"/>
        <s v="-87403.24"/>
        <s v="-124019.66"/>
        <s v="-165522.98"/>
        <s v="174.93"/>
        <s v="-233883.82"/>
        <s v="6302.41"/>
        <s v="-35320.56"/>
        <s v="-58443.75"/>
        <s v="-255200.14"/>
        <s v="-10448.04"/>
        <s v="-273.97"/>
        <s v="437.32"/>
        <s v="1348006.96"/>
        <s v="429183.67"/>
        <s v="460303.21"/>
        <s v="1138.22"/>
        <s v="55626.82"/>
        <s v="-4043.01"/>
        <s v="110840.76"/>
        <s v="-50767.45"/>
        <s v="29237.99"/>
        <s v="-419590.13"/>
        <s v="-119487.46"/>
        <s v="-78231.48"/>
        <s v="-9390.42"/>
        <s v="-678585.65"/>
        <s v="-65616.85"/>
        <s v="3889.42"/>
        <s v="8746.36"/>
        <s v="10056.82"/>
        <s v="-19887.08"/>
        <s v="3091.82"/>
        <s v="3290.95"/>
        <s v="-395020.62"/>
        <s v="211049.56"/>
        <s v="-28766.13"/>
        <s v="-39495.97"/>
        <s v="-4089.55"/>
        <s v="-11358.39"/>
        <s v="-107341.36"/>
        <s v="-281411.91"/>
        <s v="-49482.50"/>
        <s v="5236.15"/>
        <s v="207738.36"/>
        <s v="-26065.36"/>
        <s v="-67887.68"/>
        <s v="-92345.95"/>
        <s v="27464.29"/>
        <s v="-29902.64"/>
        <s v="-17731.08"/>
        <s v="15779.96"/>
        <s v="-326062.89"/>
        <s v="5831.24"/>
        <s v="-14095.43"/>
        <s v="-110781.02"/>
        <s v="-204065.41"/>
        <s v="15900.38"/>
        <s v="-22377.96"/>
        <s v="-266550.42"/>
        <s v="-11770.89"/>
        <s v="14502.51"/>
        <s v="111072.89"/>
        <s v="-319.98"/>
        <s v="-16589.27"/>
        <s v="-16164.44"/>
        <s v="-292373.01"/>
        <s v="-222926.41"/>
        <s v="-3835.62"/>
        <s v="1049.56"/>
        <s v="109773.97"/>
        <s v="-438.36"/>
        <s v="-1572.93"/>
        <s v="-77588.87"/>
        <s v="-81098.54"/>
        <s v="-27123.74"/>
        <s v="-69490.60"/>
        <s v="46542.06"/>
        <s v="-331.48"/>
        <s v="-100767.16"/>
        <s v="-33557.46"/>
        <s v="20671.90"/>
        <s v="24521.99"/>
        <s v="-159203.68"/>
        <s v="-69652.50"/>
        <s v="-125793.83"/>
        <s v="-118630.14"/>
        <s v="-86948.60"/>
        <s v="-30151.59"/>
        <s v="-23655.34"/>
        <s v="-11882.20"/>
        <s v="11154.35"/>
        <s v="177947.52"/>
        <s v="-21497.48"/>
        <s v="-86329.11"/>
        <s v="29335.79"/>
        <s v="70495.63"/>
        <s v="11474.42"/>
        <s v="227.76"/>
        <s v="30416.83"/>
        <s v="9986.12"/>
        <s v="-67335.29"/>
        <s v="69118.69"/>
        <s v="36844.86"/>
        <s v="-33937.63"/>
        <s v="-30758.01"/>
        <s v="130029.15"/>
        <s v="60226.91"/>
        <s v="-23968.23"/>
        <s v="16142.95"/>
        <s v="-219139.73"/>
        <s v="-22129109.65"/>
        <s v="-191009.10"/>
        <s v="-302697.13"/>
        <s v="11054.40"/>
        <s v="65041.68"/>
        <s v="-1354153.19"/>
        <s v="-39440.07"/>
        <s v="-1707.43"/>
        <s v="-118917.96"/>
        <s v="-715.49"/>
        <s v="-1054576.60"/>
        <s v="-95308.70"/>
        <s v="-591105.71"/>
        <s v="-1981734.72"/>
        <s v="-4602.74"/>
        <s v="-198904.11"/>
        <s v="-69041.10"/>
        <s v="10728.06"/>
        <s v="-123897.47"/>
        <s v="22116.08"/>
        <s v="993863.13"/>
        <s v="428989.52"/>
        <s v="607173.23"/>
        <s v="641654.41"/>
        <s v="-956214.85"/>
        <s v="13458.55"/>
        <s v="18488.03"/>
        <s v="884168.46"/>
        <s v="46926.27"/>
        <s v="-111831.43"/>
        <s v="-7458.34"/>
        <s v="-10181.73"/>
        <s v="42945.97"/>
        <s v="87.46"/>
        <m/>
      </sharedItems>
    </cacheField>
    <cacheField name="本月授信人数" numFmtId="0">
      <sharedItems containsString="0" containsBlank="1" containsNumber="1" containsInteger="1" minValue="0" maxValue="35" count="12">
        <n v="0"/>
        <n v="7"/>
        <n v="1"/>
        <n v="4"/>
        <n v="2"/>
        <n v="5"/>
        <n v="13"/>
        <n v="6"/>
        <n v="3"/>
        <n v="9"/>
        <n v="35"/>
        <m/>
      </sharedItems>
    </cacheField>
    <cacheField name="本月授信金额" numFmtId="0">
      <sharedItems containsBlank="1" count="52">
        <s v="0.00"/>
        <s v="883000.00"/>
        <s v="242000.00"/>
        <s v="450000.00"/>
        <s v="221000.00"/>
        <s v="498000.00"/>
        <s v="200000.00"/>
        <s v="394000.00"/>
        <s v="708000.00"/>
        <s v="167000.00"/>
        <s v="132000.00"/>
        <s v="804000.00"/>
        <s v="10000.00"/>
        <s v="1925000.00"/>
        <s v="400000.00"/>
        <s v="835000.00"/>
        <s v="150000.00"/>
        <s v="134000.00"/>
        <s v="574000.00"/>
        <s v="996000.00"/>
        <s v="683000.00"/>
        <s v="80000.00"/>
        <s v="1494000.00"/>
        <s v="90000.00"/>
        <s v="586000.00"/>
        <s v="587000.00"/>
        <s v="39000.00"/>
        <s v="621000.00"/>
        <s v="210000.00"/>
        <s v="265000.00"/>
        <s v="3708000.00"/>
        <s v="16420000.00"/>
        <s v="1992000.00"/>
        <s v="250000.00"/>
        <s v="291000.00"/>
        <s v="20000.00"/>
        <s v="298000.00"/>
        <s v="478000.00"/>
        <s v="276000.00"/>
        <s v="53000.00"/>
        <s v="111000.00"/>
        <s v="600000.00"/>
        <s v="102000.00"/>
        <s v="1000000.00"/>
        <s v="72000.00"/>
        <s v="535000.00"/>
        <s v="1376000.00"/>
        <s v="745000.00"/>
        <s v="434000.00"/>
        <s v="95000.00"/>
        <s v="55000.00"/>
        <m/>
      </sharedItems>
    </cacheField>
    <cacheField name="本月注销人数" numFmtId="0">
      <sharedItems containsBlank="1" count="5">
        <s v="0"/>
        <s v="1"/>
        <s v="2"/>
        <s v="3"/>
        <m/>
      </sharedItems>
    </cacheField>
    <cacheField name="本月注销额度" numFmtId="0">
      <sharedItems containsBlank="1" count="21">
        <s v="0.00"/>
        <s v="200000.00"/>
        <s v="133000.00"/>
        <s v="82800.00"/>
        <s v="180000.00"/>
        <s v="210000.00"/>
        <s v="54000.00"/>
        <s v="287000.00"/>
        <s v="156888.00"/>
        <s v="129000.00"/>
        <s v="498000.00"/>
        <s v="140000.00"/>
        <s v="400000.00"/>
        <s v="481000.00"/>
        <s v="164888.00"/>
        <s v="60000.00"/>
        <s v="10000.00"/>
        <s v="878000.00"/>
        <s v="30000.00"/>
        <s v="62200.00"/>
        <m/>
      </sharedItems>
    </cacheField>
    <cacheField name="本月调额人数" numFmtId="0">
      <sharedItems containsBlank="1" count="2">
        <s v="0"/>
        <m/>
      </sharedItems>
    </cacheField>
    <cacheField name="本月调整额度" numFmtId="0">
      <sharedItems containsBlank="1" count="2">
        <s v="0.00"/>
        <m/>
      </sharedItems>
    </cacheField>
    <cacheField name="本月放款笔数" numFmtId="0">
      <sharedItems containsBlank="1" count="12">
        <s v="0"/>
        <s v="2"/>
        <s v="5"/>
        <s v="1"/>
        <s v="8"/>
        <s v="9"/>
        <s v="3"/>
        <s v="4"/>
        <s v="6"/>
        <s v="7"/>
        <s v="11"/>
        <m/>
      </sharedItems>
    </cacheField>
    <cacheField name="本月放款人数" numFmtId="0">
      <sharedItems containsBlank="1" count="11">
        <s v="0"/>
        <s v="2"/>
        <s v="5"/>
        <s v="1"/>
        <s v="8"/>
        <s v="4"/>
        <s v="3"/>
        <s v="6"/>
        <s v="9"/>
        <s v="7"/>
        <m/>
      </sharedItems>
    </cacheField>
    <cacheField name="本月&lt;本年首次&gt;放款人数" numFmtId="0">
      <sharedItems containsBlank="1" count="5">
        <s v="0"/>
        <s v="1"/>
        <s v="3"/>
        <s v="2"/>
        <m/>
      </sharedItems>
    </cacheField>
    <cacheField name="本月&lt;本年首次&gt;放款金额" numFmtId="0">
      <sharedItems containsBlank="1" count="27">
        <s v="0.00"/>
        <s v="93000.00"/>
        <s v="17000.00"/>
        <s v="300000.00"/>
        <s v="58000.00"/>
        <s v="200000.00"/>
        <s v="100000.00"/>
        <s v="50000.00"/>
        <s v="27000.00"/>
        <s v="95000.00"/>
        <s v="90000.00"/>
        <s v="74700.00"/>
        <s v="10000.00"/>
        <s v="30000.00"/>
        <s v="34200.00"/>
        <s v="22000.00"/>
        <s v="13000.00"/>
        <s v="65000.00"/>
        <s v="5500.00"/>
        <s v="199000.00"/>
        <s v="500000.00"/>
        <s v="340000.00"/>
        <s v="5000.00"/>
        <s v="40000.00"/>
        <s v="6000.00"/>
        <s v="22700.00"/>
        <m/>
      </sharedItems>
    </cacheField>
    <cacheField name="本月&lt;首次&gt;放款人数" numFmtId="0">
      <sharedItems containsBlank="1" count="5">
        <s v="0"/>
        <s v="1"/>
        <s v="3"/>
        <s v="2"/>
        <m/>
      </sharedItems>
    </cacheField>
    <cacheField name="本月&lt;首次&gt;放款金额" numFmtId="0">
      <sharedItems containsBlank="1" count="14">
        <s v="0.00"/>
        <s v="93000.00"/>
        <s v="17000.00"/>
        <s v="300000.00"/>
        <s v="58000.00"/>
        <s v="200000.00"/>
        <s v="100000.00"/>
        <s v="50000.00"/>
        <s v="13000.00"/>
        <s v="65000.00"/>
        <s v="500000.00"/>
        <s v="340000.00"/>
        <s v="30000.00"/>
        <m/>
      </sharedItems>
    </cacheField>
    <cacheField name="本月放款金额" numFmtId="0">
      <sharedItems containsString="0" containsBlank="1" containsNumber="1" containsInteger="1" minValue="0" maxValue="1414000" count="87">
        <n v="0"/>
        <n v="17700"/>
        <n v="186000"/>
        <n v="5000"/>
        <n v="17000"/>
        <n v="996000"/>
        <n v="90000"/>
        <n v="58000"/>
        <n v="1414000"/>
        <n v="20000"/>
        <n v="100000"/>
        <n v="70000"/>
        <n v="2734"/>
        <n v="142000"/>
        <n v="10000"/>
        <n v="50000"/>
        <n v="1100"/>
        <n v="200000"/>
        <n v="167000"/>
        <n v="18000"/>
        <n v="130000"/>
        <n v="101000"/>
        <n v="378000"/>
        <n v="13000"/>
        <n v="2000"/>
        <n v="1000"/>
        <n v="138000"/>
        <n v="3000"/>
        <n v="21000"/>
        <n v="300000"/>
        <n v="74700"/>
        <n v="380000"/>
        <n v="150000"/>
        <n v="30000"/>
        <n v="129760"/>
        <n v="80000"/>
        <n v="110000"/>
        <n v="7465"/>
        <n v="44000"/>
        <n v="81000"/>
        <n v="34200"/>
        <n v="25000"/>
        <n v="14000"/>
        <n v="5600"/>
        <n v="209000"/>
        <n v="92000"/>
        <n v="102000"/>
        <n v="309700"/>
        <n v="12000"/>
        <n v="22000"/>
        <n v="133000"/>
        <n v="85000"/>
        <n v="400000"/>
        <n v="6900"/>
        <n v="23500"/>
        <n v="655200"/>
        <n v="969000"/>
        <n v="440000"/>
        <n v="11700"/>
        <n v="12700"/>
        <n v="8000"/>
        <n v="3500"/>
        <n v="8500"/>
        <n v="291000"/>
        <n v="70962"/>
        <n v="29283"/>
        <n v="40000"/>
        <n v="170000"/>
        <n v="2600"/>
        <n v="19000"/>
        <n v="99334"/>
        <n v="261000"/>
        <n v="6000"/>
        <n v="111000"/>
        <n v="5200"/>
        <n v="4000"/>
        <n v="210000"/>
        <n v="24000"/>
        <n v="135000"/>
        <n v="19880"/>
        <n v="433000"/>
        <n v="33000"/>
        <n v="45000"/>
        <n v="22700"/>
        <n v="74000"/>
        <n v="30022"/>
        <m/>
      </sharedItems>
    </cacheField>
    <cacheField name="本月结清人数" numFmtId="0">
      <sharedItems containsBlank="1" count="7">
        <s v="0"/>
        <s v="3"/>
        <s v="1"/>
        <s v="4"/>
        <s v="2"/>
        <s v="5"/>
        <m/>
      </sharedItems>
    </cacheField>
    <cacheField name="本月结清笔数" numFmtId="0">
      <sharedItems containsBlank="1" count="14">
        <s v="0"/>
        <s v="1"/>
        <s v="9"/>
        <s v="3"/>
        <s v="7"/>
        <s v="2"/>
        <s v="4"/>
        <s v="10"/>
        <s v="6"/>
        <s v="8"/>
        <s v="5"/>
        <s v="15"/>
        <s v="14"/>
        <m/>
      </sharedItems>
    </cacheField>
    <cacheField name="本月回收本金" numFmtId="0">
      <sharedItems containsBlank="1" count="422">
        <s v="0.00"/>
        <s v="27019.89"/>
        <s v="8313.41"/>
        <s v="4616.65"/>
        <s v="27012.40"/>
        <s v="2749.11"/>
        <s v="372428.54"/>
        <s v="23384.76"/>
        <s v="186056.67"/>
        <s v="57677.17"/>
        <s v="7463.85"/>
        <s v="223065.07"/>
        <s v="523.84"/>
        <s v="105555.56"/>
        <s v="14332.20"/>
        <s v="2699.47"/>
        <s v="68000.00"/>
        <s v="2734.28"/>
        <s v="10884.42"/>
        <s v="6729.59"/>
        <s v="5066.00"/>
        <s v="8805.40"/>
        <s v="100000.00"/>
        <s v="497999.91"/>
        <s v="3260.56"/>
        <s v="111137.17"/>
        <s v="9259.76"/>
        <s v="1611.12"/>
        <s v="119079.07"/>
        <s v="22472.38"/>
        <s v="8080.26"/>
        <s v="13359.73"/>
        <s v="823.82"/>
        <s v="3721.78"/>
        <s v="3088.82"/>
        <s v="7985.56"/>
        <s v="52582.96"/>
        <s v="10000.00"/>
        <s v="978.23"/>
        <s v="4177.10"/>
        <s v="3065.01"/>
        <s v="1141.37"/>
        <s v="7417.80"/>
        <s v="3799.49"/>
        <s v="6416.67"/>
        <s v="45262.64"/>
        <s v="7356.89"/>
        <s v="5802.96"/>
        <s v="183712.13"/>
        <s v="177356.20"/>
        <s v="5486.10"/>
        <s v="3810.94"/>
        <s v="587.63"/>
        <s v="649.31"/>
        <s v="29517.07"/>
        <s v="80542.27"/>
        <s v="137030.66"/>
        <s v="904.20"/>
        <s v="23936.13"/>
        <s v="373152.32"/>
        <s v="6134.76"/>
        <s v="202778.43"/>
        <s v="1628.99"/>
        <s v="8303.40"/>
        <s v="1406.24"/>
        <s v="5833.33"/>
        <s v="934.95"/>
        <s v="10437.18"/>
        <s v="4814.34"/>
        <s v="855.40"/>
        <s v="31966.65"/>
        <s v="14139.08"/>
        <s v="655.66"/>
        <s v="7111.21"/>
        <s v="225773.84"/>
        <s v="835.51"/>
        <s v="16960.20"/>
        <s v="3787.01"/>
        <s v="8558.74"/>
        <s v="2777.78"/>
        <s v="51196.18"/>
        <s v="1572.59"/>
        <s v="25284.37"/>
        <s v="1027.12"/>
        <s v="37123.41"/>
        <s v="1966.56"/>
        <s v="3297.88"/>
        <s v="3580.36"/>
        <s v="10185.54"/>
        <s v="1903.06"/>
        <s v="890.48"/>
        <s v="4830.70"/>
        <s v="26964.67"/>
        <s v="8426.81"/>
        <s v="200573.88"/>
        <s v="17.04"/>
        <s v="2745.17"/>
        <s v="22688.36"/>
        <s v="16412.63"/>
        <s v="7032.97"/>
        <s v="3264.04"/>
        <s v="203869.19"/>
        <s v="8277.78"/>
        <s v="14255.89"/>
        <s v="7476.06"/>
        <s v="36087.99"/>
        <s v="78383.07"/>
        <s v="223617.16"/>
        <s v="4282.57"/>
        <s v="204303.53"/>
        <s v="1242.98"/>
        <s v="727.98"/>
        <s v="200000.00"/>
        <s v="784.97"/>
        <s v="26961.10"/>
        <s v="50000.00"/>
        <s v="17129.02"/>
        <s v="3748.02"/>
        <s v="7891.71"/>
        <s v="5379.83"/>
        <s v="13072.93"/>
        <s v="1659.72"/>
        <s v="2671.51"/>
        <s v="525.43"/>
        <s v="70000.00"/>
        <s v="13126.99"/>
        <s v="455171.53"/>
        <s v="1425.51"/>
        <s v="12645.36"/>
        <s v="110212.72"/>
        <s v="4078.04"/>
        <s v="17770.81"/>
        <s v="6661.63"/>
        <s v="1130.14"/>
        <s v="17330.92"/>
        <s v="123575.90"/>
        <s v="2635.90"/>
        <s v="5046.65"/>
        <s v="148962.78"/>
        <s v="4633.91"/>
        <s v="5555.56"/>
        <s v="8342.45"/>
        <s v="1826.19"/>
        <s v="43617.19"/>
        <s v="2109.16"/>
        <s v="1698.55"/>
        <s v="5123.14"/>
        <s v="15054.84"/>
        <s v="2173.47"/>
        <s v="110000.00"/>
        <s v="1333.70"/>
        <s v="5101.65"/>
        <s v="6529.42"/>
        <s v="2449.04"/>
        <s v="1121.63"/>
        <s v="3999.52"/>
        <s v="218000.00"/>
        <s v="34138.30"/>
        <s v="2530.60"/>
        <s v="5934.63"/>
        <s v="554.58"/>
        <s v="2651.68"/>
        <s v="3544.18"/>
        <s v="6312.28"/>
        <s v="71832.97"/>
        <s v="55400.54"/>
        <s v="44912.01"/>
        <s v="3743.03"/>
        <s v="16345.17"/>
        <s v="9845.61"/>
        <s v="3565.05"/>
        <s v="3268.23"/>
        <s v="5844.78"/>
        <s v="30000.00"/>
        <s v="1704.93"/>
        <s v="2551.72"/>
        <s v="12500.01"/>
        <s v="5520.33"/>
        <s v="548.57"/>
        <s v="2898.80"/>
        <s v="13676.21"/>
        <s v="2321.87"/>
        <s v="5534.85"/>
        <s v="295.22"/>
        <s v="11721.56"/>
        <s v="66721.98"/>
        <s v="44166.43"/>
        <s v="2960.87"/>
        <s v="30927.67"/>
        <s v="1378.33"/>
        <s v="5910.80"/>
        <s v="2538.09"/>
        <s v="21309.54"/>
        <s v="12638.54"/>
        <s v="18277.66"/>
        <s v="17581.60"/>
        <s v="2466.52"/>
        <s v="2505.90"/>
        <s v="6955.93"/>
        <s v="2176.36"/>
        <s v="375.44"/>
        <s v="9675.17"/>
        <s v="14990.35"/>
        <s v="7998.88"/>
        <s v="8104.24"/>
        <s v="23383.60"/>
        <s v="4543.14"/>
        <s v="1093.91"/>
        <s v="173397.88"/>
        <s v="10709.26"/>
        <s v="4568.94"/>
        <s v="3579.13"/>
        <s v="6241.86"/>
        <s v="488.39"/>
        <s v="3784.60"/>
        <s v="6712.79"/>
        <s v="6786.71"/>
        <s v="35956.38"/>
        <s v="111760.68"/>
        <s v="14245.33"/>
        <s v="539643.75"/>
        <s v="23406.03"/>
        <s v="70292.29"/>
        <s v="2386.36"/>
        <s v="4901.52"/>
        <s v="1208.30"/>
        <s v="9711.77"/>
        <s v="180637.43"/>
        <s v="40000.00"/>
        <s v="8881.37"/>
        <s v="10912.56"/>
        <s v="4385.83"/>
        <s v="11170.57"/>
        <s v="12019.93"/>
        <s v="13984.47"/>
        <s v="33213.12"/>
        <s v="7469.49"/>
        <s v="30505.63"/>
        <s v="284545.50"/>
        <s v="30528.91"/>
        <s v="897090.80"/>
        <s v="770914.66"/>
        <s v="61246.85"/>
        <s v="13179.28"/>
        <s v="11117.95"/>
        <s v="12393.10"/>
        <s v="18326.85"/>
        <s v="206144.44"/>
        <s v="511398.87"/>
        <s v="31025.00"/>
        <s v="10009.11"/>
        <s v="2712.32"/>
        <s v="162261.10"/>
        <s v="2474.92"/>
        <s v="6216.77"/>
        <s v="15681.07"/>
        <s v="16643.36"/>
        <s v="119985.65"/>
        <s v="1387.35"/>
        <s v="1351.39"/>
        <s v="4242.89"/>
        <s v="1918.85"/>
        <s v="4969.44"/>
        <s v="28676.74"/>
        <s v="7477.24"/>
        <s v="3689.54"/>
        <s v="22037.24"/>
        <s v="2164.52"/>
        <s v="1262.94"/>
        <s v="28669.97"/>
        <s v="7638.89"/>
        <s v="2620.27"/>
        <s v="14353.77"/>
        <s v="24287.44"/>
        <s v="465902.73"/>
        <s v="382.42"/>
        <s v="2359.82"/>
        <s v="3014.57"/>
        <s v="6017.80"/>
        <s v="997.74"/>
        <s v="1437.89"/>
        <s v="1971.26"/>
        <s v="4521.30"/>
        <s v="2948.05"/>
        <s v="6072.95"/>
        <s v="15261.70"/>
        <s v="8767.05"/>
        <s v="28426.10"/>
        <s v="29204.86"/>
        <s v="3583.71"/>
        <s v="3878.68"/>
        <s v="1358.44"/>
        <s v="132.69"/>
        <s v="1130.95"/>
        <s v="24865.83"/>
        <s v="43455.94"/>
        <s v="32951.64"/>
        <s v="6136.78"/>
        <s v="10690.60"/>
        <s v="5435.31"/>
        <s v="370000.00"/>
        <s v="8364.03"/>
        <s v="2161.80"/>
        <s v="6064.28"/>
        <s v="8927.55"/>
        <s v="2553.03"/>
        <s v="624.97"/>
        <s v="3789.09"/>
        <s v="11320.17"/>
        <s v="5582.28"/>
        <s v="3648.59"/>
        <s v="2635.96"/>
        <s v="1854.21"/>
        <s v="10999.99"/>
        <s v="10192.15"/>
        <s v="4126.13"/>
        <s v="99333.33"/>
        <s v="52777.74"/>
        <s v="10320.87"/>
        <s v="9984.05"/>
        <s v="3342.49"/>
        <s v="4880.70"/>
        <s v="246640.74"/>
        <s v="13891.50"/>
        <s v="584.71"/>
        <s v="35005.54"/>
        <s v="29598.69"/>
        <s v="6903.07"/>
        <s v="23093.00"/>
        <s v="1304.92"/>
        <s v="115187.01"/>
        <s v="920.64"/>
        <s v="11649.08"/>
        <s v="15426.89"/>
        <s v="5082.64"/>
        <s v="3333.33"/>
        <s v="565.83"/>
        <s v="1306.98"/>
        <s v="3255.93"/>
        <s v="1489.20"/>
        <s v="15726.78"/>
        <s v="5373.05"/>
        <s v="479.99"/>
        <s v="6517.01"/>
        <s v="7745.34"/>
        <s v="80000.00"/>
        <s v="133358.96"/>
        <s v="2779.87"/>
        <s v="290905.67"/>
        <s v="369999.99"/>
        <s v="33763.43"/>
        <s v="14346.16"/>
        <s v="6343.06"/>
        <s v="2671.94"/>
        <s v="4235.27"/>
        <s v="7743.69"/>
        <s v="14728.43"/>
        <s v="47081.67"/>
        <s v="194208.78"/>
        <s v="2289.56"/>
        <s v="798.45"/>
        <s v="2395.14"/>
        <s v="184019.07"/>
        <s v="16279.64"/>
        <s v="3299.27"/>
        <s v="791.30"/>
        <s v="9272.33"/>
        <s v="4999.75"/>
        <s v="94323.18"/>
        <s v="4733.49"/>
        <s v="768.98"/>
        <s v="21462.19"/>
        <s v="1994.06"/>
        <s v="55119.91"/>
        <s v="161816.08"/>
        <s v="85318.90"/>
        <s v="32186.90"/>
        <s v="2698.83"/>
        <s v="3412.78"/>
        <s v="17220.38"/>
        <s v="8179.24"/>
        <s v="9110.85"/>
        <s v="5228.48"/>
        <s v="4774.71"/>
        <s v="8738.10"/>
        <s v="2484.12"/>
        <s v="197513.11"/>
        <s v="1433.04"/>
        <s v="1617.19"/>
        <s v="930.13"/>
        <s v="952.35"/>
        <s v="2487.08"/>
        <s v="2803.53"/>
        <s v="65214.48"/>
        <s v="99090.40"/>
        <s v="16619.82"/>
        <s v="2751.83"/>
        <s v="6204.67"/>
        <s v="2294.15"/>
        <s v="21957.63"/>
        <s v="6322.41"/>
        <s v="174.19"/>
        <s v="3101.41"/>
        <s v="1738.59"/>
        <s v="10659.87"/>
        <s v="325.59"/>
        <s v="2313.28"/>
        <s v="33486.66"/>
        <s v="17239.90"/>
        <s v="1922.03"/>
        <s v="1404.19"/>
        <s v="515.87"/>
        <s v="385740.38"/>
        <s v="26840.46"/>
        <s v="3761.60"/>
        <s v="45902.75"/>
        <s v="36083.49"/>
        <s v="131433.75"/>
        <s v="2567.67"/>
        <s v="14998.41"/>
        <s v="1543.61"/>
        <m/>
      </sharedItems>
    </cacheField>
    <cacheField name="本月回收利息" numFmtId="0">
      <sharedItems containsBlank="1" count="511">
        <s v="0.00"/>
        <s v="1421.60"/>
        <s v="1115.70"/>
        <s v="729.17"/>
        <s v="3487.87"/>
        <s v="230.41"/>
        <s v="9956.55"/>
        <s v="2010.79"/>
        <s v="5674.97"/>
        <s v="773.37"/>
        <s v="2863.41"/>
        <s v="1061.33"/>
        <s v="50235.68"/>
        <s v="210.54"/>
        <s v="4992.07"/>
        <s v="629.84"/>
        <s v="476.53"/>
        <s v="315.79"/>
        <s v="377.74"/>
        <s v="1060.21"/>
        <s v="313.05"/>
        <s v="1178.71"/>
        <s v="1111.24"/>
        <s v="4186.13"/>
        <s v="7741.84"/>
        <s v="413.10"/>
        <s v="6264.27"/>
        <s v="342.70"/>
        <s v="8419.30"/>
        <s v="1493.87"/>
        <s v="492.95"/>
        <s v="10299.52"/>
        <s v="5421.33"/>
        <s v="3053.19"/>
        <s v="1480.07"/>
        <s v="5530.90"/>
        <s v="19.12"/>
        <s v="550.80"/>
        <s v="307.71"/>
        <s v="4600.29"/>
        <s v="431.56"/>
        <s v="1868.31"/>
        <s v="552.86"/>
        <s v="4283.07"/>
        <s v="231.57"/>
        <s v="925.87"/>
        <s v="29.53"/>
        <s v="912.00"/>
        <s v="425.89"/>
        <s v="2225.37"/>
        <s v="1120.13"/>
        <s v="1296.00"/>
        <s v="184.80"/>
        <s v="2977.64"/>
        <s v="2313.37"/>
        <s v="182.55"/>
        <s v="715.00"/>
        <s v="3301.68"/>
        <s v="553.80"/>
        <s v="2222.80"/>
        <s v="4677.93"/>
        <s v="1285.20"/>
        <s v="910.02"/>
        <s v="20.92"/>
        <s v="45.58"/>
        <s v="2981.73"/>
        <s v="8010.02"/>
        <s v="2034.36"/>
        <s v="5687.61"/>
        <s v="830.70"/>
        <s v="91.46"/>
        <s v="150.45"/>
        <s v="6811.09"/>
        <s v="682.47"/>
        <s v="1817.11"/>
        <s v="229.13"/>
        <s v="2184.00"/>
        <s v="396.74"/>
        <s v="133.14"/>
        <s v="455.18"/>
        <s v="7.91"/>
        <s v="1966.99"/>
        <s v="803.67"/>
        <s v="1543.16"/>
        <s v="164.74"/>
        <s v="2750.10"/>
        <s v="966.38"/>
        <s v="26.20"/>
        <s v="888.72"/>
        <s v="4547.32"/>
        <s v="109.55"/>
        <s v="566.34"/>
        <s v="514.69"/>
        <s v="430.26"/>
        <s v="469.92"/>
        <s v="531.60"/>
        <s v="3505.66"/>
        <s v="210.00"/>
        <s v="952.79"/>
        <s v="178.20"/>
        <s v="331.94"/>
        <s v="2134.08"/>
        <s v="1087.62"/>
        <s v="999.64"/>
        <s v="157.82"/>
        <s v="270.98"/>
        <s v="1290.78"/>
        <s v="252.07"/>
        <s v="244.92"/>
        <s v="1072.61"/>
        <s v="165.38"/>
        <s v="1346.08"/>
        <s v="409.94"/>
        <s v="1.04"/>
        <s v="374.83"/>
        <s v="1167.54"/>
        <s v="877.98"/>
        <s v="1133.61"/>
        <s v="641.27"/>
        <s v="1458.09"/>
        <s v="1351.75"/>
        <s v="1303.28"/>
        <s v="819.38"/>
        <s v="192.35"/>
        <s v="2633.37"/>
        <s v="1822.32"/>
        <s v="448.36"/>
        <s v="1947.26"/>
        <s v="798.54"/>
        <s v="778.98"/>
        <s v="2315.42"/>
        <s v="536.67"/>
        <s v="2067.20"/>
        <s v="365.01"/>
        <s v="965.32"/>
        <s v="515.70"/>
        <s v="692.65"/>
        <s v="736.36"/>
        <s v="506.78"/>
        <s v="1182.00"/>
        <s v="823.13"/>
        <s v="611.18"/>
        <s v="258.82"/>
        <s v="48.08"/>
        <s v="140.18"/>
        <s v="1614.89"/>
        <s v="4177.24"/>
        <s v="175.46"/>
        <s v="596.76"/>
        <s v="862.75"/>
        <s v="369.74"/>
        <s v="540.10"/>
        <s v="993.60"/>
        <s v="3075.17"/>
        <s v="369.04"/>
        <s v="1454.98"/>
        <s v="70.15"/>
        <s v="2352.84"/>
        <s v="724.06"/>
        <s v="2031.84"/>
        <s v="426.45"/>
        <s v="419.72"/>
        <s v="571.12"/>
        <s v="500.88"/>
        <s v="662.16"/>
        <s v="1771.99"/>
        <s v="504.18"/>
        <s v="743.58"/>
        <s v="275.57"/>
        <s v="178.36"/>
        <s v="503.73"/>
        <s v="302.64"/>
        <s v="1525.96"/>
        <s v="2153.92"/>
        <s v="41.70"/>
        <s v="382.59"/>
        <s v="33.66"/>
        <s v="408.69"/>
        <s v="91.20"/>
        <s v="1074.65"/>
        <s v="3206.47"/>
        <s v="516.98"/>
        <s v="168.73"/>
        <s v="331.34"/>
        <s v="4573.72"/>
        <s v="4912.80"/>
        <s v="319.51"/>
        <s v="792.34"/>
        <s v="138.77"/>
        <s v="135.28"/>
        <s v="1860.00"/>
        <s v="185.08"/>
        <s v="595.85"/>
        <s v="6182.83"/>
        <s v="665.38"/>
        <s v="871.59"/>
        <s v="80.43"/>
        <s v="1735.01"/>
        <s v="2030.15"/>
        <s v="466.51"/>
        <s v="521.99"/>
        <s v="818.05"/>
        <s v="161.28"/>
        <s v="119.06"/>
        <s v="579.56"/>
        <s v="1221.75"/>
        <s v="1076.43"/>
        <s v="998.86"/>
        <s v="53.86"/>
        <s v="487.81"/>
        <s v="1673.72"/>
        <s v="117.74"/>
        <s v="735.01"/>
        <s v="801.00"/>
        <s v="11.14"/>
        <s v="641.81"/>
        <s v="358.05"/>
        <s v="191.93"/>
        <s v="2109.40"/>
        <s v="11.42"/>
        <s v="164.44"/>
        <s v="161.40"/>
        <s v="367.90"/>
        <s v="211.23"/>
        <s v="2732.78"/>
        <s v="1027.55"/>
        <s v="498.12"/>
        <s v="816.00"/>
        <s v="1078.03"/>
        <s v="485.33"/>
        <s v="800.50"/>
        <s v="1294.64"/>
        <s v="65.01"/>
        <s v="660.75"/>
        <s v="147.28"/>
        <s v="606.45"/>
        <s v="907.73"/>
        <s v="238.86"/>
        <s v="1380.19"/>
        <s v="2418.44"/>
        <s v="831.18"/>
        <s v="208.61"/>
        <s v="2227.80"/>
        <s v="1497.67"/>
        <s v="1986.48"/>
        <s v="75.61"/>
        <s v="89.34"/>
        <s v="1955.87"/>
        <s v="26.82"/>
        <s v="427.61"/>
        <s v="2378.40"/>
        <s v="4626.49"/>
        <s v="558.61"/>
        <s v="760.64"/>
        <s v="1769.41"/>
        <s v="1517.68"/>
        <s v="11743.02"/>
        <s v="5523.62"/>
        <s v="2106.63"/>
        <s v="2780.69"/>
        <s v="376.07"/>
        <s v="1445.20"/>
        <s v="322.70"/>
        <s v="1931.81"/>
        <s v="3957.13"/>
        <s v="958.95"/>
        <s v="866.25"/>
        <s v="6102.49"/>
        <s v="1545.93"/>
        <s v="4161.19"/>
        <s v="4030.24"/>
        <s v="1566.25"/>
        <s v="1718.14"/>
        <s v="263.77"/>
        <s v="1279.18"/>
        <s v="3208.88"/>
        <s v="4306.95"/>
        <s v="10097.52"/>
        <s v="11541.61"/>
        <s v="1371.30"/>
        <s v="2769.72"/>
        <s v="16932.80"/>
        <s v="9766.19"/>
        <s v="61493.49"/>
        <s v="45172.51"/>
        <s v="2183.82"/>
        <s v="1894.75"/>
        <s v="931.50"/>
        <s v="4021.94"/>
        <s v="1816.82"/>
        <s v="10075.00"/>
        <s v="4118.49"/>
        <s v="18213.21"/>
        <s v="70.85"/>
        <s v="1212.07"/>
        <s v="688.18"/>
        <s v="1539.10"/>
        <s v="314.17"/>
        <s v="224.01"/>
        <s v="1606.81"/>
        <s v="3429.29"/>
        <s v="4943.89"/>
        <s v="374.86"/>
        <s v="105.95"/>
        <s v="278.81"/>
        <s v="143.14"/>
        <s v="498.91"/>
        <s v="1332.03"/>
        <s v="1087.41"/>
        <s v="594.40"/>
        <s v="48.60"/>
        <s v="330.05"/>
        <s v="1901.75"/>
        <s v="1645.41"/>
        <s v="384.62"/>
        <s v="2046.11"/>
        <s v="1399.67"/>
        <s v="323.74"/>
        <s v="330.48"/>
        <s v="1338.70"/>
        <s v="3305.79"/>
        <s v="15229.59"/>
        <s v="113.84"/>
        <s v="415.15"/>
        <s v="417.78"/>
        <s v="1378.79"/>
        <s v="1320.00"/>
        <s v="260.17"/>
        <s v="288.63"/>
        <s v="217.52"/>
        <s v="514.15"/>
        <s v="239.66"/>
        <s v="574.67"/>
        <s v="1602.84"/>
        <s v="834.89"/>
        <s v="186.48"/>
        <s v="1515.47"/>
        <s v="1658.10"/>
        <s v="1371.28"/>
        <s v="1524.96"/>
        <s v="385.37"/>
        <s v="1223.23"/>
        <s v="87.34"/>
        <s v="11.05"/>
        <s v="139.33"/>
        <s v="1521.00"/>
        <s v="711.19"/>
        <s v="3895.11"/>
        <s v="2396.53"/>
        <s v="673.34"/>
        <s v="2582.84"/>
        <s v="675.66"/>
        <s v="562.47"/>
        <s v="642.60"/>
        <s v="1288.98"/>
        <s v="680.99"/>
        <s v="130.50"/>
        <s v="157.49"/>
        <s v="205.58"/>
        <s v="203.04"/>
        <s v="356.89"/>
        <s v="70.37"/>
        <s v="856.62"/>
        <s v="1264.65"/>
        <s v="709.36"/>
        <s v="355.18"/>
        <s v="498.97"/>
        <s v="173.79"/>
        <s v="452.79"/>
        <s v="903.29"/>
        <s v="358.57"/>
        <s v="2569.11"/>
        <s v="265.05"/>
        <s v="127.80"/>
        <s v="1149.73"/>
        <s v="229.79"/>
        <s v="1413.72"/>
        <s v="1475.53"/>
        <s v="10016.33"/>
        <s v="1266.99"/>
        <s v="1215.36"/>
        <s v="3.59"/>
        <s v="2703.48"/>
        <s v="3798.01"/>
        <s v="1403.35"/>
        <s v="403.92"/>
        <s v="2604.15"/>
        <s v="464.40"/>
        <s v="261.71"/>
        <s v="2419.68"/>
        <s v="363.53"/>
        <s v="281.69"/>
        <s v="1052.84"/>
        <s v="2349.32"/>
        <s v="1354.56"/>
        <s v="573.04"/>
        <s v="1100.00"/>
        <s v="1068.00"/>
        <s v="48.94"/>
        <s v="142.35"/>
        <s v="495.72"/>
        <s v="32.40"/>
        <s v="627.26"/>
        <s v="224.25"/>
        <s v="709.15"/>
        <s v="1017.75"/>
        <s v="5.32"/>
        <s v="193.28"/>
        <s v="2470.45"/>
        <s v="1732.80"/>
        <s v="10.45"/>
        <s v="2348.73"/>
        <s v="395.08"/>
        <s v="2204.73"/>
        <s v="2756.73"/>
        <s v="7405.53"/>
        <s v="1228.36"/>
        <s v="2992.69"/>
        <s v="729.87"/>
        <s v="580.47"/>
        <s v="58.96"/>
        <s v="362.93"/>
        <s v="1003.79"/>
        <s v="798.00"/>
        <s v="1798.51"/>
        <s v="6746.70"/>
        <s v="1762.20"/>
        <s v="1195.22"/>
        <s v="248.90"/>
        <s v="1074.60"/>
        <s v="804.29"/>
        <s v="2123.27"/>
        <s v="1117.30"/>
        <s v="517.94"/>
        <s v="10.14"/>
        <s v="538.91"/>
        <s v="1966.45"/>
        <s v="125.48"/>
        <s v="7.81"/>
        <s v="6975.61"/>
        <s v="1167.99"/>
        <s v="200.94"/>
        <s v="962.55"/>
        <s v="1765.62"/>
        <s v="314.98"/>
        <s v="538.39"/>
        <s v="918.54"/>
        <s v="1499.87"/>
        <s v="4074.39"/>
        <s v="343.91"/>
        <s v="606.72"/>
        <s v="761.10"/>
        <s v="194.40"/>
        <s v="1673.25"/>
        <s v="831.07"/>
        <s v="460.80"/>
        <s v="1493.84"/>
        <s v="166.80"/>
        <s v="375.00"/>
        <s v="359.15"/>
        <s v="378.99"/>
        <s v="1668.15"/>
        <s v="1938.42"/>
        <s v="2337.25"/>
        <s v="496.80"/>
        <s v="848.92"/>
        <s v="15.24"/>
        <s v="122.50"/>
        <s v="318.33"/>
        <s v="215.06"/>
        <s v="103.99"/>
        <s v="596.86"/>
        <s v="208.25"/>
        <s v="908.51"/>
        <s v="627.68"/>
        <s v="448.22"/>
        <s v="296.37"/>
        <s v="631.34"/>
        <s v="629.58"/>
        <s v="1563.75"/>
        <s v="197.50"/>
        <s v="550.89"/>
        <s v="91.81"/>
        <s v="522.53"/>
        <s v="199.50"/>
        <s v="454.70"/>
        <s v="1565.68"/>
        <s v="6.56"/>
        <s v="291.87"/>
        <s v="1944.60"/>
        <s v="665.55"/>
        <s v="324.46"/>
        <s v="107.06"/>
        <s v="131.18"/>
        <s v="1201.50"/>
        <s v="497.70"/>
        <s v="51.41"/>
        <s v="31054.47"/>
        <s v="2591.07"/>
        <s v="302.65"/>
        <s v="4600.56"/>
        <s v="1033.92"/>
        <s v="790.75"/>
        <s v="30.90"/>
        <s v="572.14"/>
        <s v="2111.40"/>
        <s v="412.83"/>
        <s v="326.40"/>
        <s v="621.00"/>
        <s v="314.51"/>
        <m/>
      </sharedItems>
    </cacheField>
    <cacheField name="本年授信人数" numFmtId="0">
      <sharedItems containsBlank="1" count="73">
        <s v="0"/>
        <s v="4"/>
        <s v="1"/>
        <s v="2"/>
        <s v="9"/>
        <s v="59"/>
        <s v="17"/>
        <s v="41"/>
        <s v="44"/>
        <s v="319"/>
        <s v="10"/>
        <s v="93"/>
        <s v="42"/>
        <s v="29"/>
        <s v="6"/>
        <s v="23"/>
        <s v="13"/>
        <s v="5"/>
        <s v="38"/>
        <s v="3"/>
        <s v="8"/>
        <s v="19"/>
        <s v="52"/>
        <s v="65"/>
        <s v="11"/>
        <s v="43"/>
        <s v="30"/>
        <s v="15"/>
        <s v="7"/>
        <s v="72"/>
        <s v="28"/>
        <s v="22"/>
        <s v="20"/>
        <s v="78"/>
        <s v="337"/>
        <s v="18"/>
        <s v="210"/>
        <s v="50"/>
        <s v="53"/>
        <s v="84"/>
        <s v="12"/>
        <s v="14"/>
        <s v="33"/>
        <s v="40"/>
        <s v="35"/>
        <s v="21"/>
        <s v="45"/>
        <s v="68"/>
        <s v="61"/>
        <s v="24"/>
        <s v="56"/>
        <s v="107"/>
        <s v="16"/>
        <s v="64"/>
        <s v="207"/>
        <s v="106"/>
        <s v="71"/>
        <s v="109"/>
        <s v="135"/>
        <s v="335"/>
        <s v="185"/>
        <s v="34"/>
        <s v="477"/>
        <s v="36"/>
        <s v="327"/>
        <s v="199"/>
        <s v="69"/>
        <s v="79"/>
        <s v="32"/>
        <s v="26"/>
        <s v="95"/>
        <s v="76"/>
        <m/>
      </sharedItems>
    </cacheField>
    <cacheField name="本年授信金额" numFmtId="0">
      <sharedItems containsBlank="1" count="371">
        <s v="0.00"/>
        <s v="570000.00"/>
        <s v="91000.00"/>
        <s v="498000.00"/>
        <s v="200000.00"/>
        <s v="220000.00"/>
        <s v="4240000.00"/>
        <s v="373000.00"/>
        <s v="8397000.00"/>
        <s v="7205000.00"/>
        <s v="3564000.00"/>
        <s v="18335000.00"/>
        <s v="144886000.00"/>
        <s v="1297000.00"/>
        <s v="40910000.00"/>
        <s v="810000.00"/>
        <s v="4523000.00"/>
        <s v="13503000.00"/>
        <s v="12665000.00"/>
        <s v="660000.00"/>
        <s v="10940000.00"/>
        <s v="80000.00"/>
        <s v="294000.00"/>
        <s v="1749000.00"/>
        <s v="642000.00"/>
        <s v="327000.00"/>
        <s v="4520000.00"/>
        <s v="320000.00"/>
        <s v="3140000.00"/>
        <s v="104000.00"/>
        <s v="410000.00"/>
        <s v="339000.00"/>
        <s v="9141000.00"/>
        <s v="811000.00"/>
        <s v="454000.00"/>
        <s v="5558000.00"/>
        <s v="440000.00"/>
        <s v="28791000.00"/>
        <s v="157000.00"/>
        <s v="1010000.00"/>
        <s v="18147000.00"/>
        <s v="3399000.00"/>
        <s v="68000.00"/>
        <s v="308000.00"/>
        <s v="167000.00"/>
        <s v="63000.00"/>
        <s v="72000.00"/>
        <s v="128000.00"/>
        <s v="120000.00"/>
        <s v="114000.00"/>
        <s v="178000.00"/>
        <s v="450000.00"/>
        <s v="77000.00"/>
        <s v="132000.00"/>
        <s v="584000.00"/>
        <s v="986000.00"/>
        <s v="330000.00"/>
        <s v="56000.00"/>
        <s v="4306000.00"/>
        <s v="1995000.00"/>
        <s v="1284000.00"/>
        <s v="1014000.00"/>
        <s v="27000.00"/>
        <s v="1992000.00"/>
        <s v="39000.00"/>
        <s v="60000.00"/>
        <s v="160000.00"/>
        <s v="1360000.00"/>
        <s v="866000.00"/>
        <s v="50000.00"/>
        <s v="393000.00"/>
        <s v="10169000.00"/>
        <s v="3881000.00"/>
        <s v="2443000.00"/>
        <s v="125000.00"/>
        <s v="1281000.00"/>
        <s v="150000.00"/>
        <s v="433000.00"/>
        <s v="2293000.00"/>
        <s v="127000.00"/>
        <s v="420000.00"/>
        <s v="9290000.00"/>
        <s v="210000.00"/>
        <s v="4279000.00"/>
        <s v="15000.00"/>
        <s v="449000.00"/>
        <s v="996000.00"/>
        <s v="1930000.00"/>
        <s v="88000.00"/>
        <s v="833000.00"/>
        <s v="270000.00"/>
        <s v="50814000.00"/>
        <s v="273000.00"/>
        <s v="733000.00"/>
        <s v="2449000.00"/>
        <s v="115000.00"/>
        <s v="314000.00"/>
        <s v="300000.00"/>
        <s v="2255000.00"/>
        <s v="272000.00"/>
        <s v="27433000.00"/>
        <s v="1447000.00"/>
        <s v="1295000.00"/>
        <s v="229000.00"/>
        <s v="3984000.00"/>
        <s v="462000.00"/>
        <s v="1506000.00"/>
        <s v="364000.00"/>
        <s v="6470000.00"/>
        <s v="400000.00"/>
        <s v="5192000.00"/>
        <s v="3863000.00"/>
        <s v="9320000.00"/>
        <s v="8279000.00"/>
        <s v="360000.00"/>
        <s v="1054000.00"/>
        <s v="1234000.00"/>
        <s v="415000.00"/>
        <s v="113000.00"/>
        <s v="386000.00"/>
        <s v="1886000.00"/>
        <s v="395000.00"/>
        <s v="225000.00"/>
        <s v="338000.00"/>
        <s v="1464000.00"/>
        <s v="1494000.00"/>
        <s v="105000.00"/>
        <s v="209000.00"/>
        <s v="2824000.00"/>
        <s v="1218000.00"/>
        <s v="329000.00"/>
        <s v="176000.00"/>
        <s v="1022000.00"/>
        <s v="3509000.00"/>
        <s v="367000.00"/>
        <s v="3574000.00"/>
        <s v="890000.00"/>
        <s v="370000.00"/>
        <s v="1938000.00"/>
        <s v="3662000.00"/>
        <s v="2160000.00"/>
        <s v="255000.00"/>
        <s v="2525000.00"/>
        <s v="4248000.00"/>
        <s v="4265000.00"/>
        <s v="100000.00"/>
        <s v="65000.00"/>
        <s v="110000.00"/>
        <s v="1523000.00"/>
        <s v="910000.00"/>
        <s v="3360000.00"/>
        <s v="2803000.00"/>
        <s v="172000.00"/>
        <s v="295000.00"/>
        <s v="64000.00"/>
        <s v="121000.00"/>
        <s v="4665000.00"/>
        <s v="379000.00"/>
        <s v="3489000.00"/>
        <s v="2499000.00"/>
        <s v="5460000.00"/>
        <s v="3450000.00"/>
        <s v="3727000.00"/>
        <s v="1266000.00"/>
        <s v="1315000.00"/>
        <s v="70000.00"/>
        <s v="196000.00"/>
        <s v="1280000.00"/>
        <s v="4931000.00"/>
        <s v="146000.00"/>
        <s v="69000.00"/>
        <s v="828000.00"/>
        <s v="9919000.00"/>
        <s v="954000.00"/>
        <s v="86000.00"/>
        <s v="2120000.00"/>
        <s v="5042000.00"/>
        <s v="221000.00"/>
        <s v="9119000.00"/>
        <s v="650000.00"/>
        <s v="3381000.00"/>
        <s v="790000.00"/>
        <s v="587000.00"/>
        <s v="736000.00"/>
        <s v="662000.00"/>
        <s v="6671000.00"/>
        <s v="1008000.00"/>
        <s v="1210000.00"/>
        <s v="1791000.00"/>
        <s v="3277000.00"/>
        <s v="782000.00"/>
        <s v="551000.00"/>
        <s v="1964000.00"/>
        <s v="2200000.00"/>
        <s v="3002000.00"/>
        <s v="637000.00"/>
        <s v="694000.00"/>
        <s v="1308000.00"/>
        <s v="688000.00"/>
        <s v="35000.00"/>
        <s v="1001000.00"/>
        <s v="1206000.00"/>
        <s v="158000.00"/>
        <s v="359000.00"/>
        <s v="260000.00"/>
        <s v="1934000.00"/>
        <s v="3156000.00"/>
        <s v="13599000.00"/>
        <s v="508000.00"/>
        <s v="2988000.00"/>
        <s v="1427000.00"/>
        <s v="5045000.00"/>
        <s v="6361000.00"/>
        <s v="97785000.00"/>
        <s v="47346000.00"/>
        <s v="658000.00"/>
        <s v="1418000.00"/>
        <s v="76000.00"/>
        <s v="5659000.00"/>
        <s v="4676000.00"/>
        <s v="672000.00"/>
        <s v="5437000.00"/>
        <s v="6829000.00"/>
        <s v="4911000.00"/>
        <s v="3486000.00"/>
        <s v="4447000.00"/>
        <s v="7721000.00"/>
        <s v="47974000.00"/>
        <s v="14629000.00"/>
        <s v="146609000.00"/>
        <s v="81829000.00"/>
        <s v="19679000.00"/>
        <s v="336000.00"/>
        <s v="4842000.00"/>
        <s v="7470000.00"/>
        <s v="470000.00"/>
        <s v="26433000.00"/>
        <s v="108000.00"/>
        <s v="392000.00"/>
        <s v="140000.00"/>
        <s v="9047000.00"/>
        <s v="1487000.00"/>
        <s v="793000.00"/>
        <s v="250000.00"/>
        <s v="975000.00"/>
        <s v="506000.00"/>
        <s v="1416000.00"/>
        <s v="760000.00"/>
        <s v="4380000.00"/>
        <s v="1898000.00"/>
        <s v="968000.00"/>
        <s v="20000.00"/>
        <s v="633000.00"/>
        <s v="242000.00"/>
        <s v="480000.00"/>
        <s v="301000.00"/>
        <s v="65349000.00"/>
        <s v="4818000.00"/>
        <s v="296000.00"/>
        <s v="1387000.00"/>
        <s v="981000.00"/>
        <s v="537000.00"/>
        <s v="8429000.00"/>
        <s v="42472000.00"/>
        <s v="25590000.00"/>
        <s v="535000.00"/>
        <s v="380000.00"/>
        <s v="858000.00"/>
        <s v="1005000.00"/>
        <s v="256000.00"/>
        <s v="1237000.00"/>
        <s v="67000.00"/>
        <s v="97000.00"/>
        <s v="993000.00"/>
        <s v="277000.00"/>
        <s v="341000.00"/>
        <s v="9032000.00"/>
        <s v="3839000.00"/>
        <s v="103000.00"/>
        <s v="807000.00"/>
        <s v="2606000.00"/>
        <s v="896000.00"/>
        <s v="825000.00"/>
        <s v="4565000.00"/>
        <s v="2088000.00"/>
        <s v="199000.00"/>
        <s v="732000.00"/>
        <s v="1002000.00"/>
        <s v="130000.00"/>
        <s v="518000.00"/>
        <s v="1510000.00"/>
        <s v="159000.00"/>
        <s v="464000.00"/>
        <s v="1400000.00"/>
        <s v="488000.00"/>
        <s v="384000.00"/>
        <s v="5709000.00"/>
        <s v="412000.00"/>
        <s v="1691000.00"/>
        <s v="1830000.00"/>
        <s v="202000.00"/>
        <s v="820000.00"/>
        <s v="9364000.00"/>
        <s v="230000.00"/>
        <s v="326000.00"/>
        <s v="212000.00"/>
        <s v="5105000.00"/>
        <s v="2886000.00"/>
        <s v="744000.00"/>
        <s v="546000.00"/>
        <s v="1442000.00"/>
        <s v="895000.00"/>
        <s v="3517000.00"/>
        <s v="1122000.00"/>
        <s v="870000.00"/>
        <s v="425000.00"/>
        <s v="2166000.00"/>
        <s v="4129000.00"/>
        <s v="1307000.00"/>
        <s v="1947000.00"/>
        <s v="2356000.00"/>
        <s v="1914000.00"/>
        <s v="938000.00"/>
        <s v="152000.00"/>
        <s v="4482000.00"/>
        <s v="1777000.00"/>
        <s v="1633000.00"/>
        <s v="74000.00"/>
        <s v="517000.00"/>
        <s v="310000.00"/>
        <s v="1481000.00"/>
        <s v="188000.00"/>
        <s v="2779000.00"/>
        <s v="2415000.00"/>
        <s v="600000.00"/>
        <s v="1028000.00"/>
        <s v="3825000.00"/>
        <s v="8828000.00"/>
        <s v="2057000.00"/>
        <s v="460000.00"/>
        <s v="2145000.00"/>
        <s v="2352000.00"/>
        <s v="263000.00"/>
        <s v="173000.00"/>
        <s v="354000.00"/>
        <s v="164000.00"/>
        <s v="531000.00"/>
        <s v="45000.00"/>
        <s v="2505000.00"/>
        <s v="1436000.00"/>
        <s v="2430000.00"/>
        <s v="208000.00"/>
        <s v="798000.00"/>
        <s v="2850000.00"/>
        <s v="875000.00"/>
        <s v="215000.00"/>
        <s v="8995000.00"/>
        <s v="427000.00"/>
        <s v="3015000.00"/>
        <s v="918000.00"/>
        <s v="623000.00"/>
        <s v="29000.00"/>
        <s v="155000.00"/>
        <s v="511000.00"/>
        <s v="1766000.00"/>
        <s v="3967000.00"/>
        <s v="5213000.00"/>
        <s v="95000.00"/>
        <s v="613000.00"/>
        <s v="2235000.00"/>
        <m/>
      </sharedItems>
    </cacheField>
    <cacheField name="本年注销人数" numFmtId="0">
      <sharedItems containsBlank="1" count="21">
        <s v="1"/>
        <s v="0"/>
        <s v="7"/>
        <s v="2"/>
        <s v="8"/>
        <s v="3"/>
        <s v="4"/>
        <s v="20"/>
        <s v="6"/>
        <s v="5"/>
        <s v="9"/>
        <s v="13"/>
        <s v="12"/>
        <s v="10"/>
        <s v="11"/>
        <s v="30"/>
        <s v="19"/>
        <s v="17"/>
        <s v="32"/>
        <s v="14"/>
        <m/>
      </sharedItems>
    </cacheField>
    <cacheField name="本年注销额度" numFmtId="0">
      <sharedItems containsBlank="1" count="317">
        <s v="200000.00"/>
        <s v="0.00"/>
        <s v="1361000.00"/>
        <s v="281000.00"/>
        <s v="91000.00"/>
        <s v="89888.00"/>
        <s v="1355000.00"/>
        <s v="20000.00"/>
        <s v="1326000.00"/>
        <s v="442300.00"/>
        <s v="319000.00"/>
        <s v="235000.00"/>
        <s v="830000.00"/>
        <s v="170000.00"/>
        <s v="157000.00"/>
        <s v="918000.00"/>
        <s v="8889000.00"/>
        <s v="66888.00"/>
        <s v="3062000.00"/>
        <s v="600000.00"/>
        <s v="197888.00"/>
        <s v="250000.00"/>
        <s v="213988.00"/>
        <s v="3409000.00"/>
        <s v="498000.00"/>
        <s v="745000.00"/>
        <s v="150000.00"/>
        <s v="748000.00"/>
        <s v="187000.00"/>
        <s v="94000.00"/>
        <s v="794500.00"/>
        <s v="78000.00"/>
        <s v="420888.00"/>
        <s v="1152000.00"/>
        <s v="680800.00"/>
        <s v="1191000.00"/>
        <s v="290000.00"/>
        <s v="71000.00"/>
        <s v="191000.00"/>
        <s v="31000.00"/>
        <s v="680000.00"/>
        <s v="440000.00"/>
        <s v="1250000.00"/>
        <s v="180000.00"/>
        <s v="54000.00"/>
        <s v="124000.00"/>
        <s v="50000.00"/>
        <s v="101700.00"/>
        <s v="220000.00"/>
        <s v="329000.00"/>
        <s v="16500.00"/>
        <s v="3000.00"/>
        <s v="400000.00"/>
        <s v="461400.00"/>
        <s v="90888.00"/>
        <s v="1265000.00"/>
        <s v="59200.00"/>
        <s v="780000.00"/>
        <s v="4000.00"/>
        <s v="1120000.00"/>
        <s v="448200.00"/>
        <s v="795776.00"/>
        <s v="66000.00"/>
        <s v="1739776.00"/>
        <s v="61000.00"/>
        <s v="242000.00"/>
        <s v="38000.00"/>
        <s v="151000.00"/>
        <s v="160000.00"/>
        <s v="100000.00"/>
        <s v="96000.00"/>
        <s v="132888.00"/>
        <s v="44888.00"/>
        <s v="80000.00"/>
        <s v="126500.00"/>
        <s v="800000.00"/>
        <s v="99888.00"/>
        <s v="12888.00"/>
        <s v="59888.00"/>
        <s v="64000.00"/>
        <s v="265000.00"/>
        <s v="371000.00"/>
        <s v="190000.00"/>
        <s v="450776.00"/>
        <s v="345000.00"/>
        <s v="1767888.00"/>
        <s v="190300.00"/>
        <s v="1167888.00"/>
        <s v="24488.00"/>
        <s v="115000.00"/>
        <s v="146000.00"/>
        <s v="332476.00"/>
        <s v="292000.00"/>
        <s v="174900.00"/>
        <s v="2148000.00"/>
        <s v="233400.00"/>
        <s v="302000.00"/>
        <s v="449600.00"/>
        <s v="22000.00"/>
        <s v="31888.00"/>
        <s v="286400.00"/>
        <s v="639888.00"/>
        <s v="760000.00"/>
        <s v="268000.00"/>
        <s v="48888.00"/>
        <s v="550000.00"/>
        <s v="273000.00"/>
        <s v="30888.00"/>
        <s v="104000.00"/>
        <s v="94888.00"/>
        <s v="5888.00"/>
        <s v="31600.00"/>
        <s v="297888.00"/>
        <s v="290400.00"/>
        <s v="155888.00"/>
        <s v="156888.00"/>
        <s v="64800.00"/>
        <s v="209000.00"/>
        <s v="205888.00"/>
        <s v="349000.00"/>
        <s v="577000.00"/>
        <s v="10888.00"/>
        <s v="352600.00"/>
        <s v="60888.00"/>
        <s v="640000.00"/>
        <s v="210000.00"/>
        <s v="323888.00"/>
        <s v="100888.00"/>
        <s v="117000.00"/>
        <s v="405888.00"/>
        <s v="560000.00"/>
        <s v="86000.00"/>
        <s v="1644088.00"/>
        <s v="357000.00"/>
        <s v="60000.00"/>
        <s v="996000.00"/>
        <s v="129000.00"/>
        <s v="429776.00"/>
        <s v="199888.00"/>
        <s v="32888.00"/>
        <s v="148888.00"/>
        <s v="26400.00"/>
        <s v="62000.00"/>
        <s v="16000.00"/>
        <s v="39000.00"/>
        <s v="67888.00"/>
        <s v="42888.00"/>
        <s v="341000.00"/>
        <s v="168000.00"/>
        <s v="665000.00"/>
        <s v="320888.00"/>
        <s v="387888.00"/>
        <s v="675888.00"/>
        <s v="184000.00"/>
        <s v="150888.00"/>
        <s v="165000.00"/>
        <s v="52000.00"/>
        <s v="465000.00"/>
        <s v="2888.00"/>
        <s v="82888.00"/>
        <s v="114088.00"/>
        <s v="300888.00"/>
        <s v="28888.00"/>
        <s v="65000.00"/>
        <s v="480000.00"/>
        <s v="106000.00"/>
        <s v="815776.00"/>
        <s v="21000.00"/>
        <s v="97000.00"/>
        <s v="1505000.00"/>
        <s v="330000.00"/>
        <s v="439000.00"/>
        <s v="361000.00"/>
        <s v="914000.00"/>
        <s v="239000.00"/>
        <s v="23888.00"/>
        <s v="149400.00"/>
        <s v="76000.00"/>
        <s v="424000.00"/>
        <s v="30000.00"/>
        <s v="586000.00"/>
        <s v="179800.00"/>
        <s v="300000.00"/>
        <s v="571000.00"/>
        <s v="1263500.00"/>
        <s v="3944000.00"/>
        <s v="1275600.00"/>
        <s v="74888.00"/>
        <s v="603888.00"/>
        <s v="260000.00"/>
        <s v="332000.00"/>
        <s v="215000.00"/>
        <s v="968000.00"/>
        <s v="606000.00"/>
        <s v="36300.00"/>
        <s v="568700.00"/>
        <s v="4555000.00"/>
        <s v="990700.00"/>
        <s v="910000.00"/>
        <s v="1494000.00"/>
        <s v="5202000.00"/>
        <s v="255000.00"/>
        <s v="14320000.00"/>
        <s v="197700.00"/>
        <s v="2846000.00"/>
        <s v="427000.00"/>
        <s v="505800.00"/>
        <s v="1297676.00"/>
        <s v="891000.00"/>
        <s v="313000.00"/>
        <s v="154000.00"/>
        <s v="55000.00"/>
        <s v="1011000.00"/>
        <s v="95776.00"/>
        <s v="2892776.00"/>
        <s v="107200.00"/>
        <s v="162000.00"/>
        <s v="676000.00"/>
        <s v="1199888.00"/>
        <s v="280000.00"/>
        <s v="295000.00"/>
        <s v="504300.00"/>
        <s v="73000.00"/>
        <s v="76888.00"/>
        <s v="286000.00"/>
        <s v="20888.00"/>
        <s v="781000.00"/>
        <s v="856888.00"/>
        <s v="166000.00"/>
        <s v="688000.00"/>
        <s v="29000.00"/>
        <s v="32288.00"/>
        <s v="2275664.00"/>
        <s v="508900.00"/>
        <s v="1016000.00"/>
        <s v="8888.00"/>
        <s v="133000.00"/>
        <s v="166888.00"/>
        <s v="639900.00"/>
        <s v="696000.00"/>
        <s v="447888.00"/>
        <s v="1107000.00"/>
        <s v="263000.00"/>
        <s v="729000.00"/>
        <s v="53700.00"/>
        <s v="1604000.00"/>
        <s v="32000.00"/>
        <s v="470000.00"/>
        <s v="367000.00"/>
        <s v="16888.00"/>
        <s v="79200.00"/>
        <s v="252888.00"/>
        <s v="19000.00"/>
        <s v="9888.00"/>
        <s v="460888.00"/>
        <s v="143888.00"/>
        <s v="21888.00"/>
        <s v="804776.00"/>
        <s v="339888.00"/>
        <s v="11000.00"/>
        <s v="29888.00"/>
        <s v="495888.00"/>
        <s v="375000.00"/>
        <s v="159000.00"/>
        <s v="860888.00"/>
        <s v="500000.00"/>
        <s v="173000.00"/>
        <s v="1412888.00"/>
        <s v="84000.00"/>
        <s v="51500.00"/>
        <s v="10000.00"/>
        <s v="162600.00"/>
        <s v="575888.00"/>
        <s v="1367500.00"/>
        <s v="486564.00"/>
        <s v="22888.00"/>
        <s v="465888.00"/>
        <s v="62400.00"/>
        <s v="211888.00"/>
        <s v="588888.00"/>
        <s v="49900.00"/>
        <s v="211000.00"/>
        <s v="419000.00"/>
        <s v="870000.00"/>
        <s v="136000.00"/>
        <s v="254888.00"/>
        <s v="33888.00"/>
        <s v="469888.00"/>
        <s v="136888.00"/>
        <s v="476888.00"/>
        <s v="187888.00"/>
        <s v="878000.00"/>
        <s v="188000.00"/>
        <s v="505000.00"/>
        <s v="230888.00"/>
        <s v="288000.00"/>
        <s v="220888.00"/>
        <s v="39400.00"/>
        <s v="14888.00"/>
        <s v="209776.00"/>
        <s v="350888.00"/>
        <s v="102000.00"/>
        <s v="68000.00"/>
        <s v="91888.00"/>
        <s v="57888.00"/>
        <s v="155000.00"/>
        <s v="70188.00"/>
        <s v="420000.00"/>
        <s v="52888.00"/>
        <s v="3770400.00"/>
        <s v="678000.00"/>
        <s v="366000.00"/>
        <s v="2058600.00"/>
        <s v="456000.00"/>
        <s v="84700.00"/>
        <s v="63000.00"/>
        <m/>
      </sharedItems>
    </cacheField>
    <cacheField name="本年调额人数" numFmtId="0">
      <sharedItems containsBlank="1" count="2">
        <s v="0"/>
        <m/>
      </sharedItems>
    </cacheField>
    <cacheField name="本年调整额度" numFmtId="0">
      <sharedItems containsBlank="1" count="2">
        <s v="0.00"/>
        <m/>
      </sharedItems>
    </cacheField>
    <cacheField name="本年放款笔数" numFmtId="0">
      <sharedItems containsBlank="1" count="109">
        <s v="0"/>
        <s v="55"/>
        <s v="9"/>
        <s v="7"/>
        <s v="3"/>
        <s v="63"/>
        <s v="135"/>
        <s v="1"/>
        <s v="2"/>
        <s v="150"/>
        <s v="46"/>
        <s v="13"/>
        <s v="4"/>
        <s v="18"/>
        <s v="6"/>
        <s v="21"/>
        <s v="8"/>
        <s v="348"/>
        <s v="11"/>
        <s v="43"/>
        <s v="10"/>
        <s v="32"/>
        <s v="14"/>
        <s v="27"/>
        <s v="96"/>
        <s v="109"/>
        <s v="12"/>
        <s v="5"/>
        <s v="60"/>
        <s v="35"/>
        <s v="47"/>
        <s v="25"/>
        <s v="20"/>
        <s v="16"/>
        <s v="23"/>
        <s v="85"/>
        <s v="41"/>
        <s v="67"/>
        <s v="42"/>
        <s v="15"/>
        <s v="19"/>
        <s v="64"/>
        <s v="142"/>
        <s v="59"/>
        <s v="174"/>
        <s v="33"/>
        <s v="24"/>
        <s v="146"/>
        <s v="53"/>
        <s v="31"/>
        <s v="95"/>
        <s v="17"/>
        <s v="111"/>
        <s v="39"/>
        <s v="79"/>
        <s v="38"/>
        <s v="49"/>
        <s v="26"/>
        <s v="44"/>
        <s v="163"/>
        <s v="81"/>
        <s v="30"/>
        <s v="36"/>
        <s v="34"/>
        <s v="58"/>
        <s v="22"/>
        <s v="29"/>
        <s v="70"/>
        <s v="40"/>
        <s v="101"/>
        <s v="69"/>
        <s v="62"/>
        <s v="28"/>
        <s v="74"/>
        <s v="76"/>
        <s v="198"/>
        <s v="73"/>
        <s v="75"/>
        <s v="37"/>
        <s v="106"/>
        <s v="176"/>
        <s v="102"/>
        <s v="138"/>
        <s v="259"/>
        <s v="233"/>
        <s v="110"/>
        <s v="103"/>
        <s v="66"/>
        <s v="52"/>
        <s v="61"/>
        <s v="383"/>
        <s v="100"/>
        <s v="54"/>
        <s v="89"/>
        <s v="117"/>
        <s v="83"/>
        <s v="45"/>
        <s v="50"/>
        <s v="122"/>
        <s v="156"/>
        <s v="77"/>
        <s v="90"/>
        <s v="56"/>
        <s v="48"/>
        <s v="68"/>
        <s v="318"/>
        <s v="179"/>
        <s v="125"/>
        <m/>
      </sharedItems>
    </cacheField>
    <cacheField name="本年放款人数" numFmtId="0">
      <sharedItems containsBlank="1" count="46">
        <s v="0"/>
        <s v="18"/>
        <s v="2"/>
        <s v="5"/>
        <s v="1"/>
        <s v="4"/>
        <s v="32"/>
        <s v="36"/>
        <s v="14"/>
        <s v="8"/>
        <s v="3"/>
        <s v="9"/>
        <s v="147"/>
        <s v="11"/>
        <s v="7"/>
        <s v="15"/>
        <s v="23"/>
        <s v="20"/>
        <s v="31"/>
        <s v="6"/>
        <s v="25"/>
        <s v="10"/>
        <s v="27"/>
        <s v="41"/>
        <s v="17"/>
        <s v="35"/>
        <s v="12"/>
        <s v="30"/>
        <s v="34"/>
        <s v="24"/>
        <s v="13"/>
        <s v="22"/>
        <s v="19"/>
        <s v="26"/>
        <s v="63"/>
        <s v="40"/>
        <s v="56"/>
        <s v="114"/>
        <s v="105"/>
        <s v="16"/>
        <s v="33"/>
        <s v="21"/>
        <s v="115"/>
        <s v="29"/>
        <s v="106"/>
        <m/>
      </sharedItems>
    </cacheField>
    <cacheField name="本年&lt;本年首次&gt;放款金额" numFmtId="0">
      <sharedItems containsBlank="1" count="467">
        <s v="0.00"/>
        <s v="1351000.00"/>
        <s v="200000.00"/>
        <s v="148371.00"/>
        <s v="90000.00"/>
        <s v="5000.00"/>
        <s v="57500.00"/>
        <s v="1457947.00"/>
        <s v="40000.00"/>
        <s v="100000.00"/>
        <s v="50000.00"/>
        <s v="20000.00"/>
        <s v="110000.00"/>
        <s v="1864888.00"/>
        <s v="479300.00"/>
        <s v="607000.00"/>
        <s v="481000.00"/>
        <s v="1300000.00"/>
        <s v="95000.00"/>
        <s v="118000.00"/>
        <s v="1210000.00"/>
        <s v="766000.00"/>
        <s v="29250800.00"/>
        <s v="10000.00"/>
        <s v="87000.00"/>
        <s v="25000.00"/>
        <s v="1004000.00"/>
        <s v="194000.00"/>
        <s v="916000.00"/>
        <s v="3096.00"/>
        <s v="239500.00"/>
        <s v="102000.00"/>
        <s v="106679.00"/>
        <s v="2988000.00"/>
        <s v="161000.00"/>
        <s v="440000.00"/>
        <s v="4901000.00"/>
        <s v="3216000.00"/>
        <s v="216000.00"/>
        <s v="80000.00"/>
        <s v="1451400.00"/>
        <s v="600000.00"/>
        <s v="107000.00"/>
        <s v="18000.00"/>
        <s v="147888.00"/>
        <s v="63000.00"/>
        <s v="1430872.00"/>
        <s v="1710000.00"/>
        <s v="1415000.00"/>
        <s v="1170000.00"/>
        <s v="30000.00"/>
        <s v="210000.00"/>
        <s v="60000.00"/>
        <s v="2200000.00"/>
        <s v="148000.00"/>
        <s v="471900.00"/>
        <s v="29000.00"/>
        <s v="666000.00"/>
        <s v="1350000.00"/>
        <s v="45000.00"/>
        <s v="115000.00"/>
        <s v="936000.00"/>
        <s v="280000.00"/>
        <s v="1012000.00"/>
        <s v="300000.00"/>
        <s v="266888.00"/>
        <s v="264000.00"/>
        <s v="82000.00"/>
        <s v="37000.00"/>
        <s v="1000.00"/>
        <s v="33000.00"/>
        <s v="99000.00"/>
        <s v="77000.00"/>
        <s v="65000.00"/>
        <s v="1815788.00"/>
        <s v="417028.00"/>
        <s v="109500.00"/>
        <s v="117000.00"/>
        <s v="124000.00"/>
        <s v="1369478.00"/>
        <s v="313200.00"/>
        <s v="32000.00"/>
        <s v="400000.00"/>
        <s v="833666.00"/>
        <s v="250000.00"/>
        <s v="267950.00"/>
        <s v="1265780.00"/>
        <s v="2216542.00"/>
        <s v="333000.00"/>
        <s v="901900.00"/>
        <s v="330000.00"/>
        <s v="233000.00"/>
        <s v="1240800.00"/>
        <s v="42000.00"/>
        <s v="202000.00"/>
        <s v="845000.00"/>
        <s v="349900.00"/>
        <s v="231888.00"/>
        <s v="9000.00"/>
        <s v="195000.00"/>
        <s v="437800.00"/>
        <s v="326000.00"/>
        <s v="247000.00"/>
        <s v="120000.00"/>
        <s v="15600.00"/>
        <s v="639000.00"/>
        <s v="245000.00"/>
        <s v="879425.00"/>
        <s v="114500.00"/>
        <s v="166000.00"/>
        <s v="13000.00"/>
        <s v="100094.00"/>
        <s v="15000.00"/>
        <s v="500.00"/>
        <s v="341100.00"/>
        <s v="177000.00"/>
        <s v="522500.00"/>
        <s v="35000.00"/>
        <s v="150000.00"/>
        <s v="541474.00"/>
        <s v="181500.00"/>
        <s v="88000.00"/>
        <s v="64600.00"/>
        <s v="6000.00"/>
        <s v="59000.00"/>
        <s v="221000.00"/>
        <s v="8000.00"/>
        <s v="55000.00"/>
        <s v="210888.00"/>
        <s v="346200.00"/>
        <s v="52000.00"/>
        <s v="544000.00"/>
        <s v="96900.00"/>
        <s v="147733.00"/>
        <s v="85000.00"/>
        <s v="12000.00"/>
        <s v="214000.00"/>
        <s v="72000.00"/>
        <s v="265000.00"/>
        <s v="378738.00"/>
        <s v="241000.00"/>
        <s v="35800.00"/>
        <s v="143419.00"/>
        <s v="411800.00"/>
        <s v="88888.00"/>
        <s v="74700.00"/>
        <s v="75000.00"/>
        <s v="125000.00"/>
        <s v="971000.00"/>
        <s v="304000.00"/>
        <s v="164000.00"/>
        <s v="11000.00"/>
        <s v="237000.00"/>
        <s v="150500.00"/>
        <s v="500000.00"/>
        <s v="91000.00"/>
        <s v="225000.00"/>
        <s v="538500.00"/>
        <s v="89460.00"/>
        <s v="2200.00"/>
        <s v="262000.00"/>
        <s v="116888.00"/>
        <s v="350000.00"/>
        <s v="270000.00"/>
        <s v="181000.00"/>
        <s v="329000.00"/>
        <s v="136484.00"/>
        <s v="169850.00"/>
        <s v="108000.00"/>
        <s v="1980191.00"/>
        <s v="135000.00"/>
        <s v="170000.00"/>
        <s v="160000.00"/>
        <s v="2000.00"/>
        <s v="70000.00"/>
        <s v="947809.00"/>
        <s v="3500.00"/>
        <s v="340000.00"/>
        <s v="130000.00"/>
        <s v="120800.00"/>
        <s v="684100.00"/>
        <s v="60800.00"/>
        <s v="23000.00"/>
        <s v="3000.00"/>
        <s v="242694.00"/>
        <s v="339000.00"/>
        <s v="1547328.00"/>
        <s v="489900.00"/>
        <s v="100600.00"/>
        <s v="12228.00"/>
        <s v="14000.00"/>
        <s v="141990.00"/>
        <s v="876061.00"/>
        <s v="154500.00"/>
        <s v="124375.00"/>
        <s v="139000.00"/>
        <s v="345694.00"/>
        <s v="682888.00"/>
        <s v="188360.00"/>
        <s v="257000.00"/>
        <s v="317000.00"/>
        <s v="296359.00"/>
        <s v="49888.00"/>
        <s v="13888.00"/>
        <s v="105000.00"/>
        <s v="151000.00"/>
        <s v="240000.00"/>
        <s v="55028.00"/>
        <s v="151200.00"/>
        <s v="1406355.00"/>
        <s v="243022.00"/>
        <s v="207870.00"/>
        <s v="243000.00"/>
        <s v="55188.00"/>
        <s v="84000.00"/>
        <s v="144888.00"/>
        <s v="259000.00"/>
        <s v="27000.00"/>
        <s v="145000.00"/>
        <s v="224000.00"/>
        <s v="598000.00"/>
        <s v="509500.00"/>
        <s v="101000.00"/>
        <s v="355694.00"/>
        <s v="605000.00"/>
        <s v="260000.00"/>
        <s v="34200.00"/>
        <s v="127000.00"/>
        <s v="215496.00"/>
        <s v="21000.00"/>
        <s v="69000.00"/>
        <s v="197000.00"/>
        <s v="28000.00"/>
        <s v="193400.00"/>
        <s v="11600.00"/>
        <s v="217000.00"/>
        <s v="60763.00"/>
        <s v="560000.00"/>
        <s v="128000.00"/>
        <s v="241800.00"/>
        <s v="365000.00"/>
        <s v="31000.00"/>
        <s v="373888.00"/>
        <s v="106500.00"/>
        <s v="76000.00"/>
        <s v="180000.00"/>
        <s v="186800.00"/>
        <s v="36600.00"/>
        <s v="274000.00"/>
        <s v="827890.00"/>
        <s v="221800.00"/>
        <s v="686000.00"/>
        <s v="1233700.00"/>
        <s v="159000.00"/>
        <s v="284000.00"/>
        <s v="198000.00"/>
        <s v="111000.00"/>
        <s v="81000.00"/>
        <s v="86000.00"/>
        <s v="1150000.00"/>
        <s v="853351.00"/>
        <s v="303921.00"/>
        <s v="193800.00"/>
        <s v="1228300.00"/>
        <s v="1479000.00"/>
        <s v="201000.00"/>
        <s v="534500.00"/>
        <s v="2158000.00"/>
        <s v="1150500.00"/>
        <s v="1121700.00"/>
        <s v="21510.00"/>
        <s v="467250.00"/>
        <s v="698556.00"/>
        <s v="139400.00"/>
        <s v="1312000.00"/>
        <s v="275000.00"/>
        <s v="1067833.00"/>
        <s v="700000.00"/>
        <s v="1163000.00"/>
        <s v="1857250.00"/>
        <s v="1597000.00"/>
        <s v="1100000.00"/>
        <s v="282200.00"/>
        <s v="745000.00"/>
        <s v="535150.00"/>
        <s v="2099700.00"/>
        <s v="2923400.00"/>
        <s v="11154000.00"/>
        <s v="971400.00"/>
        <s v="589000.00"/>
        <s v="5509321.00"/>
        <s v="9627000.00"/>
        <s v="17471030.00"/>
        <s v="21844100.00"/>
        <s v="1107000.00"/>
        <s v="215929.00"/>
        <s v="1343000.00"/>
        <s v="236000.00"/>
        <s v="1690000.00"/>
        <s v="904000.00"/>
        <s v="1914000.00"/>
        <s v="1319662.00"/>
        <s v="6607000.00"/>
        <s v="3300.00"/>
        <s v="268826.00"/>
        <s v="114800.00"/>
        <s v="1206977.00"/>
        <s v="382300.00"/>
        <s v="611300.00"/>
        <s v="298000.00"/>
        <s v="53300.00"/>
        <s v="1181000.00"/>
        <s v="1093000.00"/>
        <s v="401000.00"/>
        <s v="107200.00"/>
        <s v="140000.00"/>
        <s v="28340.00"/>
        <s v="663000.00"/>
        <s v="196000.00"/>
        <s v="46000.00"/>
        <s v="148700.00"/>
        <s v="360000.00"/>
        <s v="4278806.00"/>
        <s v="501000.00"/>
        <s v="1500.00"/>
        <s v="204400.00"/>
        <s v="39000.00"/>
        <s v="46443.00"/>
        <s v="16000.00"/>
        <s v="56400.00"/>
        <s v="291100.00"/>
        <s v="58000.00"/>
        <s v="369888.00"/>
        <s v="550000.00"/>
        <s v="336000.00"/>
        <s v="41000.00"/>
        <s v="50462.00"/>
        <s v="50628.00"/>
        <s v="38000.00"/>
        <s v="1405158.00"/>
        <s v="43000.00"/>
        <s v="810000.00"/>
        <s v="518000.00"/>
        <s v="156000.00"/>
        <s v="450000.00"/>
        <s v="290000.00"/>
        <s v="335983.00"/>
        <s v="42888.00"/>
        <s v="116000.00"/>
        <s v="109888.00"/>
        <s v="45920.00"/>
        <s v="315000.00"/>
        <s v="222900.00"/>
        <s v="498000.00"/>
        <s v="33888.00"/>
        <s v="254000.00"/>
        <s v="499999.00"/>
        <s v="36000.00"/>
        <s v="48000.00"/>
        <s v="190000.00"/>
        <s v="1343568.00"/>
        <s v="95900.00"/>
        <s v="115500.00"/>
        <s v="200500.00"/>
        <s v="10500.00"/>
        <s v="216888.00"/>
        <s v="1189265.00"/>
        <s v="806497.00"/>
        <s v="161711.00"/>
        <s v="205000.00"/>
        <s v="703688.00"/>
        <s v="112000.00"/>
        <s v="470388.00"/>
        <s v="104600.00"/>
        <s v="154000.00"/>
        <s v="220000.00"/>
        <s v="700.00"/>
        <s v="7000.00"/>
        <s v="22300.00"/>
        <s v="190688.00"/>
        <s v="40700.00"/>
        <s v="430000.00"/>
        <s v="625000.00"/>
        <s v="138000.00"/>
        <s v="712000.00"/>
        <s v="47000.00"/>
        <s v="1935500.00"/>
        <s v="608666.00"/>
        <s v="132802.00"/>
        <s v="643483.00"/>
        <s v="840000.00"/>
        <s v="456000.00"/>
        <s v="168000.00"/>
        <s v="67000.00"/>
        <s v="17000.00"/>
        <s v="137000.00"/>
        <s v="316000.00"/>
        <s v="318101.00"/>
        <s v="47290.00"/>
        <s v="452000.00"/>
        <s v="800000.00"/>
        <s v="1260455.00"/>
        <s v="62000.00"/>
        <s v="288500.00"/>
        <s v="94000.00"/>
        <s v="86888.00"/>
        <s v="698800.00"/>
        <s v="61000.00"/>
        <s v="377668.00"/>
        <s v="246000.00"/>
        <s v="1283539.00"/>
        <s v="24000.00"/>
        <s v="78000.00"/>
        <s v="23700.00"/>
        <s v="416276.00"/>
        <s v="15500.00"/>
        <s v="59888.00"/>
        <s v="889609.00"/>
        <s v="764600.00"/>
        <s v="144000.00"/>
        <s v="416388.00"/>
        <s v="143000.00"/>
        <s v="1117800.00"/>
        <s v="3100.00"/>
        <s v="277000.00"/>
        <s v="44000.00"/>
        <s v="14695.00"/>
        <s v="831590.00"/>
        <s v="2700.00"/>
        <s v="37888.00"/>
        <s v="35500.00"/>
        <s v="102888.00"/>
        <s v="203800.00"/>
        <s v="242000.00"/>
        <s v="160500.00"/>
        <s v="136969.00"/>
        <s v="87562.00"/>
        <s v="168800.00"/>
        <s v="263000.00"/>
        <s v="212000.00"/>
        <s v="7900.00"/>
        <s v="457000.00"/>
        <s v="113000.00"/>
        <s v="188000.00"/>
        <s v="151588.00"/>
        <s v="165000.00"/>
        <s v="97000.00"/>
        <s v="178000.00"/>
        <s v="129600.00"/>
        <s v="149200.00"/>
        <s v="37500.00"/>
        <s v="51000.00"/>
        <s v="5030254.00"/>
        <s v="1008561.00"/>
        <s v="14600.00"/>
        <s v="427000.00"/>
        <s v="349500.00"/>
        <s v="748675.00"/>
        <s v="104500.00"/>
        <s v="358000.00"/>
        <s v="505000.00"/>
        <s v="1080000.00"/>
        <s v="286666.00"/>
        <s v="192000.00"/>
        <s v="780000.00"/>
        <s v="6800.00"/>
        <m/>
      </sharedItems>
    </cacheField>
    <cacheField name="本年&lt;首次&gt;放款人数" numFmtId="0">
      <sharedItems containsBlank="1" count="27">
        <s v="0"/>
        <s v="1"/>
        <s v="2"/>
        <s v="3"/>
        <s v="8"/>
        <s v="9"/>
        <s v="143"/>
        <s v="11"/>
        <s v="15"/>
        <s v="23"/>
        <s v="19"/>
        <s v="5"/>
        <s v="10"/>
        <s v="6"/>
        <s v="7"/>
        <s v="4"/>
        <s v="18"/>
        <s v="32"/>
        <s v="26"/>
        <s v="63"/>
        <s v="56"/>
        <s v="105"/>
        <s v="12"/>
        <s v="24"/>
        <s v="33"/>
        <s v="27"/>
        <m/>
      </sharedItems>
    </cacheField>
    <cacheField name="本年&lt;首次&gt;放款金额" numFmtId="0">
      <sharedItems containsBlank="1" count="180">
        <s v="0.00"/>
        <s v="100000.00"/>
        <s v="200000.00"/>
        <s v="5000.00"/>
        <s v="35000.00"/>
        <s v="110000.00"/>
        <s v="153000.00"/>
        <s v="607000.00"/>
        <s v="1300000.00"/>
        <s v="50000.00"/>
        <s v="118000.00"/>
        <s v="1210000.00"/>
        <s v="300000.00"/>
        <s v="28450800.00"/>
        <s v="10000.00"/>
        <s v="22000.00"/>
        <s v="1004000.00"/>
        <s v="194000.00"/>
        <s v="2988000.00"/>
        <s v="4901000.00"/>
        <s v="2916000.00"/>
        <s v="500000.00"/>
        <s v="107000.00"/>
        <s v="94000.00"/>
        <s v="270000.00"/>
        <s v="1610000.00"/>
        <s v="800000.00"/>
        <s v="1170000.00"/>
        <s v="30000.00"/>
        <s v="210000.00"/>
        <s v="2200000.00"/>
        <s v="65000.00"/>
        <s v="20000.00"/>
        <s v="1350000.00"/>
        <s v="280000.00"/>
        <s v="1012000.00"/>
        <s v="37000.00"/>
        <s v="60000.00"/>
        <s v="77000.00"/>
        <s v="640000.00"/>
        <s v="195000.00"/>
        <s v="32000.00"/>
        <s v="250000.00"/>
        <s v="238000.00"/>
        <s v="330000.00"/>
        <s v="349900.00"/>
        <s v="140000.00"/>
        <s v="247000.00"/>
        <s v="395000.00"/>
        <s v="42000.00"/>
        <s v="70000.00"/>
        <s v="80000.00"/>
        <s v="500.00"/>
        <s v="177000.00"/>
        <s v="48000.00"/>
        <s v="1000.00"/>
        <s v="88000.00"/>
        <s v="25000.00"/>
        <s v="221000.00"/>
        <s v="125000.00"/>
        <s v="72000.00"/>
        <s v="265000.00"/>
        <s v="95000.00"/>
        <s v="40000.00"/>
        <s v="414000.00"/>
        <s v="11000.00"/>
        <s v="150000.00"/>
        <s v="91000.00"/>
        <s v="88888.00"/>
        <s v="220000.00"/>
        <s v="130000.00"/>
        <s v="1547328.00"/>
        <s v="28000.00"/>
        <s v="139000.00"/>
        <s v="120000.00"/>
        <s v="212888.00"/>
        <s v="67000.00"/>
        <s v="151000.00"/>
        <s v="240000.00"/>
        <s v="6000.00"/>
        <s v="51000.00"/>
        <s v="170000.00"/>
        <s v="101000.00"/>
        <s v="127888.00"/>
        <s v="605000.00"/>
        <s v="260000.00"/>
        <s v="99000.00"/>
        <s v="400000.00"/>
        <s v="45000.00"/>
        <s v="9000.00"/>
        <s v="82000.00"/>
        <s v="52000.00"/>
        <s v="560000.00"/>
        <s v="365000.00"/>
        <s v="90000.00"/>
        <s v="39000.00"/>
        <s v="159000.00"/>
        <s v="69000.00"/>
        <s v="198000.00"/>
        <s v="111000.00"/>
        <s v="1150000.00"/>
        <s v="155000.00"/>
        <s v="1401000.00"/>
        <s v="201000.00"/>
        <s v="534500.00"/>
        <s v="1858000.00"/>
        <s v="1150500.00"/>
        <s v="1312000.00"/>
        <s v="700000.00"/>
        <s v="1163000.00"/>
        <s v="1597000.00"/>
        <s v="1100000.00"/>
        <s v="2099700.00"/>
        <s v="11154000.00"/>
        <s v="216000.00"/>
        <s v="438000.00"/>
        <s v="1175000.00"/>
        <s v="9627000.00"/>
        <s v="1148000.00"/>
        <s v="21844100.00"/>
        <s v="1343000.00"/>
        <s v="36000.00"/>
        <s v="1690000.00"/>
        <s v="157000.00"/>
        <s v="1914000.00"/>
        <s v="750000.00"/>
        <s v="6607000.00"/>
        <s v="160000.00"/>
        <s v="298000.00"/>
        <s v="175000.00"/>
        <s v="27000.00"/>
        <s v="196000.00"/>
        <s v="350000.00"/>
        <s v="46000.00"/>
        <s v="600000.00"/>
        <s v="105000.00"/>
        <s v="1528000.00"/>
        <s v="242000.00"/>
        <s v="501000.00"/>
        <s v="58000.00"/>
        <s v="200888.00"/>
        <s v="331000.00"/>
        <s v="12000.00"/>
        <s v="776600.00"/>
        <s v="43000.00"/>
        <s v="225000.00"/>
        <s v="156000.00"/>
        <s v="450000.00"/>
        <s v="9888.00"/>
        <s v="498000.00"/>
        <s v="14888.00"/>
        <s v="112000.00"/>
        <s v="10500.00"/>
        <s v="165888.00"/>
        <s v="60888.00"/>
        <s v="340000.00"/>
        <s v="16000.00"/>
        <s v="27888.00"/>
        <s v="109000.00"/>
        <s v="2000.00"/>
        <s v="352000.00"/>
        <s v="85000.00"/>
        <s v="56000.00"/>
        <s v="86888.00"/>
        <s v="136000.00"/>
        <s v="115000.00"/>
        <s v="15000.00"/>
        <s v="59888.00"/>
        <s v="53000.00"/>
        <s v="37888.00"/>
        <s v="188000.00"/>
        <s v="47000.00"/>
        <s v="178000.00"/>
        <s v="79200.00"/>
        <s v="29000.00"/>
        <s v="326000.00"/>
        <s v="505000.00"/>
        <s v="880000.00"/>
        <s v="63000.00"/>
        <m/>
      </sharedItems>
    </cacheField>
    <cacheField name="本年放款金额" numFmtId="0">
      <sharedItems containsBlank="1" count="667">
        <s v="0.00"/>
        <s v="2996327.00"/>
        <s v="840000.00"/>
        <s v="258371.00"/>
        <s v="210000.00"/>
        <s v="305000.00"/>
        <s v="601775.00"/>
        <s v="4620062.00"/>
        <s v="40000.00"/>
        <s v="200000.00"/>
        <s v="50000.00"/>
        <s v="150000.00"/>
        <s v="5120592.00"/>
        <s v="970114.00"/>
        <s v="967000.00"/>
        <s v="661000.00"/>
        <s v="2692000.00"/>
        <s v="222000.00"/>
        <s v="270000.00"/>
        <s v="118000.00"/>
        <s v="2732000.00"/>
        <s v="1396000.00"/>
        <s v="58252511.00"/>
        <s v="100000.00"/>
        <s v="87000.00"/>
        <s v="1883000.00"/>
        <s v="498000.00"/>
        <s v="230000.00"/>
        <s v="2158286.00"/>
        <s v="125000.00"/>
        <s v="144000.00"/>
        <s v="78287.00"/>
        <s v="708200.00"/>
        <s v="204700.00"/>
        <s v="465500.00"/>
        <s v="106679.00"/>
        <s v="5092000.00"/>
        <s v="96299.00"/>
        <s v="261000.00"/>
        <s v="440000.00"/>
        <s v="7367000.00"/>
        <s v="180000.00"/>
        <s v="300000.00"/>
        <s v="7814267.00"/>
        <s v="505000.00"/>
        <s v="2668129.00"/>
        <s v="1050000.00"/>
        <s v="157000.00"/>
        <s v="130800.00"/>
        <s v="147888.00"/>
        <s v="288000.00"/>
        <s v="63000.00"/>
        <s v="2599865.00"/>
        <s v="2500387.00"/>
        <s v="3100000.00"/>
        <s v="2184000.00"/>
        <s v="410000.00"/>
        <s v="5032000.00"/>
        <s v="271100.00"/>
        <s v="741900.00"/>
        <s v="38900.00"/>
        <s v="941000.00"/>
        <s v="2817353.00"/>
        <s v="479000.00"/>
        <s v="174000.00"/>
        <s v="3477700.00"/>
        <s v="400000.00"/>
        <s v="460000.00"/>
        <s v="2118000.00"/>
        <s v="716888.00"/>
        <s v="394965.00"/>
        <s v="264000.00"/>
        <s v="250000.00"/>
        <s v="299200.00"/>
        <s v="167000.00"/>
        <s v="262000.00"/>
        <s v="33000.00"/>
        <s v="550000.00"/>
        <s v="215000.00"/>
        <s v="77000.00"/>
        <s v="350000.00"/>
        <s v="385000.00"/>
        <s v="3624234.00"/>
        <s v="936766.00"/>
        <s v="427235.00"/>
        <s v="347000.00"/>
        <s v="237488.00"/>
        <s v="2866940.00"/>
        <s v="584200.00"/>
        <s v="32000.00"/>
        <s v="796850.00"/>
        <s v="1788666.00"/>
        <s v="679000.00"/>
        <s v="637700.00"/>
        <s v="30000.00"/>
        <s v="5000.00"/>
        <s v="2557730.00"/>
        <s v="5659209.00"/>
        <s v="1031000.00"/>
        <s v="1784292.00"/>
        <s v="509000.00"/>
        <s v="384000.00"/>
        <s v="331900.00"/>
        <s v="4133559.00"/>
        <s v="42000.00"/>
        <s v="289100.00"/>
        <s v="1931768.00"/>
        <s v="629800.00"/>
        <s v="330000.00"/>
        <s v="687388.00"/>
        <s v="57000.00"/>
        <s v="695000.00"/>
        <s v="10000.00"/>
        <s v="659300.00"/>
        <s v="1327000.00"/>
        <s v="277000.00"/>
        <s v="299000.00"/>
        <s v="990000.00"/>
        <s v="38100.00"/>
        <s v="1340000.00"/>
        <s v="42500.00"/>
        <s v="190000.00"/>
        <s v="49000.00"/>
        <s v="522600.00"/>
        <s v="3642375.00"/>
        <s v="120500.00"/>
        <s v="687000.00"/>
        <s v="13000.00"/>
        <s v="243557.00"/>
        <s v="80000.00"/>
        <s v="205000.00"/>
        <s v="500.00"/>
        <s v="65000.00"/>
        <s v="107000.00"/>
        <s v="564698.00"/>
        <s v="746498.00"/>
        <s v="252000.00"/>
        <s v="54900.00"/>
        <s v="1734391.00"/>
        <s v="110000.00"/>
        <s v="35000.00"/>
        <s v="134000.00"/>
        <s v="2217539.00"/>
        <s v="1000.00"/>
        <s v="622700.00"/>
        <s v="88000.00"/>
        <s v="2177199.00"/>
        <s v="12000.00"/>
        <s v="18000.00"/>
        <s v="85000.00"/>
        <s v="387000.00"/>
        <s v="241000.00"/>
        <s v="90000.00"/>
        <s v="10806.00"/>
        <s v="226000.00"/>
        <s v="375988.00"/>
        <s v="949200.00"/>
        <s v="60000.00"/>
        <s v="450000.00"/>
        <s v="232300.00"/>
        <s v="122816.00"/>
        <s v="260000.00"/>
        <s v="2567452.00"/>
        <s v="556500.00"/>
        <s v="447733.00"/>
        <s v="628700.00"/>
        <s v="76000.00"/>
        <s v="117000.00"/>
        <s v="365000.00"/>
        <s v="923562.00"/>
        <s v="306800.00"/>
        <s v="198000.00"/>
        <s v="844500.00"/>
        <s v="211100.00"/>
        <s v="84500.00"/>
        <s v="486638.00"/>
        <s v="842500.00"/>
        <s v="221333.00"/>
        <s v="74700.00"/>
        <s v="325000.00"/>
        <s v="650258.00"/>
        <s v="1416000.00"/>
        <s v="2348300.00"/>
        <s v="1200000.00"/>
        <s v="225000.00"/>
        <s v="58000.00"/>
        <s v="925500.00"/>
        <s v="382488.00"/>
        <s v="130000.00"/>
        <s v="328000.00"/>
        <s v="1550000.00"/>
        <s v="598000.00"/>
        <s v="298000.00"/>
        <s v="111000.00"/>
        <s v="800000.00"/>
        <s v="223000.00"/>
        <s v="1129200.00"/>
        <s v="670000.00"/>
        <s v="743000.00"/>
        <s v="20000.00"/>
        <s v="15500.00"/>
        <s v="550500.00"/>
        <s v="500000.00"/>
        <s v="1240000.00"/>
        <s v="91000.00"/>
        <s v="490000.00"/>
        <s v="1126428.00"/>
        <s v="469460.00"/>
        <s v="367000.00"/>
        <s v="19700.00"/>
        <s v="362000.00"/>
        <s v="191888.00"/>
        <s v="810000.00"/>
        <s v="140000.00"/>
        <s v="158000.00"/>
        <s v="911750.00"/>
        <s v="357120.00"/>
        <s v="1101938.00"/>
        <s v="310543.00"/>
        <s v="47000.00"/>
        <s v="282000.00"/>
        <s v="617850.00"/>
        <s v="384588.00"/>
        <s v="11444103.00"/>
        <s v="441000.00"/>
        <s v="1255948.00"/>
        <s v="153000.00"/>
        <s v="353888.00"/>
        <s v="81400.00"/>
        <s v="175000.00"/>
        <s v="700000.00"/>
        <s v="996000.00"/>
        <s v="2542037.00"/>
        <s v="220000.00"/>
        <s v="470000.00"/>
        <s v="240000.00"/>
        <s v="13500.00"/>
        <s v="515000.00"/>
        <s v="2192000.00"/>
        <s v="15000.00"/>
        <s v="392000.00"/>
        <s v="191800.00"/>
        <s v="950000.00"/>
        <s v="1514600.00"/>
        <s v="132934.00"/>
        <s v="328372.00"/>
        <s v="64000.00"/>
        <s v="67500.00"/>
        <s v="649047.00"/>
        <s v="229400.00"/>
        <s v="1113156.00"/>
        <s v="1248000.00"/>
        <s v="2062000.00"/>
        <s v="890000.00"/>
        <s v="1262600.00"/>
        <s v="206100.00"/>
        <s v="1013728.00"/>
        <s v="166000.00"/>
        <s v="114000.00"/>
        <s v="457690.00"/>
        <s v="1725422.00"/>
        <s v="537900.00"/>
        <s v="124375.00"/>
        <s v="168000.00"/>
        <s v="139000.00"/>
        <s v="79000.00"/>
        <s v="453371.00"/>
        <s v="958888.00"/>
        <s v="262160.00"/>
        <s v="837965.00"/>
        <s v="1253000.00"/>
        <s v="1253809.00"/>
        <s v="49888.00"/>
        <s v="13888.00"/>
        <s v="269000.00"/>
        <s v="382888.00"/>
        <s v="251000.00"/>
        <s v="1440000.00"/>
        <s v="141703.00"/>
        <s v="18800.00"/>
        <s v="494797.00"/>
        <s v="25000.00"/>
        <s v="3288776.00"/>
        <s v="983700.00"/>
        <s v="209937.00"/>
        <s v="798000.00"/>
        <s v="251867.00"/>
        <s v="22500.00"/>
        <s v="663880.00"/>
        <s v="70000.00"/>
        <s v="434974.00"/>
        <s v="340000.00"/>
        <s v="197188.00"/>
        <s v="84000.00"/>
        <s v="206000.00"/>
        <s v="374438.00"/>
        <s v="279155.00"/>
        <s v="149983.00"/>
        <s v="187888.00"/>
        <s v="245000.00"/>
        <s v="377000.00"/>
        <s v="136832.00"/>
        <s v="1543000.00"/>
        <s v="165000.00"/>
        <s v="193000.00"/>
        <s v="120000.00"/>
        <s v="2396808.00"/>
        <s v="231000.00"/>
        <s v="664256.00"/>
        <s v="1622000.00"/>
        <s v="125200.00"/>
        <s v="360000.00"/>
        <s v="99000.00"/>
        <s v="34200.00"/>
        <s v="580000.00"/>
        <s v="285000.00"/>
        <s v="231300.00"/>
        <s v="45000.00"/>
        <s v="368336.00"/>
        <s v="140700.00"/>
        <s v="10850.00"/>
        <s v="1600000.00"/>
        <s v="69000.00"/>
        <s v="67000.00"/>
        <s v="617000.00"/>
        <s v="28000.00"/>
        <s v="333900.00"/>
        <s v="227200.00"/>
        <s v="391000.00"/>
        <s v="5600.00"/>
        <s v="52000.00"/>
        <s v="212429.00"/>
        <s v="610000.00"/>
        <s v="748800.00"/>
        <s v="73000.00"/>
        <s v="435000.00"/>
        <s v="436000.00"/>
        <s v="900000.00"/>
        <s v="58299.00"/>
        <s v="448888.00"/>
        <s v="207600.00"/>
        <s v="707500.00"/>
        <s v="380000.00"/>
        <s v="581400.00"/>
        <s v="56600.00"/>
        <s v="528267.00"/>
        <s v="1631696.00"/>
        <s v="438200.00"/>
        <s v="956000.00"/>
        <s v="2504493.00"/>
        <s v="159000.00"/>
        <s v="239000.00"/>
        <s v="496000.00"/>
        <s v="107754.00"/>
        <s v="86000.00"/>
        <s v="749471.00"/>
        <s v="6000.00"/>
        <s v="170000.00"/>
        <s v="1604000.00"/>
        <s v="170800.00"/>
        <s v="4753690.00"/>
        <s v="1447964.00"/>
        <s v="307400.00"/>
        <s v="3976803.00"/>
        <s v="2323900.00"/>
        <s v="321000.00"/>
        <s v="634500.00"/>
        <s v="2505800.00"/>
        <s v="2088500.00"/>
        <s v="3556935.00"/>
        <s v="335500.00"/>
        <s v="408900.00"/>
        <s v="600000.00"/>
        <s v="149000.00"/>
        <s v="35504.00"/>
        <s v="1020150.00"/>
        <s v="127000.00"/>
        <s v="95000.00"/>
        <s v="1883256.00"/>
        <s v="480000.00"/>
        <s v="492800.00"/>
        <s v="3112000.00"/>
        <s v="44000.00"/>
        <s v="1575820.00"/>
        <s v="2823833.00"/>
        <s v="1330000.00"/>
        <s v="2991000.00"/>
        <s v="667016.00"/>
        <s v="3771583.00"/>
        <s v="2573000.00"/>
        <s v="2740000.00"/>
        <s v="2236000.00"/>
        <s v="713000.00"/>
        <s v="1317000.00"/>
        <s v="935150.00"/>
        <s v="3232000.00"/>
        <s v="4918050.00"/>
        <s v="25547300.00"/>
        <s v="2484500.00"/>
        <s v="809000.00"/>
        <s v="11683331.00"/>
        <s v="18488728.00"/>
        <s v="30714718.00"/>
        <s v="39261400.00"/>
        <s v="3789700.00"/>
        <s v="644468.00"/>
        <s v="2481000.00"/>
        <s v="976000.00"/>
        <s v="3688000.00"/>
        <s v="1774659.00"/>
        <s v="3286935.00"/>
        <s v="4206262.00"/>
        <s v="12176100.00"/>
        <s v="21733.00"/>
        <s v="214300.00"/>
        <s v="863978.00"/>
        <s v="532600.00"/>
        <s v="4211381.00"/>
        <s v="602300.00"/>
        <s v="1660861.00"/>
        <s v="193003.00"/>
        <s v="2896400.00"/>
        <s v="2071500.00"/>
        <s v="85500.00"/>
        <s v="428000.00"/>
        <s v="139500.00"/>
        <s v="1262000.00"/>
        <s v="396600.00"/>
        <s v="401000.00"/>
        <s v="201188.00"/>
        <s v="195000.00"/>
        <s v="1040000.00"/>
        <s v="153229.00"/>
        <s v="358000.00"/>
        <s v="135000.00"/>
        <s v="1020000.00"/>
        <s v="823500.00"/>
        <s v="1615000.00"/>
        <s v="92000.00"/>
        <s v="640000.00"/>
        <s v="196000.00"/>
        <s v="738000.00"/>
        <s v="72000.00"/>
        <s v="1800000.00"/>
        <s v="145800.00"/>
        <s v="378300.00"/>
        <s v="62000.00"/>
        <s v="807941.00"/>
        <s v="9500.00"/>
        <s v="8635018.00"/>
        <s v="22646.00"/>
        <s v="248000.00"/>
        <s v="676000.00"/>
        <s v="17000.00"/>
        <s v="592798.00"/>
        <s v="39000.00"/>
        <s v="331071.00"/>
        <s v="16000.00"/>
        <s v="100300.00"/>
        <s v="744800.00"/>
        <s v="368453.00"/>
        <s v="965155.00"/>
        <s v="760000.00"/>
        <s v="473000.00"/>
        <s v="131000.00"/>
        <s v="1867000.00"/>
        <s v="187663.00"/>
        <s v="50462.00"/>
        <s v="50628.00"/>
        <s v="246000.00"/>
        <s v="3083737.00"/>
        <s v="43000.00"/>
        <s v="1673902.00"/>
        <s v="568000.00"/>
        <s v="997870.00"/>
        <s v="618440.00"/>
        <s v="261900.00"/>
        <s v="790000.00"/>
        <s v="2180000.00"/>
        <s v="282999.00"/>
        <s v="420000.00"/>
        <s v="573633.00"/>
        <s v="117888.00"/>
        <s v="354000.00"/>
        <s v="55000.00"/>
        <s v="207500.00"/>
        <s v="76047.00"/>
        <s v="160776.00"/>
        <s v="100920.00"/>
        <s v="319000.00"/>
        <s v="160000.00"/>
        <s v="761788.00"/>
        <s v="1259000.00"/>
        <s v="56882.00"/>
        <s v="425000.00"/>
        <s v="145575.00"/>
        <s v="369774.00"/>
        <s v="168388.00"/>
        <s v="394000.00"/>
        <s v="979333.00"/>
        <s v="89000.00"/>
        <s v="172000.00"/>
        <s v="263000.00"/>
        <s v="327000.00"/>
        <s v="48000.00"/>
        <s v="3170487.00"/>
        <s v="914492.00"/>
        <s v="306000.00"/>
        <s v="181000.00"/>
        <s v="255000.00"/>
        <s v="316888.00"/>
        <s v="3057349.00"/>
        <s v="121100.00"/>
        <s v="3439318.00"/>
        <s v="662699.00"/>
        <s v="455000.00"/>
        <s v="115000.00"/>
        <s v="2306184.00"/>
        <s v="112000.00"/>
        <s v="910000.00"/>
        <s v="210500.00"/>
        <s v="36000.00"/>
        <s v="74170.00"/>
        <s v="293000.00"/>
        <s v="969088.00"/>
        <s v="236500.00"/>
        <s v="97000.00"/>
        <s v="229500.00"/>
        <s v="215800.00"/>
        <s v="96500.00"/>
        <s v="191000.00"/>
        <s v="254000.00"/>
        <s v="65700.00"/>
        <s v="399174.00"/>
        <s v="76790.00"/>
        <s v="105000.00"/>
        <s v="904838.00"/>
        <s v="275300.00"/>
        <s v="635000.00"/>
        <s v="1322053.00"/>
        <s v="748000.00"/>
        <s v="741500.00"/>
        <s v="2317628.00"/>
        <s v="255333.00"/>
        <s v="535000.00"/>
        <s v="7372036.00"/>
        <s v="996444.00"/>
        <s v="458231.00"/>
        <s v="188000.00"/>
        <s v="2880951.00"/>
        <s v="1779180.00"/>
        <s v="589333.00"/>
        <s v="2268092.00"/>
        <s v="274000.00"/>
        <s v="345000.00"/>
        <s v="1098000.00"/>
        <s v="203500.00"/>
        <s v="903000.00"/>
        <s v="4000.00"/>
        <s v="10600.00"/>
        <s v="383135.00"/>
        <s v="1906000.00"/>
        <s v="142800.00"/>
        <s v="98887.00"/>
        <s v="850000.00"/>
        <s v="76800.00"/>
        <s v="2084999.00"/>
        <s v="5895859.00"/>
        <s v="370000.00"/>
        <s v="243000.00"/>
        <s v="102000.00"/>
        <s v="383788.00"/>
        <s v="235000.00"/>
        <s v="94000.00"/>
        <s v="86888.00"/>
        <s v="171500.00"/>
        <s v="2575656.00"/>
        <s v="141900.00"/>
        <s v="241080.00"/>
        <s v="698000.00"/>
        <s v="309959.00"/>
        <s v="215807.00"/>
        <s v="1337968.00"/>
        <s v="898000.00"/>
        <s v="557000.00"/>
        <s v="394800.00"/>
        <s v="3086328.00"/>
        <s v="308985.00"/>
        <s v="216196.00"/>
        <s v="186300.00"/>
        <s v="24000.00"/>
        <s v="448000.00"/>
        <s v="1000000.00"/>
        <s v="124000.00"/>
        <s v="255586.00"/>
        <s v="342000.00"/>
        <s v="673661.00"/>
        <s v="489000.00"/>
        <s v="106000.00"/>
        <s v="16700.00"/>
        <s v="59888.00"/>
        <s v="1942382.00"/>
        <s v="3051850.00"/>
        <s v="252110.00"/>
        <s v="892400.00"/>
        <s v="325750.00"/>
        <s v="404600.00"/>
        <s v="1229388.00"/>
        <s v="471800.00"/>
        <s v="185700.00"/>
        <s v="533941.00"/>
        <s v="68888.00"/>
        <s v="3388800.00"/>
        <s v="20700.00"/>
        <s v="236000.00"/>
        <s v="574800.00"/>
        <s v="620880.00"/>
        <s v="42654.00"/>
        <s v="2648036.00"/>
        <s v="51482.00"/>
        <s v="153142.00"/>
        <s v="37888.00"/>
        <s v="486000.00"/>
        <s v="133000.00"/>
        <s v="93500.00"/>
        <s v="102888.00"/>
        <s v="732688.00"/>
        <s v="357000.00"/>
        <s v="787004.00"/>
        <s v="98000.00"/>
        <s v="41000.00"/>
        <s v="563700.00"/>
        <s v="922540.00"/>
        <s v="116362.00"/>
        <s v="275640.00"/>
        <s v="698700.00"/>
        <s v="524001.00"/>
        <s v="405000.00"/>
        <s v="226500.00"/>
        <s v="569151.00"/>
        <s v="7900.00"/>
        <s v="465700.00"/>
        <s v="875000.00"/>
        <s v="218000.00"/>
        <s v="311588.00"/>
        <s v="2000.00"/>
        <s v="54000.00"/>
        <s v="167900.00"/>
        <s v="347600.00"/>
        <s v="29000.00"/>
        <s v="1276397.00"/>
        <s v="8332291.00"/>
        <s v="5677030.00"/>
        <s v="703000.00"/>
        <s v="78500.00"/>
        <s v="1024142.00"/>
        <s v="38000.00"/>
        <s v="891331.00"/>
        <s v="2500092.00"/>
        <s v="369500.00"/>
        <s v="946000.00"/>
        <s v="2333615.00"/>
        <s v="686666.00"/>
        <s v="1078000.00"/>
        <s v="6800.00"/>
        <s v="110029.00"/>
        <m/>
      </sharedItems>
    </cacheField>
    <cacheField name="本年结清人数" numFmtId="0">
      <sharedItems containsBlank="1" count="31">
        <s v="1"/>
        <s v="0"/>
        <s v="8"/>
        <s v="2"/>
        <s v="21"/>
        <s v="29"/>
        <s v="3"/>
        <s v="18"/>
        <s v="5"/>
        <s v="7"/>
        <s v="9"/>
        <s v="27"/>
        <s v="35"/>
        <s v="4"/>
        <s v="12"/>
        <s v="10"/>
        <s v="13"/>
        <s v="31"/>
        <s v="16"/>
        <s v="6"/>
        <s v="14"/>
        <s v="33"/>
        <s v="11"/>
        <s v="17"/>
        <s v="20"/>
        <s v="44"/>
        <s v="39"/>
        <s v="23"/>
        <s v="38"/>
        <s v="124"/>
        <m/>
      </sharedItems>
    </cacheField>
    <cacheField name="本年结清笔数" numFmtId="0">
      <sharedItems containsBlank="1" count="102">
        <s v="2"/>
        <s v="0"/>
        <s v="59"/>
        <s v="9"/>
        <s v="7"/>
        <s v="3"/>
        <s v="26"/>
        <s v="142"/>
        <s v="4"/>
        <s v="165"/>
        <s v="22"/>
        <s v="10"/>
        <s v="41"/>
        <s v="8"/>
        <s v="5"/>
        <s v="40"/>
        <s v="1"/>
        <s v="21"/>
        <s v="12"/>
        <s v="49"/>
        <s v="119"/>
        <s v="6"/>
        <s v="88"/>
        <s v="52"/>
        <s v="16"/>
        <s v="32"/>
        <s v="14"/>
        <s v="13"/>
        <s v="86"/>
        <s v="89"/>
        <s v="61"/>
        <s v="25"/>
        <s v="19"/>
        <s v="110"/>
        <s v="140"/>
        <s v="79"/>
        <s v="145"/>
        <s v="15"/>
        <s v="35"/>
        <s v="38"/>
        <s v="11"/>
        <s v="137"/>
        <s v="37"/>
        <s v="24"/>
        <s v="56"/>
        <s v="28"/>
        <s v="43"/>
        <s v="45"/>
        <s v="17"/>
        <s v="23"/>
        <s v="101"/>
        <s v="34"/>
        <s v="50"/>
        <s v="73"/>
        <s v="18"/>
        <s v="58"/>
        <s v="235"/>
        <s v="42"/>
        <s v="107"/>
        <s v="39"/>
        <s v="27"/>
        <s v="67"/>
        <s v="20"/>
        <s v="29"/>
        <s v="87"/>
        <s v="33"/>
        <s v="69"/>
        <s v="47"/>
        <s v="183"/>
        <s v="70"/>
        <s v="106"/>
        <s v="122"/>
        <s v="36"/>
        <s v="65"/>
        <s v="68"/>
        <s v="195"/>
        <s v="104"/>
        <s v="51"/>
        <s v="128"/>
        <s v="55"/>
        <s v="109"/>
        <s v="98"/>
        <s v="53"/>
        <s v="360"/>
        <s v="48"/>
        <s v="46"/>
        <s v="92"/>
        <s v="118"/>
        <s v="85"/>
        <s v="54"/>
        <s v="96"/>
        <s v="30"/>
        <s v="177"/>
        <s v="82"/>
        <s v="97"/>
        <s v="74"/>
        <s v="76"/>
        <s v="295"/>
        <s v="181"/>
        <s v="31"/>
        <s v="166"/>
        <m/>
      </sharedItems>
    </cacheField>
    <cacheField name="本年回收本金" numFmtId="0">
      <sharedItems containsBlank="1" count="1026">
        <s v="200000.00"/>
        <s v="0.00"/>
        <s v="3759471.01"/>
        <s v="840000.00"/>
        <s v="62461.90"/>
        <s v="533900.37"/>
        <s v="260000.00"/>
        <s v="485672.63"/>
        <s v="6478141.43"/>
        <s v="90059.24"/>
        <s v="40000.00"/>
        <s v="410000.00"/>
        <s v="7098000.87"/>
        <s v="1720772.41"/>
        <s v="129820.96"/>
        <s v="1101883.63"/>
        <s v="198000.00"/>
        <s v="310887.56"/>
        <s v="9671.06"/>
        <s v="315258.65"/>
        <s v="1779666.63"/>
        <s v="7718240.43"/>
        <s v="100000.00"/>
        <s v="51392.26"/>
        <s v="153983.38"/>
        <s v="261795.80"/>
        <s v="134555.58"/>
        <s v="3500.58"/>
        <s v="179317.22"/>
        <s v="2843920.90"/>
        <s v="149393.01"/>
        <s v="168000.00"/>
        <s v="69282.31"/>
        <s v="30665.84"/>
        <s v="78286.53"/>
        <s v="1067104.03"/>
        <s v="141608.88"/>
        <s v="561116.14"/>
        <s v="106666.33"/>
        <s v="2498000.00"/>
        <s v="185800.90"/>
        <s v="143241.50"/>
        <s v="810076.93"/>
        <s v="563006.01"/>
        <s v="395088.12"/>
        <s v="545000.00"/>
        <s v="4836574.70"/>
        <s v="25668.67"/>
        <s v="387000.00"/>
        <s v="553178.79"/>
        <s v="76570.75"/>
        <s v="6360031.69"/>
        <s v="513800.04"/>
        <s v="22595.58"/>
        <s v="134439.90"/>
        <s v="137795.42"/>
        <s v="329113.91"/>
        <s v="39647.14"/>
        <s v="76844.33"/>
        <s v="7331151.46"/>
        <s v="623602.53"/>
        <s v="207307.39"/>
        <s v="3843077.87"/>
        <s v="1457697.61"/>
        <s v="46611.63"/>
        <s v="41527.77"/>
        <s v="1196000.00"/>
        <s v="649472.35"/>
        <s v="2478714.22"/>
        <s v="61439.22"/>
        <s v="1254000.00"/>
        <s v="479000.00"/>
        <s v="177707.18"/>
        <s v="157000.00"/>
        <s v="4262416.44"/>
        <s v="328643.78"/>
        <s v="331836.41"/>
        <s v="136546.60"/>
        <s v="739060.07"/>
        <s v="606429.42"/>
        <s v="616466.97"/>
        <s v="35187.27"/>
        <s v="32920.29"/>
        <s v="250000.00"/>
        <s v="299249.99"/>
        <s v="10936.08"/>
        <s v="38164.02"/>
        <s v="178391.32"/>
        <s v="151083.06"/>
        <s v="265281.68"/>
        <s v="132965.64"/>
        <s v="349546.48"/>
        <s v="51333.36"/>
        <s v="579071.51"/>
        <s v="432508.46"/>
        <s v="4414427.95"/>
        <s v="1663905.88"/>
        <s v="932764.07"/>
        <s v="1062438.64"/>
        <s v="258827.44"/>
        <s v="3899083.93"/>
        <s v="870507.60"/>
        <s v="7737.56"/>
        <s v="736895.11"/>
        <s v="4776595.65"/>
        <s v="552618.85"/>
        <s v="136954.19"/>
        <s v="34869.88"/>
        <s v="3406858.76"/>
        <s v="7393611.53"/>
        <s v="2349904.65"/>
        <s v="2510600.02"/>
        <s v="43083.81"/>
        <s v="513368.93"/>
        <s v="480888.00"/>
        <s v="566230.55"/>
        <s v="4420769.85"/>
        <s v="13324.93"/>
        <s v="6963.45"/>
        <s v="22008.62"/>
        <s v="230859.58"/>
        <s v="2095668.43"/>
        <s v="448000.00"/>
        <s v="18919.24"/>
        <s v="21166.05"/>
        <s v="130000.00"/>
        <s v="636388.00"/>
        <s v="257000.00"/>
        <s v="1057030.12"/>
        <s v="169999.96"/>
        <s v="5000.00"/>
        <s v="905378.62"/>
        <s v="54641.82"/>
        <s v="1382520.22"/>
        <s v="84793.18"/>
        <s v="195627.48"/>
        <s v="50544.81"/>
        <s v="600000.00"/>
        <s v="93565.54"/>
        <s v="671119.13"/>
        <s v="4074.12"/>
        <s v="25127.30"/>
        <s v="282168.38"/>
        <s v="166671.71"/>
        <s v="11136.19"/>
        <s v="763172.89"/>
        <s v="473.07"/>
        <s v="4148212.97"/>
        <s v="125036.18"/>
        <s v="25589.70"/>
        <s v="297353.44"/>
        <s v="300000.00"/>
        <s v="770865.64"/>
        <s v="16519.72"/>
        <s v="521941.51"/>
        <s v="235.91"/>
        <s v="295000.00"/>
        <s v="500.00"/>
        <s v="382985.36"/>
        <s v="91268.31"/>
        <s v="60000.00"/>
        <s v="128888.90"/>
        <s v="93035.85"/>
        <s v="24912.08"/>
        <s v="50000.00"/>
        <s v="717418.70"/>
        <s v="592395.38"/>
        <s v="91018.60"/>
        <s v="156107.54"/>
        <s v="2021341.05"/>
        <s v="28525.80"/>
        <s v="33389.55"/>
        <s v="16280.15"/>
        <s v="11503.20"/>
        <s v="202611.86"/>
        <s v="1849127.51"/>
        <s v="64517.02"/>
        <s v="1000.00"/>
        <s v="6338.04"/>
        <s v="472968.66"/>
        <s v="5821.45"/>
        <s v="2749440.33"/>
        <s v="17422.77"/>
        <s v="106949.68"/>
        <s v="258242.61"/>
        <s v="607773.29"/>
        <s v="8176.00"/>
        <s v="191934.08"/>
        <s v="158921.31"/>
        <s v="118924.00"/>
        <s v="22141.70"/>
        <s v="90000.00"/>
        <s v="33307.56"/>
        <s v="20031.71"/>
        <s v="374299.14"/>
        <s v="1327357.12"/>
        <s v="120000.00"/>
        <s v="16470.63"/>
        <s v="338044.65"/>
        <s v="100224.18"/>
        <s v="7718.62"/>
        <s v="150000.00"/>
        <s v="2837861.96"/>
        <s v="819284.78"/>
        <s v="625527.68"/>
        <s v="88160.12"/>
        <s v="37834.76"/>
        <s v="188.61"/>
        <s v="543746.91"/>
        <s v="488154.70"/>
        <s v="77862.59"/>
        <s v="209346.57"/>
        <s v="833485.39"/>
        <s v="160850.00"/>
        <s v="20766.95"/>
        <s v="225875.83"/>
        <s v="110960.56"/>
        <s v="1175812.63"/>
        <s v="405638.10"/>
        <s v="24189.84"/>
        <s v="100461.32"/>
        <s v="3342.10"/>
        <s v="800357.32"/>
        <s v="166000.02"/>
        <s v="1493986.29"/>
        <s v="221333.33"/>
        <s v="102476.06"/>
        <s v="16280.36"/>
        <s v="55138.03"/>
        <s v="92497.06"/>
        <s v="804258.00"/>
        <s v="1516000.00"/>
        <s v="2887725.02"/>
        <s v="1010123.22"/>
        <s v="225000.00"/>
        <s v="98000.00"/>
        <s v="1064481.39"/>
        <s v="164380.81"/>
        <s v="283154.08"/>
        <s v="53831.44"/>
        <s v="275069.94"/>
        <s v="16961.03"/>
        <s v="192666.68"/>
        <s v="1450000.00"/>
        <s v="800000.00"/>
        <s v="319162.72"/>
        <s v="1695571.66"/>
        <s v="146014.39"/>
        <s v="1015666.94"/>
        <s v="743000.00"/>
        <s v="14527.64"/>
        <s v="99167.97"/>
        <s v="423319.21"/>
        <s v="61757.18"/>
        <s v="798000.00"/>
        <s v="1440000.00"/>
        <s v="50673.96"/>
        <s v="7874.45"/>
        <s v="305206.85"/>
        <s v="1185213.51"/>
        <s v="92888.00"/>
        <s v="323965.20"/>
        <s v="365695.54"/>
        <s v="98644.57"/>
        <s v="418520.67"/>
        <s v="457851.78"/>
        <s v="329333.33"/>
        <s v="20509.40"/>
        <s v="13346.69"/>
        <s v="164526.33"/>
        <s v="731240.35"/>
        <s v="398107.47"/>
        <s v="40824.11"/>
        <s v="925311.34"/>
        <s v="204076.02"/>
        <s v="646203.20"/>
        <s v="80000.00"/>
        <s v="70637.65"/>
        <s v="274636.10"/>
        <s v="703974.62"/>
        <s v="679022.62"/>
        <s v="13358388.66"/>
        <s v="34496.68"/>
        <s v="7331.99"/>
        <s v="55535.26"/>
        <s v="255000.00"/>
        <s v="588518.44"/>
        <s v="90667.14"/>
        <s v="356480.42"/>
        <s v="1412857.05"/>
        <s v="20156.67"/>
        <s v="6123.06"/>
        <s v="370829.34"/>
        <s v="47447.13"/>
        <s v="399109.56"/>
        <s v="211790.98"/>
        <s v="82646.87"/>
        <s v="66789.38"/>
        <s v="498000.00"/>
        <s v="2534452.68"/>
        <s v="594943.84"/>
        <s v="11894.52"/>
        <s v="29321.49"/>
        <s v="59216.88"/>
        <s v="122666.67"/>
        <s v="242155.51"/>
        <s v="815000.00"/>
        <s v="294021.22"/>
        <s v="93572.01"/>
        <s v="191263.35"/>
        <s v="2045946.66"/>
        <s v="24386.14"/>
        <s v="16316.37"/>
        <s v="41527.85"/>
        <s v="206841.87"/>
        <s v="176877.53"/>
        <s v="3522.11"/>
        <s v="286800.00"/>
        <s v="950000.00"/>
        <s v="1644612.34"/>
        <s v="90873.02"/>
        <s v="645139.99"/>
        <s v="175140.38"/>
        <s v="43251.80"/>
        <s v="400000.00"/>
        <s v="23222.52"/>
        <s v="6428.87"/>
        <s v="433968.37"/>
        <s v="221423.03"/>
        <s v="1198498.38"/>
        <s v="10000.00"/>
        <s v="1134999.99"/>
        <s v="411111.12"/>
        <s v="2131.10"/>
        <s v="1688597.92"/>
        <s v="16449.41"/>
        <s v="46666.68"/>
        <s v="1756295.74"/>
        <s v="280238.70"/>
        <s v="318012.22"/>
        <s v="13323.28"/>
        <s v="1041491.32"/>
        <s v="16189.35"/>
        <s v="166000.00"/>
        <s v="202017.35"/>
        <s v="430626.12"/>
        <s v="2804838.88"/>
        <s v="988000.00"/>
        <s v="888479.09"/>
        <s v="78147.34"/>
        <s v="50358.85"/>
        <s v="211875.62"/>
        <s v="302173.47"/>
        <s v="240333.41"/>
        <s v="96781.92"/>
        <s v="110381.24"/>
        <s v="110000.00"/>
        <s v="24707.11"/>
        <s v="145800.00"/>
        <s v="24999.99"/>
        <s v="124822.96"/>
        <s v="51095.98"/>
        <s v="554842.38"/>
        <s v="610980.06"/>
        <s v="342576.71"/>
        <s v="12870.85"/>
        <s v="1001998.79"/>
        <s v="1082113.55"/>
        <s v="490000.00"/>
        <s v="1232922.55"/>
        <s v="52594.82"/>
        <s v="75809.13"/>
        <s v="200738.22"/>
        <s v="5874.12"/>
        <s v="98678.12"/>
        <s v="612807.91"/>
        <s v="39000.00"/>
        <s v="450000.00"/>
        <s v="816362.16"/>
        <s v="29637.70"/>
        <s v="1106500.40"/>
        <s v="162865.00"/>
        <s v="37635.26"/>
        <s v="79528.71"/>
        <s v="649865.96"/>
        <s v="147642.04"/>
        <s v="5044593.78"/>
        <s v="957260.74"/>
        <s v="227160.80"/>
        <s v="1287342.35"/>
        <s v="47524.30"/>
        <s v="12897.21"/>
        <s v="19607.97"/>
        <s v="809824.67"/>
        <s v="835788.60"/>
        <s v="342000.01"/>
        <s v="381795.51"/>
        <s v="132540.61"/>
        <s v="54216.44"/>
        <s v="234466.47"/>
        <s v="33300.54"/>
        <s v="345790.80"/>
        <s v="298386.87"/>
        <s v="112594.43"/>
        <s v="187888.00"/>
        <s v="503134.66"/>
        <s v="64277.21"/>
        <s v="642118.19"/>
        <s v="270960.28"/>
        <s v="623063.64"/>
        <s v="62505.57"/>
        <s v="2358783.58"/>
        <s v="150000.12"/>
        <s v="121171.56"/>
        <s v="117336.69"/>
        <s v="242896.31"/>
        <s v="120593.53"/>
        <s v="3092915.41"/>
        <s v="29199.75"/>
        <s v="31000.00"/>
        <s v="21034.09"/>
        <s v="557107.19"/>
        <s v="1412912.41"/>
        <s v="51023.85"/>
        <s v="9319.73"/>
        <s v="80267.86"/>
        <s v="25779.43"/>
        <s v="3428.71"/>
        <s v="101407.43"/>
        <s v="207142.65"/>
        <s v="128728.58"/>
        <s v="24252.21"/>
        <s v="20989.35"/>
        <s v="405555.56"/>
        <s v="497766.46"/>
        <s v="285000.00"/>
        <s v="189368.78"/>
        <s v="73014.77"/>
        <s v="6878.60"/>
        <s v="25634.81"/>
        <s v="462551.27"/>
        <s v="378439.60"/>
        <s v="128787.23"/>
        <s v="30005.13"/>
        <s v="143659.11"/>
        <s v="7752.52"/>
        <s v="35989.90"/>
        <s v="231664.05"/>
        <s v="1300000.00"/>
        <s v="169000.00"/>
        <s v="8000.00"/>
        <s v="80639.42"/>
        <s v="639930.27"/>
        <s v="37102.67"/>
        <s v="26258.66"/>
        <s v="508261.74"/>
        <s v="252367.86"/>
        <s v="471232.55"/>
        <s v="15000.00"/>
        <s v="12463.59"/>
        <s v="228058.11"/>
        <s v="100712.03"/>
        <s v="298000.00"/>
        <s v="610000.00"/>
        <s v="548000.00"/>
        <s v="778000.00"/>
        <s v="952631.86"/>
        <s v="240456.32"/>
        <s v="61455.34"/>
        <s v="480000.00"/>
        <s v="28874.00"/>
        <s v="23937.96"/>
        <s v="54451.68"/>
        <s v="115301.38"/>
        <s v="281000.00"/>
        <s v="112211.53"/>
        <s v="56664.08"/>
        <s v="11.00"/>
        <s v="376979.95"/>
        <s v="4001.40"/>
        <s v="98889.00"/>
        <s v="235479.05"/>
        <s v="83800.93"/>
        <s v="6188.70"/>
        <s v="525946.49"/>
        <s v="108076.29"/>
        <s v="40843.50"/>
        <s v="614221.14"/>
        <s v="407416.79"/>
        <s v="969146.56"/>
        <s v="2207374.45"/>
        <s v="763772.22"/>
        <s v="2346806.11"/>
        <s v="33326.68"/>
        <s v="12414.01"/>
        <s v="944000.00"/>
        <s v="63888.86"/>
        <s v="3764193.12"/>
        <s v="102921.07"/>
        <s v="152894.88"/>
        <s v="5407.79"/>
        <s v="346919.21"/>
        <s v="138384.05"/>
        <s v="132037.66"/>
        <s v="72211.65"/>
        <s v="96749.99"/>
        <s v="521451.53"/>
        <s v="1455.50"/>
        <s v="2499.99"/>
        <s v="190000.00"/>
        <s v="68937.19"/>
        <s v="2485.40"/>
        <s v="26551.89"/>
        <s v="178420.18"/>
        <s v="4526192.09"/>
        <s v="2531904.65"/>
        <s v="343919.63"/>
        <s v="144927.38"/>
        <s v="277082.88"/>
        <s v="8824987.99"/>
        <s v="520364.12"/>
        <s v="4507.84"/>
        <s v="29730.76"/>
        <s v="115730.98"/>
        <s v="519630.16"/>
        <s v="2089394.37"/>
        <s v="555151.40"/>
        <s v="4712428.98"/>
        <s v="382122.10"/>
        <s v="85633.93"/>
        <s v="76892.46"/>
        <s v="120603.98"/>
        <s v="56669.61"/>
        <s v="218766.98"/>
        <s v="524622.69"/>
        <s v="93384.42"/>
        <s v="100099.25"/>
        <s v="294820.74"/>
        <s v="1808995.58"/>
        <s v="287000.00"/>
        <s v="71885.07"/>
        <s v="28036.01"/>
        <s v="207411.54"/>
        <s v="38645.32"/>
        <s v="10513.00"/>
        <s v="2485107.06"/>
        <s v="258549.43"/>
        <s v="717284.69"/>
        <s v="105000.00"/>
        <s v="2244000.00"/>
        <s v="172128.97"/>
        <s v="1555233.64"/>
        <s v="11494.39"/>
        <s v="4810040.68"/>
        <s v="430000.00"/>
        <s v="1430000.00"/>
        <s v="752542.29"/>
        <s v="715016.00"/>
        <s v="5466925.38"/>
        <s v="852620.16"/>
        <s v="1323981.39"/>
        <s v="67935.39"/>
        <s v="1736000.00"/>
        <s v="54344.74"/>
        <s v="1165617.27"/>
        <s v="1782351.17"/>
        <s v="1656943.25"/>
        <s v="703574.78"/>
        <s v="8585507.82"/>
        <s v="4462451.46"/>
        <s v="2915488.05"/>
        <s v="447029.04"/>
        <s v="13486307.01"/>
        <s v="6280402.10"/>
        <s v="42729426.24"/>
        <s v="4770446.78"/>
        <s v="3986763.51"/>
        <s v="3289.25"/>
        <s v="1001753.45"/>
        <s v="19435.45"/>
        <s v="37599.31"/>
        <s v="30000.00"/>
        <s v="11117.95"/>
        <s v="207674.42"/>
        <s v="29223.50"/>
        <s v="881420.81"/>
        <s v="3190000.00"/>
        <s v="3026657.97"/>
        <s v="1431374.05"/>
        <s v="4248829.53"/>
        <s v="1756698.29"/>
        <s v="70000.00"/>
        <s v="27587.35"/>
        <s v="71705.73"/>
        <s v="199488.82"/>
        <s v="65025.00"/>
        <s v="1311614.32"/>
        <s v="315828.03"/>
        <s v="483412.81"/>
        <s v="5246881.67"/>
        <s v="29233.27"/>
        <s v="789999.63"/>
        <s v="2725845.14"/>
        <s v="119745.64"/>
        <s v="65731.91"/>
        <s v="335157.98"/>
        <s v="4414323.66"/>
        <s v="3788242.88"/>
        <s v="132628.94"/>
        <s v="15146.77"/>
        <s v="213884.38"/>
        <s v="271450.98"/>
        <s v="435004.82"/>
        <s v="400546.88"/>
        <s v="55903.18"/>
        <s v="1586986.10"/>
        <s v="18900.98"/>
        <s v="595703.06"/>
        <s v="538833.36"/>
        <s v="274564.77"/>
        <s v="333533.56"/>
        <s v="1059683.86"/>
        <s v="71581.23"/>
        <s v="316700.48"/>
        <s v="6444.24"/>
        <s v="743460.67"/>
        <s v="901532.28"/>
        <s v="792137.81"/>
        <s v="2024490.24"/>
        <s v="92000.00"/>
        <s v="988694.44"/>
        <s v="4353.63"/>
        <s v="219390.13"/>
        <s v="52514.70"/>
        <s v="23149.12"/>
        <s v="16666.68"/>
        <s v="1800000.00"/>
        <s v="227882.33"/>
        <s v="385079.72"/>
        <s v="55712.21"/>
        <s v="46455.85"/>
        <s v="736836.39"/>
        <s v="129386.72"/>
        <s v="2028.37"/>
        <s v="21396.95"/>
        <s v="8145405.08"/>
        <s v="206429.31"/>
        <s v="26615.87"/>
        <s v="273817.56"/>
        <s v="263653.07"/>
        <s v="238615.82"/>
        <s v="18663.52"/>
        <s v="965117.33"/>
        <s v="181162.69"/>
        <s v="507909.86"/>
        <s v="249981.47"/>
        <s v="8689.22"/>
        <s v="217047.43"/>
        <s v="200888.00"/>
        <s v="41149.64"/>
        <s v="367892.30"/>
        <s v="20402.59"/>
        <s v="17928.62"/>
        <s v="17557.12"/>
        <s v="266464.83"/>
        <s v="114349.94"/>
        <s v="1189333.73"/>
        <s v="70566.00"/>
        <s v="15261.70"/>
        <s v="6749.37"/>
        <s v="829238.54"/>
        <s v="2409.74"/>
        <s v="3798.70"/>
        <s v="1087086.90"/>
        <s v="260323.03"/>
        <s v="192028.56"/>
        <s v="14209.01"/>
        <s v="48160.53"/>
        <s v="66666.67"/>
        <s v="1977762.16"/>
        <s v="630757.70"/>
        <s v="41720.33"/>
        <s v="24775.73"/>
        <s v="216000.00"/>
        <s v="91478.74"/>
        <s v="193742.04"/>
        <s v="273010.39"/>
        <s v="29394.10"/>
        <s v="73019.44"/>
        <s v="51008.46"/>
        <s v="299800.30"/>
        <s v="206533.32"/>
        <s v="2648426.58"/>
        <s v="154000.00"/>
        <s v="217899.78"/>
        <s v="2100435.29"/>
        <s v="626509.09"/>
        <s v="87088.12"/>
        <s v="57410.16"/>
        <s v="1001343.02"/>
        <s v="146744.04"/>
        <s v="41961.26"/>
        <s v="195348.60"/>
        <s v="117500.04"/>
        <s v="390000.00"/>
        <s v="60473.18"/>
        <s v="1780000.00"/>
        <s v="93000.00"/>
        <s v="105133.65"/>
        <s v="167220.86"/>
        <s v="541401.36"/>
        <s v="844189.33"/>
        <s v="17277.07"/>
        <s v="179437.28"/>
        <s v="70169.58"/>
        <s v="211474.85"/>
        <s v="162009.02"/>
        <s v="17971.90"/>
        <s v="54793.30"/>
        <s v="221425.40"/>
        <s v="15193.99"/>
        <s v="15743.61"/>
        <s v="51708.55"/>
        <s v="105741.83"/>
        <s v="77270.95"/>
        <s v="46197.05"/>
        <s v="92068.45"/>
        <s v="279606.86"/>
        <s v="1239743.97"/>
        <s v="190477.00"/>
        <s v="1164410.47"/>
        <s v="1081333.34"/>
        <s v="204802.32"/>
        <s v="71886.10"/>
        <s v="230822.86"/>
        <s v="88749.64"/>
        <s v="98766.85"/>
        <s v="435270.46"/>
        <s v="263930.68"/>
        <s v="45924.32"/>
        <s v="447275.70"/>
        <s v="44064.36"/>
        <s v="1136488.15"/>
        <s v="50798.78"/>
        <s v="107133.47"/>
        <s v="284447.52"/>
        <s v="427632.97"/>
        <s v="21896.60"/>
        <s v="635043.71"/>
        <s v="248000.00"/>
        <s v="129852.26"/>
        <s v="4123538.24"/>
        <s v="673969.87"/>
        <s v="349491.71"/>
        <s v="79652.51"/>
        <s v="833421.44"/>
        <s v="151174.23"/>
        <s v="77968.86"/>
        <s v="290013.39"/>
        <s v="4015154.37"/>
        <s v="247149.43"/>
        <s v="4027147.92"/>
        <s v="772758.43"/>
        <s v="496815.50"/>
        <s v="15977.84"/>
        <s v="2310.39"/>
        <s v="42077.51"/>
        <s v="35000.00"/>
        <s v="364047.60"/>
        <s v="308380.97"/>
        <s v="30377.71"/>
        <s v="360000.00"/>
        <s v="2361435.74"/>
        <s v="61561.58"/>
        <s v="22990.21"/>
        <s v="9625.38"/>
        <s v="135239.25"/>
        <s v="381298.65"/>
        <s v="61019.63"/>
        <s v="1440851.99"/>
        <s v="510958.97"/>
        <s v="140550.63"/>
        <s v="448641.87"/>
        <s v="291877.76"/>
        <s v="7458.86"/>
        <s v="198918.91"/>
        <s v="90474.17"/>
        <s v="10001.37"/>
        <s v="9999.99"/>
        <s v="3819.64"/>
        <s v="12057.63"/>
        <s v="5186.27"/>
        <s v="98493.29"/>
        <s v="704761.07"/>
        <s v="107834.23"/>
        <s v="27565.83"/>
        <s v="433667.15"/>
        <s v="199686.64"/>
        <s v="346977.68"/>
        <s v="148350.44"/>
        <s v="25014.45"/>
        <s v="4831.87"/>
        <s v="11111.12"/>
        <s v="364666.67"/>
        <s v="763010.82"/>
        <s v="500937.80"/>
        <s v="277250.71"/>
        <s v="2143825.74"/>
        <s v="516432.09"/>
        <s v="743381.28"/>
        <s v="113055.16"/>
        <s v="5382.64"/>
        <s v="134399.14"/>
        <s v="8804.83"/>
        <s v="1183456.97"/>
        <s v="306458.47"/>
        <s v="46331.05"/>
        <s v="5060.93"/>
        <s v="2745294.90"/>
        <s v="31731.70"/>
        <s v="462333.00"/>
        <s v="150761.69"/>
        <s v="125077.49"/>
        <s v="2155374.17"/>
        <s v="8979423.42"/>
        <s v="2281999.65"/>
        <s v="154204.99"/>
        <s v="13639.56"/>
        <s v="594579.49"/>
        <s v="180000.00"/>
        <s v="201842.25"/>
        <s v="3337439.09"/>
        <s v="55349.81"/>
        <s v="2175777.08"/>
        <s v="925999.99"/>
        <s v="2421376.44"/>
        <s v="114335.58"/>
        <s v="380000.00"/>
        <s v="140052.20"/>
        <s v="125000.00"/>
        <s v="518070.54"/>
        <s v="73320.77"/>
        <s v="83540.87"/>
        <s v="20094.29"/>
        <s v="112378.16"/>
        <s v="93267.23"/>
        <s v="183646.38"/>
        <s v="25659.58"/>
        <s v="1490373.97"/>
        <s v="4000.00"/>
        <s v="8062.10"/>
        <s v="368108.14"/>
        <s v="1906000.00"/>
        <s v="137991.48"/>
        <s v="232000.00"/>
        <s v="243232.96"/>
        <s v="9556.18"/>
        <s v="559083.51"/>
        <s v="102546.68"/>
        <s v="146680.45"/>
        <s v="78274.82"/>
        <s v="68234.43"/>
        <s v="1600000.00"/>
        <s v="7970613.98"/>
        <s v="278129.09"/>
        <s v="48744.24"/>
        <s v="49352.75"/>
        <s v="429811.58"/>
        <s v="862186.48"/>
        <s v="248083.22"/>
        <s v="136387.99"/>
        <s v="86888.00"/>
        <s v="147856.54"/>
        <s v="3786527.92"/>
        <s v="186126.87"/>
        <s v="413505.17"/>
        <s v="248516.52"/>
        <s v="86413.90"/>
        <s v="317200.00"/>
        <s v="550892.85"/>
        <s v="269147.38"/>
        <s v="276798.41"/>
        <s v="1608072.60"/>
        <s v="330000.00"/>
        <s v="870248.39"/>
        <s v="220000.00"/>
        <s v="541.88"/>
        <s v="590554.72"/>
        <s v="8363.70"/>
        <s v="11136.25"/>
        <s v="106232.54"/>
        <s v="4159314.09"/>
        <s v="32717.89"/>
        <s v="101607.24"/>
        <s v="115510.44"/>
        <s v="268888.35"/>
        <s v="477740.40"/>
        <s v="44484.00"/>
        <s v="410369.56"/>
        <s v="320000.00"/>
        <s v="1000000.00"/>
        <s v="76769.95"/>
        <s v="420000.00"/>
        <s v="14917.74"/>
        <s v="253690.12"/>
        <s v="4950.97"/>
        <s v="295535.17"/>
        <s v="1033857.66"/>
        <s v="475517.66"/>
        <s v="36000.00"/>
        <s v="17096.95"/>
        <s v="2806749.54"/>
        <s v="4016509.88"/>
        <s v="166666.86"/>
        <s v="174600.11"/>
        <s v="110469.39"/>
        <s v="177000.00"/>
        <s v="263053.97"/>
        <s v="1095249.36"/>
        <s v="32354.56"/>
        <s v="12562.37"/>
        <s v="320451.08"/>
        <s v="365150.06"/>
        <s v="239969.35"/>
        <s v="1234797.31"/>
        <s v="706400.11"/>
        <s v="215434.82"/>
        <s v="66000.00"/>
        <s v="569883.08"/>
        <s v="343033.85"/>
        <s v="60489.62"/>
        <s v="4434741.45"/>
        <s v="18858.54"/>
        <s v="139125.01"/>
        <s v="731036.76"/>
        <s v="350000.00"/>
        <s v="503727.61"/>
        <s v="611795.26"/>
        <s v="83332.11"/>
        <s v="2867770.27"/>
        <s v="209593.00"/>
        <s v="3223.68"/>
        <s v="164654.28"/>
        <s v="80471.98"/>
        <s v="10665.80"/>
        <s v="9410.25"/>
        <s v="546000.00"/>
        <s v="115000.00"/>
        <s v="201297.15"/>
        <s v="23291.29"/>
        <s v="87702.38"/>
        <s v="238470.33"/>
        <s v="1068220.19"/>
        <s v="116563.43"/>
        <s v="208292.47"/>
        <s v="762122.82"/>
        <s v="179770.58"/>
        <s v="58299.49"/>
        <s v="54841.71"/>
        <s v="11780.62"/>
        <s v="31506.01"/>
        <s v="910143.53"/>
        <s v="41129.76"/>
        <s v="6166.54"/>
        <s v="478978.70"/>
        <s v="842581.21"/>
        <s v="63538.21"/>
        <s v="209553.20"/>
        <s v="505114.05"/>
        <s v="861610.27"/>
        <s v="218496.57"/>
        <s v="546777.58"/>
        <s v="464258.37"/>
        <s v="398348.18"/>
        <s v="816079.79"/>
        <s v="20000.00"/>
        <s v="346.06"/>
        <s v="392037.41"/>
        <s v="1058697.89"/>
        <s v="335511.95"/>
        <s v="273353.33"/>
        <s v="157891.54"/>
        <s v="447757.47"/>
        <s v="98465.68"/>
        <s v="4674.42"/>
        <s v="140392.70"/>
        <s v="25446.44"/>
        <s v="38971.19"/>
        <s v="54000.00"/>
        <s v="45622.51"/>
        <s v="221611.89"/>
        <s v="13454.52"/>
        <s v="213586.67"/>
        <s v="428871.52"/>
        <s v="1868.00"/>
        <s v="1325097.00"/>
        <s v="114651.53"/>
        <s v="78500.99"/>
        <s v="18376.83"/>
        <s v="38131.77"/>
        <s v="105625.17"/>
        <s v="143522.70"/>
        <s v="21358587.12"/>
        <s v="52662.62"/>
        <s v="105051.02"/>
        <s v="7210900.14"/>
        <s v="875256.42"/>
        <s v="271890.00"/>
        <s v="2113851.36"/>
        <s v="20513.01"/>
        <s v="1299954.17"/>
        <s v="4037815.81"/>
        <s v="475969.36"/>
        <s v="57416.95"/>
        <s v="2426000.00"/>
        <s v="79122.05"/>
        <s v="705615.00"/>
        <s v="1710666.66"/>
        <s v="996845.38"/>
        <s v="203563.96"/>
        <s v="4999.03"/>
        <s v="1288333.32"/>
        <s v="158000.00"/>
        <s v="27538.10"/>
        <s v="30801.95"/>
        <m/>
      </sharedItems>
    </cacheField>
    <cacheField name="本年回收利息" numFmtId="0">
      <sharedItems containsBlank="1" count="1216">
        <s v="3417.60"/>
        <s v="0.00"/>
        <s v="128555.50"/>
        <s v="1238.24"/>
        <s v="4657.90"/>
        <s v="34562.89"/>
        <s v="1469.99"/>
        <s v="1161.46"/>
        <s v="26121.66"/>
        <s v="243820.93"/>
        <s v="4039.21"/>
        <s v="8.00"/>
        <s v="7278.16"/>
        <s v="301145.99"/>
        <s v="123561.87"/>
        <s v="34764.98"/>
        <s v="112365.06"/>
        <s v="32357.10"/>
        <s v="153.00"/>
        <s v="16026.34"/>
        <s v="673.86"/>
        <s v="14309.58"/>
        <s v="81474.72"/>
        <s v="886069.38"/>
        <s v="4049.05"/>
        <s v="11610.40"/>
        <s v="3155.10"/>
        <s v="5720.98"/>
        <s v="17037.82"/>
        <s v="1008.66"/>
        <s v="5629.96"/>
        <s v="1049.62"/>
        <s v="57068.96"/>
        <s v="13842.22"/>
        <s v="9983.97"/>
        <s v="4143.58"/>
        <s v="6280.60"/>
        <s v="4098.68"/>
        <s v="1697.08"/>
        <s v="41482.64"/>
        <s v="10108.95"/>
        <s v="17208.79"/>
        <s v="32859.49"/>
        <s v="49110.12"/>
        <s v="4312.80"/>
        <s v="15204.36"/>
        <s v="63991.98"/>
        <s v="149918.78"/>
        <s v="20667.52"/>
        <s v="1251.07"/>
        <s v="15111.81"/>
        <s v="77126.35"/>
        <s v="911.16"/>
        <s v="3315.02"/>
        <s v="11511.12"/>
        <s v="5038.41"/>
        <s v="537972.23"/>
        <s v="47455.06"/>
        <s v="1399.20"/>
        <s v="4804.09"/>
        <s v="2535.00"/>
        <s v="17391.85"/>
        <s v="5317.32"/>
        <s v="3916.59"/>
        <s v="6919.64"/>
        <s v="553564.62"/>
        <s v="102696.71"/>
        <s v="3749.58"/>
        <s v="137225.94"/>
        <s v="53036.23"/>
        <s v="101.40"/>
        <s v="1159.86"/>
        <s v="9798.90"/>
        <s v="343.44"/>
        <s v="1115.53"/>
        <s v="114618.11"/>
        <s v="42035.66"/>
        <s v="98954.01"/>
        <s v="4724.02"/>
        <s v="8473.80"/>
        <s v="71070.12"/>
        <s v="28344.72"/>
        <s v="1402.42"/>
        <s v="13211.79"/>
        <s v="6326.63"/>
        <s v="142459.29"/>
        <s v="6778.07"/>
        <s v="4231.29"/>
        <s v="12822.68"/>
        <s v="20254.67"/>
        <s v="42607.27"/>
        <s v="7673.68"/>
        <s v="34088.10"/>
        <s v="4489.70"/>
        <s v="1206.16"/>
        <s v="10845.20"/>
        <s v="8131.65"/>
        <s v="4808.54"/>
        <s v="13192.80"/>
        <s v="1181.02"/>
        <s v="1636.66"/>
        <s v="1393.20"/>
        <s v="5906.51"/>
        <s v="1412.69"/>
        <s v="3019.73"/>
        <s v="39547.82"/>
        <s v="21102.04"/>
        <s v="29992.96"/>
        <s v="2409.79"/>
        <s v="5358.85"/>
        <s v="24657.38"/>
        <s v="34098.21"/>
        <s v="7547.95"/>
        <s v="182591.50"/>
        <s v="84177.14"/>
        <s v="18985.30"/>
        <s v="25397.69"/>
        <s v="4556.30"/>
        <s v="107469.38"/>
        <s v="73344.47"/>
        <s v="2949.84"/>
        <s v="57122.48"/>
        <s v="274277.10"/>
        <s v="23869.30"/>
        <s v="35645.74"/>
        <s v="6699.66"/>
        <s v="2189.89"/>
        <s v="199195.97"/>
        <s v="284099.39"/>
        <s v="89983.47"/>
        <s v="153629.98"/>
        <s v="8899.75"/>
        <s v="76.80"/>
        <s v="949.57"/>
        <s v="19891.53"/>
        <s v="12118.30"/>
        <s v="22743.08"/>
        <s v="147121.34"/>
        <s v="396.84"/>
        <s v="910.35"/>
        <s v="3317.23"/>
        <s v="22301.60"/>
        <s v="69409.36"/>
        <s v="3716.61"/>
        <s v="3378.20"/>
        <s v="2180.92"/>
        <s v="4956.95"/>
        <s v="4447.25"/>
        <s v="144.00"/>
        <s v="47246.11"/>
        <s v="20540.28"/>
        <s v="105.52"/>
        <s v="26064.83"/>
        <s v="898.94"/>
        <s v="50242.53"/>
        <s v="4997.76"/>
        <s v="12390.65"/>
        <s v="2857.98"/>
        <s v="8829.43"/>
        <s v="6104.99"/>
        <s v="39222.77"/>
        <s v="427.96"/>
        <s v="1669.50"/>
        <s v="14771.34"/>
        <s v="11402.08"/>
        <s v="946.28"/>
        <s v="22840.09"/>
        <s v="5.38"/>
        <s v="115878.75"/>
        <s v="6492.25"/>
        <s v="1571.86"/>
        <s v="14804.65"/>
        <s v="651.60"/>
        <s v="25140.27"/>
        <s v="1278.50"/>
        <s v="27525.40"/>
        <s v="1065.60"/>
        <s v="10.55"/>
        <s v="2301.13"/>
        <s v="0.31"/>
        <s v="16600.17"/>
        <s v="1958.51"/>
        <s v="612.86"/>
        <s v="5383.29"/>
        <s v="3391.19"/>
        <s v="9768.12"/>
        <s v="1594.74"/>
        <s v="21215.94"/>
        <s v="47459.45"/>
        <s v="6562.04"/>
        <s v="2903.47"/>
        <s v="21203.27"/>
        <s v="103249.92"/>
        <s v="5230.29"/>
        <s v="5879.02"/>
        <s v="9376.59"/>
        <s v="80.10"/>
        <s v="4805.52"/>
        <s v="2597.32"/>
        <s v="2403.00"/>
        <s v="47358.69"/>
        <s v="2615.79"/>
        <s v="41.70"/>
        <s v="4174.64"/>
        <s v="3067.77"/>
        <s v="34576.86"/>
        <s v="1714.73"/>
        <s v="4441.05"/>
        <s v="12403.42"/>
        <s v="33429.69"/>
        <s v="306.96"/>
        <s v="598.40"/>
        <s v="15.30"/>
        <s v="8837.59"/>
        <s v="3168.63"/>
        <s v="3000.21"/>
        <s v="3719.86"/>
        <s v="6870.60"/>
        <s v="4485.12"/>
        <s v="11685.18"/>
        <s v="13699.26"/>
        <s v="36666.83"/>
        <s v="2732.65"/>
        <s v="404.57"/>
        <s v="2419.29"/>
        <s v="2374.02"/>
        <s v="7384.36"/>
        <s v="705.03"/>
        <s v="5406.75"/>
        <s v="9421.20"/>
        <s v="70313.15"/>
        <s v="31988.53"/>
        <s v="21381.35"/>
        <s v="5180.11"/>
        <s v="3949.78"/>
        <s v="28.35"/>
        <s v="42952.00"/>
        <s v="20303.73"/>
        <s v="1087.98"/>
        <s v="3698.25"/>
        <s v="41417.59"/>
        <s v="6587.09"/>
        <s v="3721.03"/>
        <s v="11223.28"/>
        <s v="4377.22"/>
        <s v="32338.14"/>
        <s v="8182.90"/>
        <s v="5261.12"/>
        <s v="9143.55"/>
        <s v="577.50"/>
        <s v="13046.55"/>
        <s v="347.10"/>
        <s v="23077.41"/>
        <s v="21374.07"/>
        <s v="58793.87"/>
        <s v="41199.10"/>
        <s v="1805.58"/>
        <s v="1116.59"/>
        <s v="3343.83"/>
        <s v="1591.39"/>
        <s v="7214.18"/>
        <s v="17322.73"/>
        <s v="10175.92"/>
        <s v="100491.44"/>
        <s v="623.01"/>
        <s v="7439.64"/>
        <s v="49.25"/>
        <s v="674.71"/>
        <s v="35543.93"/>
        <s v="7031.29"/>
        <s v="19521.13"/>
        <s v="5245.21"/>
        <s v="7205.74"/>
        <s v="1962.69"/>
        <s v="24513.64"/>
        <s v="4724.68"/>
        <s v="9987.95"/>
        <s v="1068.00"/>
        <s v="291.90"/>
        <s v="12412.89"/>
        <s v="9940.80"/>
        <s v="9682.40"/>
        <s v="5624.09"/>
        <s v="57760.40"/>
        <s v="2974.02"/>
        <s v="32228.46"/>
        <s v="5704.33"/>
        <s v="904.85"/>
        <s v="4508.54"/>
        <s v="9641.07"/>
        <s v="22778.64"/>
        <s v="12622.50"/>
        <s v="1916.76"/>
        <s v="13494.72"/>
        <s v="1847.70"/>
        <s v="42962.80"/>
        <s v="2811.38"/>
        <s v="4188.00"/>
        <s v="4966.53"/>
        <s v="19624.43"/>
        <s v="32702.30"/>
        <s v="6287.70"/>
        <s v="1838.72"/>
        <s v="21913.98"/>
        <s v="6145.95"/>
        <s v="3474.72"/>
        <s v="25111.24"/>
        <s v="24070.37"/>
        <s v="34371.96"/>
        <s v="6678.16"/>
        <s v="200.52"/>
        <s v="8100.61"/>
        <s v="6011.12"/>
        <s v="39158.95"/>
        <s v="905.42"/>
        <s v="51438.39"/>
        <s v="190.35"/>
        <s v="25341.70"/>
        <s v="288.00"/>
        <s v="3978.16"/>
        <s v="6687.57"/>
        <s v="4871.13"/>
        <s v="38591.91"/>
        <s v="16797.69"/>
        <s v="209075.92"/>
        <s v="4966.31"/>
        <s v="1570.53"/>
        <s v="4949.12"/>
        <s v="9946.46"/>
        <s v="9486.18"/>
        <s v="5213.60"/>
        <s v="2356.11"/>
        <s v="12254.96"/>
        <s v="5891.52"/>
        <s v="30516.14"/>
        <s v="328.77"/>
        <s v="203.01"/>
        <s v="14980.88"/>
        <s v="7970.55"/>
        <s v="5302.14"/>
        <s v="16240.54"/>
        <s v="6308.36"/>
        <s v="3640.04"/>
        <s v="1850.08"/>
        <s v="19347.36"/>
        <s v="125916.44"/>
        <s v="30899.78"/>
        <s v="369.04"/>
        <s v="14368.61"/>
        <s v="3855.32"/>
        <s v="5142.88"/>
        <s v="3457.65"/>
        <s v="1915.27"/>
        <s v="660.34"/>
        <s v="16979.60"/>
        <s v="8442.95"/>
        <s v="10765.42"/>
        <s v="33377.98"/>
        <s v="4834.28"/>
        <s v="2105.99"/>
        <s v="32156.61"/>
        <s v="1894.04"/>
        <s v="3753.46"/>
        <s v="2976.97"/>
        <s v="2473.61"/>
        <s v="2697.77"/>
        <s v="1636.13"/>
        <s v="20812.36"/>
        <s v="875.46"/>
        <s v="2190.75"/>
        <s v="612.00"/>
        <s v="54631.86"/>
        <s v="61.20"/>
        <s v="8191.67"/>
        <s v="24917.17"/>
        <s v="15030.72"/>
        <s v="5619.38"/>
        <s v="672.56"/>
        <s v="18079.30"/>
        <s v="4338.63"/>
        <s v="624.25"/>
        <s v="9971.20"/>
        <s v="26318.99"/>
        <s v="16366.91"/>
        <s v="36759.07"/>
        <s v="42.66"/>
        <s v="18472.93"/>
        <s v="23484.40"/>
        <s v="1484.14"/>
        <s v="25540.29"/>
        <s v="743.58"/>
        <s v="15018.75"/>
        <s v="1116.13"/>
        <s v="1047.38"/>
        <s v="57280.22"/>
        <s v="9518.30"/>
        <s v="38475.99"/>
        <s v="2686.24"/>
        <s v="8159.73"/>
        <s v="486.30"/>
        <s v="25134.82"/>
        <s v="8170.67"/>
        <s v="23499.46"/>
        <s v="128304.58"/>
        <s v="5652.70"/>
        <s v="26149.37"/>
        <s v="990.00"/>
        <s v="5623.23"/>
        <s v="2660.63"/>
        <s v="3423.34"/>
        <s v="3128.18"/>
        <s v="2024.58"/>
        <s v="8958.85"/>
        <s v="2479.35"/>
        <s v="4301.75"/>
        <s v="33.66"/>
        <s v="9112.75"/>
        <s v="7824.72"/>
        <s v="2376.00"/>
        <s v="9925.60"/>
        <s v="4739.39"/>
        <s v="965.14"/>
        <s v="35377.37"/>
        <s v="35329.35"/>
        <s v="16774.06"/>
        <s v="2613.47"/>
        <s v="26638.09"/>
        <s v="81164.61"/>
        <s v="4351.14"/>
        <s v="81709.57"/>
        <s v="6497.38"/>
        <s v="14156.63"/>
        <s v="36772.32"/>
        <s v="1654.14"/>
        <s v="2866.70"/>
        <s v="6840.86"/>
        <s v="1133.73"/>
        <s v="3777.51"/>
        <s v="6403.40"/>
        <s v="17814.71"/>
        <s v="399.60"/>
        <s v="444.00"/>
        <s v="4012.18"/>
        <s v="22749.03"/>
        <s v="24655.94"/>
        <s v="4685.78"/>
        <s v="5523.12"/>
        <s v="29802.42"/>
        <s v="17161.23"/>
        <s v="366293.13"/>
        <s v="9158.60"/>
        <s v="7930.43"/>
        <s v="9425.85"/>
        <s v="51.98"/>
        <s v="38766.50"/>
        <s v="4558.43"/>
        <s v="309.40"/>
        <s v="244.88"/>
        <s v="43389.39"/>
        <s v="6510.00"/>
        <s v="34823.50"/>
        <s v="28868.59"/>
        <s v="10474.28"/>
        <s v="3320.99"/>
        <s v="1486.33"/>
        <s v="4137.20"/>
        <s v="1183.00"/>
        <s v="7055.99"/>
        <s v="12125.76"/>
        <s v="11303.48"/>
        <s v="9862.08"/>
        <s v="550.40"/>
        <s v="712.28"/>
        <s v="21795.76"/>
        <s v="9056.59"/>
        <s v="18591.22"/>
        <s v="9045.41"/>
        <s v="18590.47"/>
        <s v="8796.72"/>
        <s v="535.94"/>
        <s v="85613.60"/>
        <s v="19047.53"/>
        <s v="17520.90"/>
        <s v="4220.25"/>
        <s v="9164.10"/>
        <s v="14990.01"/>
        <s v="5798.20"/>
        <s v="78938.99"/>
        <s v="4643.65"/>
        <s v="1003.38"/>
        <s v="5450.83"/>
        <s v="42410.71"/>
        <s v="9712.80"/>
        <s v="1254.82"/>
        <s v="221.22"/>
        <s v="2922.30"/>
        <s v="3817.03"/>
        <s v="1602.00"/>
        <s v="987.86"/>
        <s v="221.43"/>
        <s v="3716.68"/>
        <s v="1993.10"/>
        <s v="11382.74"/>
        <s v="1227.69"/>
        <s v="11982.70"/>
        <s v="1156.77"/>
        <s v="1867.78"/>
        <s v="5270.39"/>
        <s v="5855.84"/>
        <s v="9174.25"/>
        <s v="8362.28"/>
        <s v="1150.37"/>
        <s v="3636.55"/>
        <s v="20124.85"/>
        <s v="29656.46"/>
        <s v="14905.72"/>
        <s v="2545.02"/>
        <s v="18573.51"/>
        <s v="1241.54"/>
        <s v="1627.70"/>
        <s v="2815.62"/>
        <s v="15637.09"/>
        <s v="10616.19"/>
        <s v="3798.11"/>
        <s v="3549.00"/>
        <s v="43.20"/>
        <s v="3575.41"/>
        <s v="49600.02"/>
        <s v="446.67"/>
        <s v="44.00"/>
        <s v="6344.10"/>
        <s v="1022.27"/>
        <s v="12125.55"/>
        <s v="12705.01"/>
        <s v="133.20"/>
        <s v="12389.93"/>
        <s v="13.78"/>
        <s v="1335.60"/>
        <s v="7870.88"/>
        <s v="3482.32"/>
        <s v="15260.02"/>
        <s v="725.19"/>
        <s v="6542.00"/>
        <s v="619.20"/>
        <s v="24929.53"/>
        <s v="166.80"/>
        <s v="40653.53"/>
        <s v="4324.48"/>
        <s v="5777.28"/>
        <s v="22411.29"/>
        <s v="4901.97"/>
        <s v="3780.00"/>
        <s v="9262.26"/>
        <s v="1619.00"/>
        <s v="7875.45"/>
        <s v="1118.54"/>
        <s v="6046.20"/>
        <s v="27661.31"/>
        <s v="9039.07"/>
        <s v="13461.92"/>
        <s v="35320.88"/>
        <s v="382.15"/>
        <s v="19091.58"/>
        <s v="14166.59"/>
        <s v="2635.50"/>
        <s v="1644.46"/>
        <s v="13774.42"/>
        <s v="7187.11"/>
        <s v="2589.08"/>
        <s v="27864.29"/>
        <s v="12651.39"/>
        <s v="50221.16"/>
        <s v="99279.52"/>
        <s v="33101.70"/>
        <s v="115699.63"/>
        <s v="1450.79"/>
        <s v="3216.23"/>
        <s v="11514.40"/>
        <s v="2339.96"/>
        <s v="243000.23"/>
        <s v="844.50"/>
        <s v="13466.43"/>
        <s v="505.91"/>
        <s v="12266.18"/>
        <s v="19917.40"/>
        <s v="13770.00"/>
        <s v="4058.38"/>
        <s v="24781.55"/>
        <s v="28718.84"/>
        <s v="4319.12"/>
        <s v="18279.51"/>
        <s v="88.19"/>
        <s v="413.85"/>
        <s v="110.14"/>
        <s v="297.85"/>
        <s v="14928.01"/>
        <s v="20342.13"/>
        <s v="47453.87"/>
        <s v="11069.42"/>
        <s v="34.30"/>
        <s v="95761.23"/>
        <s v="120720.71"/>
        <s v="27498.93"/>
        <s v="6791.08"/>
        <s v="5351.62"/>
        <s v="555158.53"/>
        <s v="95352.02"/>
        <s v="938.54"/>
        <s v="4773.05"/>
        <s v="148.99"/>
        <s v="9969.35"/>
        <s v="5023.86"/>
        <s v="10757.15"/>
        <s v="8977.99"/>
        <s v="101450.94"/>
        <s v="4367.80"/>
        <s v="7780.26"/>
        <s v="7369.41"/>
        <s v="1671.26"/>
        <s v="8326.19"/>
        <s v="8572.56"/>
        <s v="6855.70"/>
        <s v="15335.92"/>
        <s v="7631.39"/>
        <s v="24814.21"/>
        <s v="55652.55"/>
        <s v="9107.29"/>
        <s v="7350.94"/>
        <s v="4348.09"/>
        <s v="1471.87"/>
        <s v="2410.07"/>
        <s v="169604.13"/>
        <s v="22516.10"/>
        <s v="13417.02"/>
        <s v="2145.60"/>
        <s v="30840.08"/>
        <s v="8127.16"/>
        <s v="34472.46"/>
        <s v="2613.61"/>
        <s v="230169.48"/>
        <s v="37978.40"/>
        <s v="5394.60"/>
        <s v="24666.71"/>
        <s v="27045.50"/>
        <s v="379031.15"/>
        <s v="72391.33"/>
        <s v="31419.27"/>
        <s v="2696.34"/>
        <s v="19886.47"/>
        <s v="4551.25"/>
        <s v="4658.43"/>
        <s v="45080.17"/>
        <s v="58235.44"/>
        <s v="147203.96"/>
        <s v="99903.83"/>
        <s v="512325.49"/>
        <s v="444844.94"/>
        <s v="11918.88"/>
        <s v="118113.24"/>
        <s v="27212.10"/>
        <s v="744680.56"/>
        <s v="297164.65"/>
        <s v="2762.63"/>
        <s v="2719034.72"/>
        <s v="771015.52"/>
        <s v="78567.91"/>
        <s v="439.97"/>
        <s v="81123.32"/>
        <s v="6816.15"/>
        <s v="1428.61"/>
        <s v="26.00"/>
        <s v="931.50"/>
        <s v="22032.86"/>
        <s v="3724.03"/>
        <s v="5753.82"/>
        <s v="15721.01"/>
        <s v="158001.98"/>
        <s v="111909.73"/>
        <s v="134087.58"/>
        <s v="4017.95"/>
        <s v="314016.70"/>
        <s v="202.02"/>
        <s v="4255.22"/>
        <s v="14898.60"/>
        <s v="22106.19"/>
        <s v="3891.08"/>
        <s v="55.20"/>
        <s v="4169.80"/>
        <s v="82751.83"/>
        <s v="60877.85"/>
        <s v="13319.16"/>
        <s v="150362.80"/>
        <s v="3845.44"/>
        <s v="22603.21"/>
        <s v="33826.32"/>
        <s v="141919.49"/>
        <s v="12831.72"/>
        <s v="4642.05"/>
        <s v="938.40"/>
        <s v="15672.10"/>
        <s v="19224.74"/>
        <s v="34426.21"/>
        <s v="197621.61"/>
        <s v="187154.02"/>
        <s v="7217.14"/>
        <s v="2341.31"/>
        <s v="214.20"/>
        <s v="5908.91"/>
        <s v="4158.20"/>
        <s v="9218.88"/>
        <s v="24478.71"/>
        <s v="14499.00"/>
        <s v="3968.12"/>
        <s v="39810.87"/>
        <s v="1220.98"/>
        <s v="18429.72"/>
        <s v="11381.16"/>
        <s v="18032.67"/>
        <s v="9560.85"/>
        <s v="846.90"/>
        <s v="674.73"/>
        <s v="27729.17"/>
        <s v="1216.80"/>
        <s v="10973.84"/>
        <s v="29005.67"/>
        <s v="28513.23"/>
        <s v="11819.83"/>
        <s v="102344.78"/>
        <s v="1716.72"/>
        <s v="17896.85"/>
        <s v="557.53"/>
        <s v="9044.45"/>
        <s v="2605.62"/>
        <s v="4333.41"/>
        <s v="138.00"/>
        <s v="2974.32"/>
        <s v="2717.10"/>
        <s v="180.00"/>
        <s v="707.55"/>
        <s v="5286.92"/>
        <s v="24688.59"/>
        <s v="1661.60"/>
        <s v="833.39"/>
        <s v="6043.68"/>
        <s v="61363.79"/>
        <s v="5581.36"/>
        <s v="11.50"/>
        <s v="134.16"/>
        <s v="564172.36"/>
        <s v="5233.00"/>
        <s v="835.58"/>
        <s v="20282.13"/>
        <s v="8949.52"/>
        <s v="1147.50"/>
        <s v="15259.70"/>
        <s v="2763.46"/>
        <s v="33744.48"/>
        <s v="6556.66"/>
        <s v="19279.33"/>
        <s v="6250.50"/>
        <s v="807.84"/>
        <s v="2685.99"/>
        <s v="7917.75"/>
        <s v="12888.17"/>
        <s v="7328.40"/>
        <s v="4573.40"/>
        <s v="13932.00"/>
        <s v="22217.05"/>
        <s v="2523.00"/>
        <s v="2230.74"/>
        <s v="2478.03"/>
        <s v="3453.15"/>
        <s v="9337.82"/>
        <s v="10036.34"/>
        <s v="4584.00"/>
        <s v="37672.67"/>
        <s v="9205.44"/>
        <s v="1602.84"/>
        <s v="62.93"/>
        <s v="42358.42"/>
        <s v="1147.74"/>
        <s v="645.69"/>
        <s v="50420.00"/>
        <s v="14205.82"/>
        <s v="24880.73"/>
        <s v="4663.83"/>
        <s v="1251.69"/>
        <s v="3877.37"/>
        <s v="6404.58"/>
        <s v="8780.02"/>
        <s v="33196.73"/>
        <s v="35120.55"/>
        <s v="2820.63"/>
        <s v="1529.88"/>
        <s v="2872.85"/>
        <s v="2582.64"/>
        <s v="8311.43"/>
        <s v="13350.41"/>
        <s v="13579.15"/>
        <s v="3478.19"/>
        <s v="2967.24"/>
        <s v="2443.01"/>
        <s v="12544.37"/>
        <s v="10028.47"/>
        <s v="130544.81"/>
        <s v="20202.73"/>
        <s v="5349.42"/>
        <s v="88410.60"/>
        <s v="82264.90"/>
        <s v="20592.83"/>
        <s v="2245.20"/>
        <s v="23607.28"/>
        <s v="11059.59"/>
        <s v="7757.59"/>
        <s v="9639.00"/>
        <s v="5424.07"/>
        <s v="14477.39"/>
        <s v="7742.95"/>
        <s v="9933.36"/>
        <s v="4878.09"/>
        <s v="21671.49"/>
        <s v="4062.99"/>
        <s v="5037.25"/>
        <s v="11856.00"/>
        <s v="8711.56"/>
        <s v="21427.66"/>
        <s v="11418.95"/>
        <s v="2842.38"/>
        <s v="17022.77"/>
        <s v="5068.74"/>
        <s v="3120.84"/>
        <s v="8434.63"/>
        <s v="4688.64"/>
        <s v="2872.84"/>
        <s v="18778.20"/>
        <s v="6649.01"/>
        <s v="18216.14"/>
        <s v="230.57"/>
        <s v="981.81"/>
        <s v="4988.45"/>
        <s v="5816.31"/>
        <s v="4459.47"/>
        <s v="4224.72"/>
        <s v="9118.62"/>
        <s v="1306.61"/>
        <s v="4775.82"/>
        <s v="13646.50"/>
        <s v="61013.45"/>
        <s v="18656.56"/>
        <s v="48644.17"/>
        <s v="1677.17"/>
        <s v="13125.87"/>
        <s v="11302.63"/>
        <s v="21640.29"/>
        <s v="4299.84"/>
        <s v="16866.73"/>
        <s v="4703.49"/>
        <s v="13278.67"/>
        <s v="1110.93"/>
        <s v="24921.95"/>
        <s v="5267.34"/>
        <s v="123731.03"/>
        <s v="19682.17"/>
        <s v="953.64"/>
        <s v="10822.40"/>
        <s v="8373.70"/>
        <s v="5762.37"/>
        <s v="20813.35"/>
        <s v="1403.77"/>
        <s v="3159.58"/>
        <s v="23764.49"/>
        <s v="642.60"/>
        <s v="2753.39"/>
        <s v="5115.50"/>
        <s v="12425.18"/>
        <s v="230853.01"/>
        <s v="21667.13"/>
        <s v="22361.58"/>
        <s v="2001.75"/>
        <s v="30499.05"/>
        <s v="4433.33"/>
        <s v="6108.14"/>
        <s v="152.68"/>
        <s v="33.40"/>
        <s v="5472.00"/>
        <s v="18597.05"/>
        <s v="117661.13"/>
        <s v="17275.08"/>
        <s v="108465.55"/>
        <s v="36049.18"/>
        <s v="4716.95"/>
        <s v="25865.38"/>
        <s v="3740.80"/>
        <s v="748.71"/>
        <s v="356.26"/>
        <s v="350.21"/>
        <s v="11753.08"/>
        <s v="26809.37"/>
        <s v="705.20"/>
        <s v="12037.44"/>
        <s v="1740.74"/>
        <s v="4392.80"/>
        <s v="2736.00"/>
        <s v="102016.86"/>
        <s v="2355.64"/>
        <s v="2266.00"/>
        <s v="9905.22"/>
        <s v="6707.11"/>
        <s v="35.00"/>
        <s v="3600.25"/>
        <s v="9858.11"/>
        <s v="19334.61"/>
        <s v="4136.34"/>
        <s v="49768.27"/>
        <s v="7344.96"/>
        <s v="18393.58"/>
        <s v="20995.68"/>
        <s v="11791.27"/>
        <s v="20775.86"/>
        <s v="13602.22"/>
        <s v="8531.62"/>
        <s v="1544.79"/>
        <s v="9384.81"/>
        <s v="285.91"/>
        <s v="2411.80"/>
        <s v="694.20"/>
        <s v="3530.00"/>
        <s v="789.86"/>
        <s v="1164.12"/>
        <s v="290.33"/>
        <s v="15856.21"/>
        <s v="30160.44"/>
        <s v="1808.30"/>
        <s v="10926.13"/>
        <s v="108.92"/>
        <s v="5658.03"/>
        <s v="13733.86"/>
        <s v="4172.36"/>
        <s v="3331.35"/>
        <s v="2676.13"/>
        <s v="2908.03"/>
        <s v="1800.12"/>
        <s v="21770.98"/>
        <s v="11932.80"/>
        <s v="41.00"/>
        <s v="19553.57"/>
        <s v="20669.60"/>
        <s v="17446.32"/>
        <s v="77127.85"/>
        <s v="7927.36"/>
        <s v="42449.40"/>
        <s v="8389.68"/>
        <s v="396.82"/>
        <s v="4607.03"/>
        <s v="120.15"/>
        <s v="376.38"/>
        <s v="35077.59"/>
        <s v="22071.21"/>
        <s v="3121.30"/>
        <s v="1204.99"/>
        <s v="91986.58"/>
        <s v="6271.73"/>
        <s v="11014.29"/>
        <s v="8617.56"/>
        <s v="8900.71"/>
        <s v="102566.30"/>
        <s v="222990.02"/>
        <s v="151307.55"/>
        <s v="4888.50"/>
        <s v="4240.28"/>
        <s v="42372.44"/>
        <s v="257.40"/>
        <s v="8770.04"/>
        <s v="129298.29"/>
        <s v="3726.72"/>
        <s v="96577.43"/>
        <s v="58591.89"/>
        <s v="6992.74"/>
        <s v="5395.18"/>
        <s v="484.88"/>
        <s v="10509.30"/>
        <s v="440.00"/>
        <s v="12794.70"/>
        <s v="3703.53"/>
        <s v="8297.78"/>
        <s v="5000.65"/>
        <s v="1259.81"/>
        <s v="4511.88"/>
        <s v="10594.80"/>
        <s v="2714.37"/>
        <s v="9044.80"/>
        <s v="3836.35"/>
        <s v="3724.59"/>
        <s v="45948.15"/>
        <s v="11.90"/>
        <s v="1707.14"/>
        <s v="43400.82"/>
        <s v="14786.67"/>
        <s v="7740.60"/>
        <s v="2029.96"/>
        <s v="21372.92"/>
        <s v="9595.95"/>
        <s v="1406.20"/>
        <s v="11234.81"/>
        <s v="1765.38"/>
        <s v="2834.09"/>
        <s v="5144.99"/>
        <s v="288.83"/>
        <s v="1920.85"/>
        <s v="234964.69"/>
        <s v="13329.36"/>
        <s v="10011.98"/>
        <s v="10189.73"/>
        <s v="9710.79"/>
        <s v="10082.40"/>
        <s v="5.36"/>
        <s v="15364.65"/>
        <s v="19950.86"/>
        <s v="9104.87"/>
        <s v="14129.00"/>
        <s v="5771.89"/>
        <s v="2354.70"/>
        <s v="18655.76"/>
        <s v="230.04"/>
        <s v="5586.00"/>
        <s v="87545.50"/>
        <s v="13981.35"/>
        <s v="10906.03"/>
        <s v="5375.41"/>
        <s v="20065.97"/>
        <s v="4402.90"/>
        <s v="12261.73"/>
        <s v="35220.42"/>
        <s v="12586.77"/>
        <s v="46250.96"/>
        <s v="6872.00"/>
        <s v="32970.65"/>
        <s v="6047.55"/>
        <s v="16819.78"/>
        <s v="6510.55"/>
        <s v="31225.33"/>
        <s v="29.78"/>
        <s v="159.52"/>
        <s v="26300.68"/>
        <s v="433.27"/>
        <s v="3461.85"/>
        <s v="1068.69"/>
        <s v="181333.01"/>
        <s v="1442.31"/>
        <s v="2313.11"/>
        <s v="17789.92"/>
        <s v="13006.06"/>
        <s v="20024.23"/>
        <s v="2521.26"/>
        <s v="5272.20"/>
        <s v="21005.68"/>
        <s v="173.55"/>
        <s v="1924.65"/>
        <s v="4165.20"/>
        <s v="102.04"/>
        <s v="5724.64"/>
        <s v="5209.88"/>
        <s v="1204.57"/>
        <s v="7528.63"/>
        <s v="49938.81"/>
        <s v="1332.66"/>
        <s v="2372.85"/>
        <s v="2600.43"/>
        <s v="1803.55"/>
        <s v="545.47"/>
        <s v="1634.95"/>
        <s v="129587.89"/>
        <s v="99821.93"/>
        <s v="10299.11"/>
        <s v="17758.43"/>
        <s v="17930.99"/>
        <s v="15100.12"/>
        <s v="11382.60"/>
        <s v="9415.77"/>
        <s v="13108.25"/>
        <s v="25134.16"/>
        <s v="1475.61"/>
        <s v="2402.27"/>
        <s v="23530.19"/>
        <s v="18920.78"/>
        <s v="4533.39"/>
        <s v="49392.88"/>
        <s v="19514.46"/>
        <s v="13.62"/>
        <s v="19071.38"/>
        <s v="5734.66"/>
        <s v="41768.98"/>
        <s v="21760.64"/>
        <s v="2174.56"/>
        <s v="8.10"/>
        <s v="124662.66"/>
        <s v="18294.04"/>
        <s v="20383.53"/>
        <s v="396.00"/>
        <s v="6532.56"/>
        <s v="1179.19"/>
        <s v="62.00"/>
        <s v="6627.59"/>
        <s v="48534.91"/>
        <s v="14220.40"/>
        <s v="14108.16"/>
        <s v="11107.60"/>
        <s v="21147.86"/>
        <s v="2748.53"/>
        <s v="56630.30"/>
        <s v="16138.01"/>
        <s v="273.46"/>
        <s v="459.00"/>
        <s v="7688.04"/>
        <s v="10261.46"/>
        <s v="3343.12"/>
        <s v="368.12"/>
        <s v="919.09"/>
        <s v="8058.15"/>
        <s v="5421.95"/>
        <s v="5244.13"/>
        <s v="4215.91"/>
        <s v="5625.04"/>
        <s v="13962.81"/>
        <s v="37220.85"/>
        <s v="7696.30"/>
        <s v="398.71"/>
        <s v="22283.33"/>
        <s v="17529.78"/>
        <s v="11916.90"/>
        <s v="7125.78"/>
        <s v="4407.80"/>
        <s v="2550.95"/>
        <s v="1367.58"/>
        <s v="1880.64"/>
        <s v="26549.62"/>
        <s v="9846.04"/>
        <s v="103.48"/>
        <s v="14491.13"/>
        <s v="12723.19"/>
        <s v="279.00"/>
        <s v="2736.11"/>
        <s v="13031.34"/>
        <s v="12986.33"/>
        <s v="59558.17"/>
        <s v="5967.54"/>
        <s v="4701.12"/>
        <s v="11.60"/>
        <s v="3138.63"/>
        <s v="9834.56"/>
        <s v="13978.43"/>
        <s v="39000.14"/>
        <s v="66.24"/>
        <s v="4015.86"/>
        <s v="185.66"/>
        <s v="24268.12"/>
        <s v="34705.64"/>
        <s v="20484.52"/>
        <s v="8337.26"/>
        <s v="2951.32"/>
        <s v="709.20"/>
        <s v="16171.36"/>
        <s v="1434.31"/>
        <s v="724.08"/>
        <s v="14964.62"/>
        <s v="1305.14"/>
        <s v="15657.26"/>
        <s v="5178.16"/>
        <s v="1815.95"/>
        <s v="1132.77"/>
        <s v="3132.50"/>
        <s v="1303.25"/>
        <s v="7590.44"/>
        <s v="1178.55"/>
        <s v="7333.23"/>
        <s v="2884.25"/>
        <s v="1733.05"/>
        <s v="14727.43"/>
        <s v="16.00"/>
        <s v="10995.26"/>
        <s v="1277.26"/>
        <s v="2274.11"/>
        <s v="8614.82"/>
        <s v="10748.93"/>
        <s v="4391.91"/>
        <s v="380.78"/>
        <s v="5673.75"/>
        <s v="17821.97"/>
        <s v="10658.49"/>
        <s v="9470.12"/>
        <s v="1789043.05"/>
        <s v="1993.90"/>
        <s v="6884.49"/>
        <s v="147709.63"/>
        <s v="2891.70"/>
        <s v="16574.73"/>
        <s v="2683.18"/>
        <s v="75149.55"/>
        <s v="3326.05"/>
        <s v="89268.04"/>
        <s v="181334.74"/>
        <s v="826.20"/>
        <s v="15250.93"/>
        <s v="1569.08"/>
        <s v="83965.73"/>
        <s v="19277.78"/>
        <s v="37000.18"/>
        <s v="61817.81"/>
        <s v="58354.35"/>
        <s v="821.40"/>
        <s v="2014.55"/>
        <s v="54407.00"/>
        <s v="3466.01"/>
        <s v="12900.46"/>
        <s v="3155.19"/>
        <m/>
      </sharedItems>
    </cacheField>
    <cacheField name="累计授信人数" numFmtId="0">
      <sharedItems containsBlank="1" count="204">
        <s v="272"/>
        <s v="2"/>
        <s v="232"/>
        <s v="4"/>
        <s v="6"/>
        <s v="7"/>
        <s v="1"/>
        <s v="44"/>
        <s v="49"/>
        <s v="367"/>
        <s v="5"/>
        <s v="9"/>
        <s v="270"/>
        <s v="108"/>
        <s v="59"/>
        <s v="8"/>
        <s v="17"/>
        <s v="13"/>
        <s v="41"/>
        <s v="18"/>
        <s v="319"/>
        <s v="32"/>
        <s v="10"/>
        <s v="3"/>
        <s v="29"/>
        <s v="93"/>
        <s v="42"/>
        <s v="66"/>
        <s v="53"/>
        <s v="48"/>
        <s v="11"/>
        <s v="16"/>
        <s v="36"/>
        <s v="38"/>
        <s v="23"/>
        <s v="22"/>
        <s v="316"/>
        <s v="26"/>
        <s v="236"/>
        <s v="27"/>
        <s v="19"/>
        <s v="64"/>
        <s v="52"/>
        <s v="65"/>
        <s v="21"/>
        <s v="43"/>
        <s v="12"/>
        <s v="848"/>
        <s v="254"/>
        <s v="89"/>
        <s v="50"/>
        <s v="107"/>
        <s v="35"/>
        <s v="92"/>
        <s v="37"/>
        <s v="24"/>
        <s v="266"/>
        <s v="223"/>
        <s v="275"/>
        <s v="30"/>
        <s v="15"/>
        <s v="589"/>
        <s v="73"/>
        <s v="81"/>
        <s v="20"/>
        <s v="139"/>
        <s v="211"/>
        <s v="82"/>
        <s v="54"/>
        <s v="72"/>
        <s v="332"/>
        <s v="28"/>
        <s v="71"/>
        <s v="472"/>
        <s v="259"/>
        <s v="117"/>
        <s v="33"/>
        <s v="135"/>
        <s v="94"/>
        <s v="736"/>
        <s v="78"/>
        <s v="113"/>
        <s v="172"/>
        <s v="278"/>
        <s v="215"/>
        <s v="164"/>
        <s v="40"/>
        <s v="112"/>
        <s v="337"/>
        <s v="55"/>
        <s v="56"/>
        <s v="119"/>
        <s v="14"/>
        <s v="449"/>
        <s v="25"/>
        <s v="58"/>
        <s v="210"/>
        <s v="79"/>
        <s v="183"/>
        <s v="51"/>
        <s v="229"/>
        <s v="83"/>
        <s v="34"/>
        <s v="31"/>
        <s v="847"/>
        <s v="97"/>
        <s v="91"/>
        <s v="85"/>
        <s v="84"/>
        <s v="46"/>
        <s v="132"/>
        <s v="207"/>
        <s v="392"/>
        <s v="62"/>
        <s v="128"/>
        <s v="303"/>
        <s v="61"/>
        <s v="106"/>
        <s v="304"/>
        <s v="98"/>
        <s v="151"/>
        <s v="102"/>
        <s v="258"/>
        <s v="273"/>
        <s v="47"/>
        <s v="109"/>
        <s v="149"/>
        <s v="192"/>
        <s v="116"/>
        <s v="114"/>
        <s v="68"/>
        <s v="67"/>
        <s v="231"/>
        <s v="45"/>
        <s v="77"/>
        <s v="142"/>
        <s v="115"/>
        <s v="324"/>
        <s v="241"/>
        <s v="256"/>
        <s v="63"/>
        <s v="177"/>
        <s v="252"/>
        <s v="95"/>
        <s v="99"/>
        <s v="75"/>
        <s v="130"/>
        <s v="101"/>
        <s v="335"/>
        <s v="185"/>
        <s v="709"/>
        <s v="290"/>
        <s v="365"/>
        <s v="124"/>
        <s v="1147"/>
        <s v="370"/>
        <s v="311"/>
        <s v="4957"/>
        <s v="621"/>
        <s v="477"/>
        <s v="155"/>
        <s v="564"/>
        <s v="409"/>
        <s v="327"/>
        <s v="233"/>
        <s v="199"/>
        <s v="165"/>
        <s v="980"/>
        <s v="204"/>
        <s v="69"/>
        <s v="137"/>
        <s v="146"/>
        <s v="86"/>
        <s v="372"/>
        <s v="534"/>
        <s v="198"/>
        <s v="510"/>
        <s v="136"/>
        <s v="121"/>
        <s v="267"/>
        <s v="153"/>
        <s v="214"/>
        <s v="320"/>
        <s v="57"/>
        <s v="39"/>
        <s v="74"/>
        <s v="188"/>
        <s v="133"/>
        <s v="277"/>
        <s v="289"/>
        <s v="88"/>
        <s v="104"/>
        <s v="100"/>
        <s v="160"/>
        <s v="87"/>
        <s v="122"/>
        <s v="140"/>
        <s v="163"/>
        <s v="226"/>
        <s v="76"/>
        <s v="209"/>
        <s v="1357"/>
        <s v="296"/>
        <m/>
      </sharedItems>
    </cacheField>
    <cacheField name="累计授信金额" numFmtId="0">
      <sharedItems containsBlank="1" count="1664">
        <s v="51082552.00"/>
        <s v="48776.00"/>
        <s v="59000.00"/>
        <s v="41134432.00"/>
        <s v="570000.00"/>
        <s v="1800000.00"/>
        <s v="533440.00"/>
        <s v="99000.00"/>
        <s v="5679000.00"/>
        <s v="91000.00"/>
        <s v="498000.00"/>
        <s v="8873992.00"/>
        <s v="56033328.00"/>
        <s v="656776.00"/>
        <s v="500000.00"/>
        <s v="200000.00"/>
        <s v="220000.00"/>
        <s v="4240000.00"/>
        <s v="34216088.00"/>
        <s v="373000.00"/>
        <s v="11348000.00"/>
        <s v="8397000.00"/>
        <s v="3124000.00"/>
        <s v="7205000.00"/>
        <s v="1220000.00"/>
        <s v="3564000.00"/>
        <s v="18335000.00"/>
        <s v="8460000.00"/>
        <s v="144886000.00"/>
        <s v="100000.00"/>
        <s v="4902000.00"/>
        <s v="1297000.00"/>
        <s v="3673888.00"/>
        <s v="68664.00"/>
        <s v="4134648.00"/>
        <s v="40910000.00"/>
        <s v="12000.00"/>
        <s v="810000.00"/>
        <s v="4523000.00"/>
        <s v="10275984.00"/>
        <s v="20000.00"/>
        <s v="571664.00"/>
        <s v="7137184.00"/>
        <s v="789776.00"/>
        <s v="213664.00"/>
        <s v="5972528.00"/>
        <s v="800000.00"/>
        <s v="44888.00"/>
        <s v="294888.00"/>
        <s v="1120992.00"/>
        <s v="6888.00"/>
        <s v="333552.00"/>
        <s v="51776.00"/>
        <s v="674664.00"/>
        <s v="2258216.00"/>
        <s v="300776.00"/>
        <s v="769888.00"/>
        <s v="976104.00"/>
        <s v="768544.00"/>
        <s v="5502440.00"/>
        <s v="291888.00"/>
        <s v="105888.00"/>
        <s v="8711544.00"/>
        <s v="5921648.00"/>
        <s v="543000.00"/>
        <s v="13503000.00"/>
        <s v="1319328.00"/>
        <s v="59776.00"/>
        <s v="20888.00"/>
        <s v="2214656.00"/>
        <s v="72888.00"/>
        <s v="644664.00"/>
        <s v="3120000.00"/>
        <s v="12665000.00"/>
        <s v="523000.00"/>
        <s v="660000.00"/>
        <s v="550776.00"/>
        <s v="65000.00"/>
        <s v="1994000.00"/>
        <s v="10940000.00"/>
        <s v="170000.00"/>
        <s v="55000.00"/>
        <s v="1561000.00"/>
        <s v="80000.00"/>
        <s v="294000.00"/>
        <s v="1243000.00"/>
        <s v="104000.00"/>
        <s v="3210544.00"/>
        <s v="30000.00"/>
        <s v="1466000.00"/>
        <s v="548000.00"/>
        <s v="24374000.00"/>
        <s v="1749000.00"/>
        <s v="300000.00"/>
        <s v="642000.00"/>
        <s v="214000.00"/>
        <s v="1443328.00"/>
        <s v="3774544.00"/>
        <s v="124776.00"/>
        <s v="3114216.00"/>
        <s v="63000.00"/>
        <s v="327000.00"/>
        <s v="19514000.00"/>
        <s v="4520000.00"/>
        <s v="290000.00"/>
        <s v="320000.00"/>
        <s v="11597000.00"/>
        <s v="3140000.00"/>
        <s v="400000.00"/>
        <s v="410000.00"/>
        <s v="339000.00"/>
        <s v="9141000.00"/>
        <s v="16888.00"/>
        <s v="811000.00"/>
        <s v="6600000.00"/>
        <s v="454000.00"/>
        <s v="7718000.00"/>
        <s v="682000.00"/>
        <s v="5558000.00"/>
        <s v="2743000.00"/>
        <s v="440000.00"/>
        <s v="28791000.00"/>
        <s v="981000.00"/>
        <s v="670000.00"/>
        <s v="333000.00"/>
        <s v="167000.00"/>
        <s v="6842000.00"/>
        <s v="157000.00"/>
        <s v="9165000.00"/>
        <s v="1552000.00"/>
        <s v="1010000.00"/>
        <s v="18147000.00"/>
        <s v="3399000.00"/>
        <s v="5580440.00"/>
        <s v="995000.00"/>
        <s v="209776.00"/>
        <s v="174000.00"/>
        <s v="100888.00"/>
        <s v="986000.00"/>
        <s v="68000.00"/>
        <s v="308000.00"/>
        <s v="317776.00"/>
        <s v="482000.00"/>
        <s v="110000.00"/>
        <s v="311000.00"/>
        <s v="156000.00"/>
        <s v="39888.00"/>
        <s v="1261888.00"/>
        <s v="72000.00"/>
        <s v="128000.00"/>
        <s v="120000.00"/>
        <s v="1296888.00"/>
        <s v="114000.00"/>
        <s v="105000.00"/>
        <s v="178000.00"/>
        <s v="1041000.00"/>
        <s v="450000.00"/>
        <s v="3005992.00"/>
        <s v="77000.00"/>
        <s v="182888.00"/>
        <s v="18888.00"/>
        <s v="27000.00"/>
        <s v="96000.00"/>
        <s v="1764000.00"/>
        <s v="132000.00"/>
        <s v="2532000.00"/>
        <s v="733000.00"/>
        <s v="155950656.00"/>
        <s v="49824712.00"/>
        <s v="15713656.00"/>
        <s v="179000.00"/>
        <s v="8411216.00"/>
        <s v="36888.00"/>
        <s v="678776.00"/>
        <s v="2185288.00"/>
        <s v="17659440.00"/>
        <s v="3041000.00"/>
        <s v="584000.00"/>
        <s v="1977000.00"/>
        <s v="7902000.00"/>
        <s v="12173832.00"/>
        <s v="694552.00"/>
        <s v="303888.00"/>
        <s v="1197552.00"/>
        <s v="3920088.00"/>
        <s v="146776.00"/>
        <s v="330000.00"/>
        <s v="2562984.00"/>
        <s v="31988880.00"/>
        <s v="90000.00"/>
        <s v="27445000.00"/>
        <s v="5121000.00"/>
        <s v="34442976.00"/>
        <s v="919000.00"/>
        <s v="56000.00"/>
        <s v="4306000.00"/>
        <s v="3317000.00"/>
        <s v="1995000.00"/>
        <s v="2050000.00"/>
        <s v="1284000.00"/>
        <s v="135888.00"/>
        <s v="580776.00"/>
        <s v="1652000.00"/>
        <s v="1964552.00"/>
        <s v="6427664.00"/>
        <s v="8618440.00"/>
        <s v="84507624.00"/>
        <s v="140000.00"/>
        <s v="1014000.00"/>
        <s v="500888.00"/>
        <s v="411992.00"/>
        <s v="3732200.00"/>
        <s v="8566888.00"/>
        <s v="249000.00"/>
        <s v="547000.00"/>
        <s v="1992000.00"/>
        <s v="39000.00"/>
        <s v="764000.00"/>
        <s v="6159272.00"/>
        <s v="449104.00"/>
        <s v="1143440.00"/>
        <s v="2252992.00"/>
        <s v="1934552.00"/>
        <s v="1122104.00"/>
        <s v="2130440.00"/>
        <s v="2562000.00"/>
        <s v="1178000.00"/>
        <s v="51888.00"/>
        <s v="14569568.00"/>
        <s v="60000.00"/>
        <s v="22888.00"/>
        <s v="84888.00"/>
        <s v="2888.00"/>
        <s v="222000.00"/>
        <s v="160000.00"/>
        <s v="24836504.00"/>
        <s v="1360000.00"/>
        <s v="11578280.00"/>
        <s v="1246328.00"/>
        <s v="121888.00"/>
        <s v="828320.00"/>
        <s v="81664.00"/>
        <s v="866000.00"/>
        <s v="50000.00"/>
        <s v="6467000.00"/>
        <s v="76000.00"/>
        <s v="393000.00"/>
        <s v="10169000.00"/>
        <s v="17776.00"/>
        <s v="36760904.00"/>
        <s v="3881000.00"/>
        <s v="4552184.00"/>
        <s v="8042000.00"/>
        <s v="2253000.00"/>
        <s v="2443000.00"/>
        <s v="125000.00"/>
        <s v="4644000.00"/>
        <s v="416104.00"/>
        <s v="3513104.00"/>
        <s v="509888.00"/>
        <s v="1281000.00"/>
        <s v="60583048.00"/>
        <s v="651888.00"/>
        <s v="280552.00"/>
        <s v="660664.00"/>
        <s v="2684432.00"/>
        <s v="20975552.00"/>
        <s v="1227208.00"/>
        <s v="968000.00"/>
        <s v="12414040.00"/>
        <s v="1876528.00"/>
        <s v="1609432.00"/>
        <s v="150000.00"/>
        <s v="2736856.00"/>
        <s v="1370872.00"/>
        <s v="447776.00"/>
        <s v="1198776.00"/>
        <s v="704000.00"/>
        <s v="281000.00"/>
        <s v="433000.00"/>
        <s v="340000.00"/>
        <s v="515888.00"/>
        <s v="194000.00"/>
        <s v="5148000.00"/>
        <s v="2293000.00"/>
        <s v="2436776.00"/>
        <s v="127000.00"/>
        <s v="7506696.00"/>
        <s v="8786600.00"/>
        <s v="1411992.00"/>
        <s v="420000.00"/>
        <s v="66834992.00"/>
        <s v="900000.00"/>
        <s v="1052000.00"/>
        <s v="9290000.00"/>
        <s v="210000.00"/>
        <s v="4279000.00"/>
        <s v="33888.00"/>
        <s v="951768.00"/>
        <s v="857880.00"/>
        <s v="10783798.00"/>
        <s v="15000.00"/>
        <s v="135000.00"/>
        <s v="449000.00"/>
        <s v="996000.00"/>
        <s v="4166216.00"/>
        <s v="1930000.00"/>
        <s v="25531632.00"/>
        <s v="1850544.00"/>
        <s v="412104.00"/>
        <s v="7345608.00"/>
        <s v="1094664.00"/>
        <s v="611664.00"/>
        <s v="19960324.00"/>
        <s v="88000.00"/>
        <s v="25779400.00"/>
        <s v="192664.00"/>
        <s v="401888.00"/>
        <s v="1946768.00"/>
        <s v="1898216.00"/>
        <s v="833000.00"/>
        <s v="12414976.00"/>
        <s v="1315328.00"/>
        <s v="5284544.00"/>
        <s v="159776.00"/>
        <s v="1113216.00"/>
        <s v="111000.00"/>
        <s v="326776.00"/>
        <s v="249440.00"/>
        <s v="133000.00"/>
        <s v="270000.00"/>
        <s v="68888.00"/>
        <s v="326000.00"/>
        <s v="297664.00"/>
        <s v="727888.00"/>
        <s v="15403000.00"/>
        <s v="50814000.00"/>
        <s v="273000.00"/>
        <s v="6651000.00"/>
        <s v="6620000.00"/>
        <s v="2449000.00"/>
        <s v="599000.00"/>
        <s v="1610000.00"/>
        <s v="2957216.00"/>
        <s v="13093256.00"/>
        <s v="451888.00"/>
        <s v="920216.00"/>
        <s v="920000.00"/>
        <s v="848656.00"/>
        <s v="2048656.00"/>
        <s v="1500440.00"/>
        <s v="273664.00"/>
        <s v="5363408.00"/>
        <s v="115000.00"/>
        <s v="314000.00"/>
        <s v="106776.00"/>
        <s v="151000.00"/>
        <s v="468000.00"/>
        <s v="250888.00"/>
        <s v="4000.00"/>
        <s v="299000.00"/>
        <s v="60193200.00"/>
        <s v="3260544.00"/>
        <s v="6102320.00"/>
        <s v="465552.00"/>
        <s v="2603000.00"/>
        <s v="2255000.00"/>
        <s v="207000.00"/>
        <s v="8888.00"/>
        <s v="6161624.00"/>
        <s v="2947000.00"/>
        <s v="272000.00"/>
        <s v="70888.00"/>
        <s v="119000.00"/>
        <s v="27433000.00"/>
        <s v="1447000.00"/>
        <s v="1020000.00"/>
        <s v="959664.00"/>
        <s v="4819296.00"/>
        <s v="6827072.00"/>
        <s v="7285288.00"/>
        <s v="2428880.00"/>
        <s v="679000.00"/>
        <s v="1531552.00"/>
        <s v="2880424.00"/>
        <s v="34888.00"/>
        <s v="2461000.00"/>
        <s v="1439000.00"/>
        <s v="312000.00"/>
        <s v="1060888.00"/>
        <s v="1295000.00"/>
        <s v="11360520.00"/>
        <s v="2320400.00"/>
        <s v="18828720.00"/>
        <s v="934888.00"/>
        <s v="1744656.00"/>
        <s v="471664.00"/>
        <s v="229000.00"/>
        <s v="491000.00"/>
        <s v="3984000.00"/>
        <s v="2589000.00"/>
        <s v="9843768.00"/>
        <s v="1955640.00"/>
        <s v="359664.00"/>
        <s v="2065000.00"/>
        <s v="462000.00"/>
        <s v="1506000.00"/>
        <s v="3017000.00"/>
        <s v="364000.00"/>
        <s v="350000.00"/>
        <s v="187000.00"/>
        <s v="2809776.00"/>
        <s v="301776.00"/>
        <s v="312888.00"/>
        <s v="434000.00"/>
        <s v="618888.00"/>
        <s v="1168992.00"/>
        <s v="9888.00"/>
        <s v="480768.00"/>
        <s v="95247184.00"/>
        <s v="502776.00"/>
        <s v="6470000.00"/>
        <s v="428888.00"/>
        <s v="5888.00"/>
        <s v="605776.00"/>
        <s v="14668648.00"/>
        <s v="1325656.00"/>
        <s v="7356096.00"/>
        <s v="2002216.00"/>
        <s v="77776.00"/>
        <s v="559776.00"/>
        <s v="2178088.00"/>
        <s v="23776.00"/>
        <s v="232888.00"/>
        <s v="233888.00"/>
        <s v="2197216.00"/>
        <s v="916440.00"/>
        <s v="1336776.00"/>
        <s v="35888.00"/>
        <s v="771000.00"/>
        <s v="5192000.00"/>
        <s v="349888.00"/>
        <s v="1757768.00"/>
        <s v="500552.00"/>
        <s v="10266616.00"/>
        <s v="1338000.00"/>
        <s v="1006776.00"/>
        <s v="11009408.00"/>
        <s v="3863000.00"/>
        <s v="8319984.00"/>
        <s v="140664.00"/>
        <s v="439000.00"/>
        <s v="16603984.00"/>
        <s v="94888.00"/>
        <s v="828000.00"/>
        <s v="3719000.00"/>
        <s v="9320000.00"/>
        <s v="8279000.00"/>
        <s v="360000.00"/>
        <s v="635000.00"/>
        <s v="21000.00"/>
        <s v="1505888.00"/>
        <s v="56888.00"/>
        <s v="138000.00"/>
        <s v="221664.00"/>
        <s v="7653424.00"/>
        <s v="1054000.00"/>
        <s v="3989664.00"/>
        <s v="518328.00"/>
        <s v="226888.00"/>
        <s v="92888.00"/>
        <s v="1888.00"/>
        <s v="238000.00"/>
        <s v="262000.00"/>
        <s v="4348440.00"/>
        <s v="6449000.00"/>
        <s v="2016096.00"/>
        <s v="1496888.00"/>
        <s v="600000.00"/>
        <s v="1347096.00"/>
        <s v="752216.00"/>
        <s v="12505688.00"/>
        <s v="1234000.00"/>
        <s v="1349320.00"/>
        <s v="1676000.00"/>
        <s v="275000.00"/>
        <s v="123000.00"/>
        <s v="415000.00"/>
        <s v="438776.00"/>
        <s v="964000.00"/>
        <s v="113000.00"/>
        <s v="386000.00"/>
        <s v="187888.00"/>
        <s v="922328.00"/>
        <s v="670768.00"/>
        <s v="1951872.00"/>
        <s v="1886000.00"/>
        <s v="561000.00"/>
        <s v="21715000.00"/>
        <s v="1421544.00"/>
        <s v="31719040.00"/>
        <s v="1768432.00"/>
        <s v="356888.00"/>
        <s v="7535432.00"/>
        <s v="1521000.00"/>
        <s v="678552.00"/>
        <s v="315888.00"/>
        <s v="395000.00"/>
        <s v="225000.00"/>
        <s v="338000.00"/>
        <s v="55888.00"/>
        <s v="3682000.00"/>
        <s v="1248664.00"/>
        <s v="5854528.00"/>
        <s v="13088800.00"/>
        <s v="43421280.00"/>
        <s v="2136664.00"/>
        <s v="3316872.00"/>
        <s v="2465000.00"/>
        <s v="1464000.00"/>
        <s v="255000.00"/>
        <s v="1494000.00"/>
        <s v="765000.00"/>
        <s v="180888.00"/>
        <s v="97000.00"/>
        <s v="209000.00"/>
        <s v="847000.00"/>
        <s v="10140320.00"/>
        <s v="23888.00"/>
        <s v="671664.00"/>
        <s v="5157952.00"/>
        <s v="2863312.00"/>
        <s v="2525416.00"/>
        <s v="1950552.00"/>
        <s v="149552.00"/>
        <s v="2242216.00"/>
        <s v="12941296.00"/>
        <s v="11712632.00"/>
        <s v="480776.00"/>
        <s v="385000.00"/>
        <s v="5703104.00"/>
        <s v="349000.00"/>
        <s v="470000.00"/>
        <s v="2824000.00"/>
        <s v="1218000.00"/>
        <s v="329000.00"/>
        <s v="273776.00"/>
        <s v="1637536.00"/>
        <s v="40018192.00"/>
        <s v="176000.00"/>
        <s v="50888.00"/>
        <s v="47888.00"/>
        <s v="194776.00"/>
        <s v="815000.00"/>
        <s v="1022000.00"/>
        <s v="854000.00"/>
        <s v="514776.00"/>
        <s v="3509000.00"/>
        <s v="120776.00"/>
        <s v="189888.00"/>
        <s v="163888.00"/>
        <s v="1719440.00"/>
        <s v="4803552.00"/>
        <s v="2511432.00"/>
        <s v="367000.00"/>
        <s v="1375000.00"/>
        <s v="12780664.00"/>
        <s v="252000.00"/>
        <s v="1175440.00"/>
        <s v="3275312.00"/>
        <s v="441880.00"/>
        <s v="6038192.00"/>
        <s v="3574000.00"/>
        <s v="689552.00"/>
        <s v="920888.00"/>
        <s v="169776.00"/>
        <s v="890000.00"/>
        <s v="370000.00"/>
        <s v="1938000.00"/>
        <s v="213888.00"/>
        <s v="1601000.00"/>
        <s v="3662000.00"/>
        <s v="1030888.00"/>
        <s v="16116552.00"/>
        <s v="2160000.00"/>
        <s v="2977312.00"/>
        <s v="5673416.00"/>
        <s v="348888.00"/>
        <s v="595888.00"/>
        <s v="3052000.00"/>
        <s v="1316328.00"/>
        <s v="327776.00"/>
        <s v="1076000.00"/>
        <s v="631000.00"/>
        <s v="800888.00"/>
        <s v="1627328.00"/>
        <s v="2249328.00"/>
        <s v="3894000.00"/>
        <s v="501888.00"/>
        <s v="108552.00"/>
        <s v="574776.00"/>
        <s v="649440.00"/>
        <s v="2525000.00"/>
        <s v="1251000.00"/>
        <s v="4248000.00"/>
        <s v="4265000.00"/>
        <s v="1339000.00"/>
        <s v="252776.00"/>
        <s v="4605888.00"/>
        <s v="257888.00"/>
        <s v="402664.00"/>
        <s v="4241080.00"/>
        <s v="2906000.00"/>
        <s v="689000.00"/>
        <s v="268000.00"/>
        <s v="460552.00"/>
        <s v="1063880.00"/>
        <s v="1272544.00"/>
        <s v="688000.00"/>
        <s v="4104000.00"/>
        <s v="21839176.00"/>
        <s v="2614000.00"/>
        <s v="4897648.00"/>
        <s v="1053992.00"/>
        <s v="6536984.00"/>
        <s v="46888.00"/>
        <s v="503776.00"/>
        <s v="1205888.00"/>
        <s v="87776.00"/>
        <s v="4142528.00"/>
        <s v="309776.00"/>
        <s v="1523000.00"/>
        <s v="910000.00"/>
        <s v="5929000.00"/>
        <s v="3360000.00"/>
        <s v="32000.00"/>
        <s v="2803000.00"/>
        <s v="172000.00"/>
        <s v="537888.00"/>
        <s v="277000.00"/>
        <s v="295000.00"/>
        <s v="200888.00"/>
        <s v="64000.00"/>
        <s v="380000.00"/>
        <s v="124000.00"/>
        <s v="121000.00"/>
        <s v="32972688.00"/>
        <s v="28436176.00"/>
        <s v="1912104.00"/>
        <s v="364888.00"/>
        <s v="10888.00"/>
        <s v="830888.00"/>
        <s v="4386000.00"/>
        <s v="980664.00"/>
        <s v="2473000.00"/>
        <s v="4709000.00"/>
        <s v="887000.00"/>
        <s v="4665000.00"/>
        <s v="1050888.00"/>
        <s v="29171400.00"/>
        <s v="379000.00"/>
        <s v="994104.00"/>
        <s v="533104.00"/>
        <s v="6167616.00"/>
        <s v="104776.00"/>
        <s v="511888.00"/>
        <s v="734552.00"/>
        <s v="3878416.00"/>
        <s v="4527656.00"/>
        <s v="2123328.00"/>
        <s v="7888.00"/>
        <s v="108000.00"/>
        <s v="74776.00"/>
        <s v="5265000.00"/>
        <s v="585104.00"/>
        <s v="2204000.00"/>
        <s v="3489000.00"/>
        <s v="1729000.00"/>
        <s v="2499000.00"/>
        <s v="784888.00"/>
        <s v="2364000.00"/>
        <s v="359000.00"/>
        <s v="621888.00"/>
        <s v="221000.00"/>
        <s v="3063552.00"/>
        <s v="736440.00"/>
        <s v="1712312.00"/>
        <s v="9580368.00"/>
        <s v="5460000.00"/>
        <s v="3450000.00"/>
        <s v="117000.00"/>
        <s v="310888.00"/>
        <s v="2264000.00"/>
        <s v="3727000.00"/>
        <s v="435776.00"/>
        <s v="5896208.00"/>
        <s v="20392312.00"/>
        <s v="611776.00"/>
        <s v="4096512.00"/>
        <s v="6128304.00"/>
        <s v="4119184.00"/>
        <s v="4986536.00"/>
        <s v="1266000.00"/>
        <s v="265880.00"/>
        <s v="458888.00"/>
        <s v="17462000.00"/>
        <s v="230000.00"/>
        <s v="217000.00"/>
        <s v="19688864.00"/>
        <s v="73000.00"/>
        <s v="5900208.00"/>
        <s v="1457104.00"/>
        <s v="400888.00"/>
        <s v="1315000.00"/>
        <s v="19000.00"/>
        <s v="5758888.00"/>
        <s v="70000.00"/>
        <s v="2558888.00"/>
        <s v="3690320.00"/>
        <s v="5749424.00"/>
        <s v="7243064.00"/>
        <s v="3082072.00"/>
        <s v="8514592.00"/>
        <s v="1215096.00"/>
        <s v="3211976.00"/>
        <s v="10981704.00"/>
        <s v="5472960.00"/>
        <s v="335000.00"/>
        <s v="9619072.00"/>
        <s v="3039648.00"/>
        <s v="1354664.00"/>
        <s v="1102880.00"/>
        <s v="2495000.00"/>
        <s v="8695168.00"/>
        <s v="8515288.00"/>
        <s v="135664.00"/>
        <s v="291000.00"/>
        <s v="7029000.00"/>
        <s v="71000.00"/>
        <s v="196000.00"/>
        <s v="1280000.00"/>
        <s v="406000.00"/>
        <s v="405888.00"/>
        <s v="34000.00"/>
        <s v="508888.00"/>
        <s v="78000.00"/>
        <s v="10000.00"/>
        <s v="5001760.00"/>
        <s v="6637640.00"/>
        <s v="4246312.00"/>
        <s v="17470056.00"/>
        <s v="932664.00"/>
        <s v="4931000.00"/>
        <s v="1171000.00"/>
        <s v="146000.00"/>
        <s v="69000.00"/>
        <s v="9669304.00"/>
        <s v="9919000.00"/>
        <s v="1870208.00"/>
        <s v="954000.00"/>
        <s v="1024216.00"/>
        <s v="811216.00"/>
        <s v="14776.00"/>
        <s v="1362992.00"/>
        <s v="80888.00"/>
        <s v="1177000.00"/>
        <s v="86000.00"/>
        <s v="524000.00"/>
        <s v="11662168.00"/>
        <s v="2487760.00"/>
        <s v="2120000.00"/>
        <s v="3251000.00"/>
        <s v="5042000.00"/>
        <s v="1854552.00"/>
        <s v="9119000.00"/>
        <s v="1318104.00"/>
        <s v="9000.00"/>
        <s v="650000.00"/>
        <s v="3908776.00"/>
        <s v="550000.00"/>
        <s v="591000.00"/>
        <s v="5308080.00"/>
        <s v="451104.00"/>
        <s v="1459440.00"/>
        <s v="1602552.00"/>
        <s v="179888.00"/>
        <s v="359888.00"/>
        <s v="4574432.00"/>
        <s v="794552.00"/>
        <s v="6468872.00"/>
        <s v="4708856.00"/>
        <s v="1649544.00"/>
        <s v="3721848.00"/>
        <s v="2333744.00"/>
        <s v="546888.00"/>
        <s v="1373440.00"/>
        <s v="1606664.00"/>
        <s v="1914000.00"/>
        <s v="3381000.00"/>
        <s v="193000.00"/>
        <s v="790000.00"/>
        <s v="587000.00"/>
        <s v="297000.00"/>
        <s v="2102328.00"/>
        <s v="1223992.00"/>
        <s v="10229336.00"/>
        <s v="4282192.00"/>
        <s v="2315424.00"/>
        <s v="736000.00"/>
        <s v="2846096.00"/>
        <s v="204888.00"/>
        <s v="37000.00"/>
        <s v="1292664.00"/>
        <s v="1924208.00"/>
        <s v="2110880.00"/>
        <s v="662000.00"/>
        <s v="827880.00"/>
        <s v="617000.00"/>
        <s v="2093000.00"/>
        <s v="402000.00"/>
        <s v="836664.00"/>
        <s v="490000.00"/>
        <s v="6671000.00"/>
        <s v="2425440.00"/>
        <s v="29888.00"/>
        <s v="403440.00"/>
        <s v="310000.00"/>
        <s v="250000.00"/>
        <s v="1008000.00"/>
        <s v="888000.00"/>
        <s v="778000.00"/>
        <s v="1210000.00"/>
        <s v="21061864.00"/>
        <s v="18101384.00"/>
        <s v="1704440.00"/>
        <s v="940552.00"/>
        <s v="1246992.00"/>
        <s v="35776.00"/>
        <s v="1722000.00"/>
        <s v="1791000.00"/>
        <s v="1404000.00"/>
        <s v="3277000.00"/>
        <s v="782000.00"/>
        <s v="154216.00"/>
        <s v="1122776.00"/>
        <s v="551000.00"/>
        <s v="1964000.00"/>
        <s v="1624888.00"/>
        <s v="2200000.00"/>
        <s v="137888.00"/>
        <s v="2117552.00"/>
        <s v="445328.00"/>
        <s v="24155176.00"/>
        <s v="102000.00"/>
        <s v="279776.00"/>
        <s v="130000.00"/>
        <s v="1939000.00"/>
        <s v="802992.00"/>
        <s v="45776.00"/>
        <s v="377000.00"/>
        <s v="916992.00"/>
        <s v="5233416.00"/>
        <s v="3002000.00"/>
        <s v="90776.00"/>
        <s v="637000.00"/>
        <s v="1830000.00"/>
        <s v="694000.00"/>
        <s v="204000.00"/>
        <s v="279000.00"/>
        <s v="1923000.00"/>
        <s v="4991440.00"/>
        <s v="1691000.00"/>
        <s v="1642000.00"/>
        <s v="29845000.00"/>
        <s v="6029000.00"/>
        <s v="1308000.00"/>
        <s v="6031000.00"/>
        <s v="120664.00"/>
        <s v="41888.00"/>
        <s v="29799000.00"/>
        <s v="7716000.00"/>
        <s v="35000.00"/>
        <s v="16148000.00"/>
        <s v="1001000.00"/>
        <s v="1206000.00"/>
        <s v="989000.00"/>
        <s v="215000.00"/>
        <s v="1423000.00"/>
        <s v="469000.00"/>
        <s v="1508000.00"/>
        <s v="158000.00"/>
        <s v="260000.00"/>
        <s v="7322664.00"/>
        <s v="2786664.00"/>
        <s v="6889880.00"/>
        <s v="1934000.00"/>
        <s v="3156000.00"/>
        <s v="1516000.00"/>
        <s v="43781296.00"/>
        <s v="6971000.00"/>
        <s v="259888.00"/>
        <s v="1000000.00"/>
        <s v="2356440.00"/>
        <s v="3011096.00"/>
        <s v="24441000.00"/>
        <s v="13599000.00"/>
        <s v="508000.00"/>
        <s v="82000.00"/>
        <s v="1504888.00"/>
        <s v="2988000.00"/>
        <s v="57000.00"/>
        <s v="1427000.00"/>
        <s v="5045000.00"/>
        <s v="6361000.00"/>
        <s v="97785000.00"/>
        <s v="47346000.00"/>
        <s v="13117880.00"/>
        <s v="451000.00"/>
        <s v="861776.00"/>
        <s v="6443520.00"/>
        <s v="1857664.00"/>
        <s v="318664.00"/>
        <s v="1170552.00"/>
        <s v="484888.00"/>
        <s v="661776.00"/>
        <s v="905888.00"/>
        <s v="1214216.00"/>
        <s v="5120304.00"/>
        <s v="343888.00"/>
        <s v="3531104.00"/>
        <s v="1554768.00"/>
        <s v="406888.00"/>
        <s v="2250544.00"/>
        <s v="12268656.00"/>
        <s v="658000.00"/>
        <s v="1320000.00"/>
        <s v="116664.00"/>
        <s v="128776.00"/>
        <s v="77888.00"/>
        <s v="422664.00"/>
        <s v="162888.00"/>
        <s v="1341216.00"/>
        <s v="8054000.00"/>
        <s v="1418000.00"/>
        <s v="2794664.00"/>
        <s v="104888.00"/>
        <s v="5659000.00"/>
        <s v="6679992.00"/>
        <s v="8366776.00"/>
        <s v="15826000.00"/>
        <s v="4676000.00"/>
        <s v="1758552.00"/>
        <s v="672000.00"/>
        <s v="5437000.00"/>
        <s v="1726000.00"/>
        <s v="74000.00"/>
        <s v="15583000.00"/>
        <s v="6829000.00"/>
        <s v="4911000.00"/>
        <s v="130888.00"/>
        <s v="3486000.00"/>
        <s v="4447000.00"/>
        <s v="198000.00"/>
        <s v="10074648.00"/>
        <s v="2535000.00"/>
        <s v="5582000.00"/>
        <s v="7721000.00"/>
        <s v="19261000.00"/>
        <s v="47974000.00"/>
        <s v="12692000.00"/>
        <s v="14629000.00"/>
        <s v="44449000.00"/>
        <s v="146609000.00"/>
        <s v="95453000.00"/>
        <s v="81829000.00"/>
        <s v="10042088.00"/>
        <s v="5331000.00"/>
        <s v="1515000.00"/>
        <s v="19679000.00"/>
        <s v="3061000.00"/>
        <s v="336000.00"/>
        <s v="4842000.00"/>
        <s v="566000.00"/>
        <s v="10689000.00"/>
        <s v="7470000.00"/>
        <s v="6475000.00"/>
        <s v="26433000.00"/>
        <s v="700888.00"/>
        <s v="480000.00"/>
        <s v="1245888.00"/>
        <s v="1285776.00"/>
        <s v="503888.00"/>
        <s v="131000.00"/>
        <s v="719000.00"/>
        <s v="4453000.00"/>
        <s v="1312000.00"/>
        <s v="392000.00"/>
        <s v="259000.00"/>
        <s v="535000.00"/>
        <s v="2413776.00"/>
        <s v="17811752.00"/>
        <s v="746888.00"/>
        <s v="11100184.00"/>
        <s v="130254384.00"/>
        <s v="429664.00"/>
        <s v="2216000.00"/>
        <s v="317000.00"/>
        <s v="708552.00"/>
        <s v="5681064.00"/>
        <s v="413888.00"/>
        <s v="1293000.00"/>
        <s v="560776.00"/>
        <s v="37534484.00"/>
        <s v="53237080.00"/>
        <s v="3067440.00"/>
        <s v="673000.00"/>
        <s v="9047000.00"/>
        <s v="222888.00"/>
        <s v="97888.00"/>
        <s v="1120776.00"/>
        <s v="274000.00"/>
        <s v="1928000.00"/>
        <s v="1740000.00"/>
        <s v="251000.00"/>
        <s v="1487000.00"/>
        <s v="18583296.00"/>
        <s v="8557544.00"/>
        <s v="2687000.00"/>
        <s v="793000.00"/>
        <s v="2177328.00"/>
        <s v="1196000.00"/>
        <s v="1998104.00"/>
        <s v="641552.00"/>
        <s v="26888.00"/>
        <s v="6394184.00"/>
        <s v="711888.00"/>
        <s v="2317880.00"/>
        <s v="5075664.00"/>
        <s v="460000.00"/>
        <s v="1509000.00"/>
        <s v="975000.00"/>
        <s v="3350328.00"/>
        <s v="959000.00"/>
        <s v="822552.00"/>
        <s v="967096.00"/>
        <s v="864432.00"/>
        <s v="142888.00"/>
        <s v="150992288.00"/>
        <s v="506000.00"/>
        <s v="28888.00"/>
        <s v="7199498.00"/>
        <s v="1416000.00"/>
        <s v="283664.00"/>
        <s v="236888.00"/>
        <s v="760000.00"/>
        <s v="4380000.00"/>
        <s v="1898000.00"/>
        <s v="361888.00"/>
        <s v="26219160.00"/>
        <s v="1428656.00"/>
        <s v="389776.00"/>
        <s v="98888.00"/>
        <s v="9143032.00"/>
        <s v="90888.00"/>
        <s v="633000.00"/>
        <s v="242000.00"/>
        <s v="571328.00"/>
        <s v="392664.00"/>
        <s v="19608072.00"/>
        <s v="764096.00"/>
        <s v="884000.00"/>
        <s v="301000.00"/>
        <s v="145664.00"/>
        <s v="565604856.00"/>
        <s v="1463216.00"/>
        <s v="617888.00"/>
        <s v="265000.00"/>
        <s v="76638000.00"/>
        <s v="65349000.00"/>
        <s v="1765744.00"/>
        <s v="8185280.00"/>
        <s v="1262976.00"/>
        <s v="2665432.00"/>
        <s v="680888.00"/>
        <s v="853776.00"/>
        <s v="1648096.00"/>
        <s v="296000.00"/>
        <s v="1641440.00"/>
        <s v="714000.00"/>
        <s v="322552.00"/>
        <s v="878000.00"/>
        <s v="1212000.00"/>
        <s v="261776.00"/>
        <s v="429888.00"/>
        <s v="8734632.00"/>
        <s v="4818000.00"/>
        <s v="1063440.00"/>
        <s v="196888.00"/>
        <s v="282888.00"/>
        <s v="564328.00"/>
        <s v="776000.00"/>
        <s v="2787000.00"/>
        <s v="1387000.00"/>
        <s v="5648640.00"/>
        <s v="972440.00"/>
        <s v="14996912.00"/>
        <s v="2028544.00"/>
        <s v="1605000.00"/>
        <s v="1313096.00"/>
        <s v="1570216.00"/>
        <s v="472000.00"/>
        <s v="563000.00"/>
        <s v="2568440.00"/>
        <s v="2502000.00"/>
        <s v="537000.00"/>
        <s v="7670856.00"/>
        <s v="66741960.00"/>
        <s v="8429000.00"/>
        <s v="155664.00"/>
        <s v="45441464.00"/>
        <s v="42472000.00"/>
        <s v="190888.00"/>
        <s v="27825000.00"/>
        <s v="25590000.00"/>
        <s v="2303552.00"/>
        <s v="146552.00"/>
        <s v="15826296.00"/>
        <s v="1138000.00"/>
        <s v="166328.00"/>
        <s v="1846664.00"/>
        <s v="401328.00"/>
        <s v="620000.00"/>
        <s v="1999536.00"/>
        <s v="1280552.00"/>
        <s v="858000.00"/>
        <s v="1376000.00"/>
        <s v="116000.00"/>
        <s v="79888.00"/>
        <s v="542776.00"/>
        <s v="6978320.00"/>
        <s v="2260552.00"/>
        <s v="111888.00"/>
        <s v="118175880.00"/>
        <s v="484000.00"/>
        <s v="5674000.00"/>
        <s v="1748000.00"/>
        <s v="13865432.00"/>
        <s v="3092000.00"/>
        <s v="1005000.00"/>
        <s v="1385440.00"/>
        <s v="648440.00"/>
        <s v="252664.00"/>
        <s v="1375656.00"/>
        <s v="305664.00"/>
        <s v="2485536.00"/>
        <s v="1629000.00"/>
        <s v="256000.00"/>
        <s v="938000.00"/>
        <s v="1237000.00"/>
        <s v="186000.00"/>
        <s v="93000.00"/>
        <s v="23000.00"/>
        <s v="348000.00"/>
        <s v="650888.00"/>
        <s v="66888.00"/>
        <s v="67000.00"/>
        <s v="374000.00"/>
        <s v="2147104.00"/>
        <s v="4825760.00"/>
        <s v="770664.00"/>
        <s v="22000.00"/>
        <s v="7232000.00"/>
        <s v="4767440.00"/>
        <s v="3421088.00"/>
        <s v="948984.00"/>
        <s v="14591640.00"/>
        <s v="2847768.00"/>
        <s v="1806000.00"/>
        <s v="1022552.00"/>
        <s v="628880.00"/>
        <s v="27888.00"/>
        <s v="160888.00"/>
        <s v="993000.00"/>
        <s v="52000.00"/>
        <s v="424000.00"/>
        <s v="387328.00"/>
        <s v="3538968.00"/>
        <s v="2293752.00"/>
        <s v="3438000.00"/>
        <s v="820552.00"/>
        <s v="199552.00"/>
        <s v="341000.00"/>
        <s v="240664.00"/>
        <s v="793888.00"/>
        <s v="9032000.00"/>
        <s v="4324080.00"/>
        <s v="193888.00"/>
        <s v="453776.00"/>
        <s v="6841440.00"/>
        <s v="22281760.00"/>
        <s v="9024720.00"/>
        <s v="15766520.00"/>
        <s v="2259000.00"/>
        <s v="1436000.00"/>
        <s v="3839000.00"/>
        <s v="350888.00"/>
        <s v="5519856.00"/>
        <s v="10083040.00"/>
        <s v="344440.00"/>
        <s v="1422216.00"/>
        <s v="4642620.00"/>
        <s v="4025416.00"/>
        <s v="304664.00"/>
        <s v="2939984.00"/>
        <s v="1956000.00"/>
        <s v="103000.00"/>
        <s v="6325000.00"/>
        <s v="807000.00"/>
        <s v="640000.00"/>
        <s v="17000.00"/>
        <s v="323888.00"/>
        <s v="221776.00"/>
        <s v="195888.00"/>
        <s v="1121888.00"/>
        <s v="58000.00"/>
        <s v="1640880.00"/>
        <s v="4458432.00"/>
        <s v="1838552.00"/>
        <s v="24000.00"/>
        <s v="2606000.00"/>
        <s v="9154952.00"/>
        <s v="896000.00"/>
        <s v="825000.00"/>
        <s v="628000.00"/>
        <s v="305440.00"/>
        <s v="3202528.00"/>
        <s v="227440.00"/>
        <s v="60951608.00"/>
        <s v="7110624.00"/>
        <s v="620888.00"/>
        <s v="1779656.00"/>
        <s v="1591440.00"/>
        <s v="893328.00"/>
        <s v="2260888.00"/>
        <s v="57664.00"/>
        <s v="293000.00"/>
        <s v="154000.00"/>
        <s v="185552.00"/>
        <s v="407776.00"/>
        <s v="88909072.00"/>
        <s v="680776.00"/>
        <s v="8577000.00"/>
        <s v="22573888.00"/>
        <s v="4565000.00"/>
        <s v="1960000.00"/>
        <s v="201888.00"/>
        <s v="2309088.00"/>
        <s v="317888.00"/>
        <s v="2121096.00"/>
        <s v="393664.00"/>
        <s v="442000.00"/>
        <s v="8462000.00"/>
        <s v="479776.00"/>
        <s v="6472000.00"/>
        <s v="2088000.00"/>
        <s v="82888.00"/>
        <s v="86776.00"/>
        <s v="199000.00"/>
        <s v="5641104.00"/>
        <s v="584440.00"/>
        <s v="24306488.00"/>
        <s v="732000.00"/>
        <s v="284000.00"/>
        <s v="1002000.00"/>
        <s v="1574200.00"/>
        <s v="3888.00"/>
        <s v="518000.00"/>
        <s v="1510000.00"/>
        <s v="66000.00"/>
        <s v="1519000.00"/>
        <s v="159000.00"/>
        <s v="3233880.00"/>
        <s v="235000.00"/>
        <s v="72759504.00"/>
        <s v="464000.00"/>
        <s v="4091440.00"/>
        <s v="1019000.00"/>
        <s v="418000.00"/>
        <s v="466888.00"/>
        <s v="169000.00"/>
        <s v="1400000.00"/>
        <s v="1133872.00"/>
        <s v="1081768.00"/>
        <s v="1336880.00"/>
        <s v="1090000.00"/>
        <s v="1131000.00"/>
        <s v="576000.00"/>
        <s v="488000.00"/>
        <s v="173000.00"/>
        <s v="384000.00"/>
        <s v="791776.00"/>
        <s v="5709000.00"/>
        <s v="2470656.00"/>
        <s v="571552.00"/>
        <s v="2018656.00"/>
        <s v="3409208.00"/>
        <s v="569000.00"/>
        <s v="412000.00"/>
        <s v="16858664.00"/>
        <s v="1155000.00"/>
        <s v="4302664.00"/>
        <s v="6925304.00"/>
        <s v="405552.00"/>
        <s v="2161000.00"/>
        <s v="816552.00"/>
        <s v="192440.00"/>
        <s v="202000.00"/>
        <s v="1993000.00"/>
        <s v="820000.00"/>
        <s v="8306864.00"/>
        <s v="546664.00"/>
        <s v="5590000.00"/>
        <s v="9364000.00"/>
        <s v="5618664.00"/>
        <s v="1931000.00"/>
        <s v="13351264.00"/>
        <s v="410664.00"/>
        <s v="1100880.00"/>
        <s v="1407992.00"/>
        <s v="89000.00"/>
        <s v="239000.00"/>
        <s v="432888.00"/>
        <s v="3591216.00"/>
        <s v="830776.00"/>
        <s v="1916888.00"/>
        <s v="2000000.00"/>
        <s v="1474432.00"/>
        <s v="29993048.00"/>
        <s v="17888.00"/>
        <s v="3654208.00"/>
        <s v="1838000.00"/>
        <s v="2255776.00"/>
        <s v="233000.00"/>
        <s v="3723432.00"/>
        <s v="708000.00"/>
        <s v="4424000.00"/>
        <s v="21048776.00"/>
        <s v="7949000.00"/>
        <s v="1823104.00"/>
        <s v="2630984.00"/>
        <s v="3016760.00"/>
        <s v="1664880.00"/>
        <s v="2015440.00"/>
        <s v="1876984.00"/>
        <s v="10483056.00"/>
        <s v="212000.00"/>
        <s v="3108656.00"/>
        <s v="65888.00"/>
        <s v="42245624.00"/>
        <s v="4591432.00"/>
        <s v="5054000.00"/>
        <s v="5105000.00"/>
        <s v="232000.00"/>
        <s v="243664.00"/>
        <s v="550888.00"/>
        <s v="600888.00"/>
        <s v="457000.00"/>
        <s v="1123776.00"/>
        <s v="4454624.00"/>
        <s v="2886000.00"/>
        <s v="604888.00"/>
        <s v="744000.00"/>
        <s v="2668000.00"/>
        <s v="231000.00"/>
        <s v="5660000.00"/>
        <s v="546000.00"/>
        <s v="1551328.00"/>
        <s v="4641768.00"/>
        <s v="323000.00"/>
        <s v="253328.00"/>
        <s v="657664.00"/>
        <s v="1067776.00"/>
        <s v="1026000.00"/>
        <s v="19153176.00"/>
        <s v="1442000.00"/>
        <s v="1844776.00"/>
        <s v="2090096.00"/>
        <s v="1471000.00"/>
        <s v="4473000.00"/>
        <s v="895000.00"/>
        <s v="557888.00"/>
        <s v="201776.00"/>
        <s v="436000.00"/>
        <s v="2407544.00"/>
        <s v="3404312.00"/>
        <s v="33000.00"/>
        <s v="3517000.00"/>
        <s v="1906000.00"/>
        <s v="377888.00"/>
        <s v="1122000.00"/>
        <s v="504000.00"/>
        <s v="870000.00"/>
        <s v="347000.00"/>
        <s v="425000.00"/>
        <s v="2166000.00"/>
        <s v="4129000.00"/>
        <s v="37019304.00"/>
        <s v="758664.00"/>
        <s v="71776.00"/>
        <s v="4548000.00"/>
        <s v="1130440.00"/>
        <s v="6752000.00"/>
        <s v="1307000.00"/>
        <s v="787888.00"/>
        <s v="3137608.00"/>
        <s v="16387824.00"/>
        <s v="10397184.00"/>
        <s v="52888.00"/>
        <s v="2438216.00"/>
        <s v="79664.00"/>
        <s v="543664.00"/>
        <s v="4590424.00"/>
        <s v="149888.00"/>
        <s v="3203976.00"/>
        <s v="6150056.00"/>
        <s v="1890216.00"/>
        <s v="6656776.00"/>
        <s v="626000.00"/>
        <s v="365664.00"/>
        <s v="325000.00"/>
        <s v="3519000.00"/>
        <s v="1947000.00"/>
        <s v="2356000.00"/>
        <s v="618000.00"/>
        <s v="1618664.00"/>
        <s v="475000.00"/>
        <s v="677664.00"/>
        <s v="30274232.00"/>
        <s v="265776.00"/>
        <s v="21049888.00"/>
        <s v="12888.00"/>
        <s v="3802432.00"/>
        <s v="2216776.00"/>
        <s v="1803536.00"/>
        <s v="4349736.00"/>
        <s v="8298672.00"/>
        <s v="36899041.00"/>
        <s v="1332768.00"/>
        <s v="1446992.00"/>
        <s v="1459432.00"/>
        <s v="5610960.00"/>
        <s v="17924944.00"/>
        <s v="3696992.00"/>
        <s v="142664.00"/>
        <s v="541552.00"/>
        <s v="2158664.00"/>
        <s v="152000.00"/>
        <s v="4482000.00"/>
        <s v="1777000.00"/>
        <s v="1633000.00"/>
        <s v="366000.00"/>
        <s v="924888.00"/>
        <s v="676000.00"/>
        <s v="257000.00"/>
        <s v="112000.00"/>
        <s v="1741104.00"/>
        <s v="517000.00"/>
        <s v="122888.00"/>
        <s v="175664.00"/>
        <s v="6861664.00"/>
        <s v="733992.00"/>
        <s v="345552.00"/>
        <s v="1481000.00"/>
        <s v="1100000.00"/>
        <s v="401776.00"/>
        <s v="132888.00"/>
        <s v="2521552.00"/>
        <s v="8333424.00"/>
        <s v="736776.00"/>
        <s v="4095320.00"/>
        <s v="9073000.00"/>
        <s v="39020776.00"/>
        <s v="3633192.00"/>
        <s v="1527864.00"/>
        <s v="8724712.00"/>
        <s v="392552.00"/>
        <s v="188000.00"/>
        <s v="6088000.00"/>
        <s v="2779000.00"/>
        <s v="2415000.00"/>
        <s v="330888.00"/>
        <s v="15419440.00"/>
        <s v="741664.00"/>
        <s v="617440.00"/>
        <s v="476000.00"/>
        <s v="3356880.00"/>
        <s v="4685320.00"/>
        <s v="18769056.00"/>
        <s v="11633768.00"/>
        <s v="1791216.00"/>
        <s v="153776.00"/>
        <s v="6543992.00"/>
        <s v="137000.00"/>
        <s v="13707208.00"/>
        <s v="19549464.00"/>
        <s v="10273056.00"/>
        <s v="12807048.00"/>
        <s v="2738000.00"/>
        <s v="3861752.00"/>
        <s v="14001064.00"/>
        <s v="5414296.00"/>
        <s v="5210760.00"/>
        <s v="3921192.00"/>
        <s v="1760000.00"/>
        <s v="1028000.00"/>
        <s v="6166000.00"/>
        <s v="60888.00"/>
        <s v="237000.00"/>
        <s v="2785000.00"/>
        <s v="3050000.00"/>
        <s v="429000.00"/>
        <s v="950000.00"/>
        <s v="3825000.00"/>
        <s v="8828000.00"/>
        <s v="227000.00"/>
        <s v="1428000.00"/>
        <s v="428664.00"/>
        <s v="1000888.00"/>
        <s v="1395552.00"/>
        <s v="1166000.00"/>
        <s v="6773312.00"/>
        <s v="289776.00"/>
        <s v="9929664.00"/>
        <s v="2204432.00"/>
        <s v="2057000.00"/>
        <s v="10606504.00"/>
        <s v="2627312.00"/>
        <s v="78888.00"/>
        <s v="435552.00"/>
        <s v="1226000.00"/>
        <s v="2145000.00"/>
        <s v="10266040.00"/>
        <s v="5184992.00"/>
        <s v="2352000.00"/>
        <s v="1304776.00"/>
        <s v="454776.00"/>
        <s v="341664.00"/>
        <s v="263000.00"/>
        <s v="5893440.00"/>
        <s v="4195200.00"/>
        <s v="1230992.00"/>
        <s v="10000640.00"/>
        <s v="1610440.00"/>
        <s v="1891000.00"/>
        <s v="5503200.00"/>
        <s v="4751088.00"/>
        <s v="5123408.00"/>
        <s v="867776.00"/>
        <s v="969440.00"/>
        <s v="301664.00"/>
        <s v="2768856.00"/>
        <s v="6069072.00"/>
        <s v="6534064.00"/>
        <s v="15616024.00"/>
        <s v="4277200.00"/>
        <s v="699888.00"/>
        <s v="2410216.00"/>
        <s v="922880.00"/>
        <s v="233664.00"/>
        <s v="343000.00"/>
        <s v="674000.00"/>
        <s v="354000.00"/>
        <s v="164000.00"/>
        <s v="9116432.00"/>
        <s v="4278440.00"/>
        <s v="531000.00"/>
        <s v="336552.00"/>
        <s v="16559216.00"/>
        <s v="934000.00"/>
        <s v="45000.00"/>
        <s v="2505000.00"/>
        <s v="1280768.00"/>
        <s v="1083000.00"/>
        <s v="2430000.00"/>
        <s v="208000.00"/>
        <s v="798000.00"/>
        <s v="1155776.00"/>
        <s v="6268320.00"/>
        <s v="746544.00"/>
        <s v="7052000.00"/>
        <s v="929000.00"/>
        <s v="2850000.00"/>
        <s v="875000.00"/>
        <s v="3718328.00"/>
        <s v="85664.00"/>
        <s v="5324272.00"/>
        <s v="6152856.00"/>
        <s v="2137000.00"/>
        <s v="738776.00"/>
        <s v="1563000.00"/>
        <s v="1854328.00"/>
        <s v="33398784.00"/>
        <s v="1021552.00"/>
        <s v="8995000.00"/>
        <s v="117776.00"/>
        <s v="21607728.00"/>
        <s v="2092424.00"/>
        <s v="1003000.00"/>
        <s v="427000.00"/>
        <s v="4501552.00"/>
        <s v="646776.00"/>
        <s v="322888.00"/>
        <s v="474776.00"/>
        <s v="2177208.00"/>
        <s v="1156000.00"/>
        <s v="3015000.00"/>
        <s v="918000.00"/>
        <s v="1827320.00"/>
        <s v="229776.00"/>
        <s v="1555552.00"/>
        <s v="623000.00"/>
        <s v="2196312.00"/>
        <s v="3384976.00"/>
        <s v="6390760.00"/>
        <s v="2236544.00"/>
        <s v="29000.00"/>
        <s v="285888.00"/>
        <s v="3023776.00"/>
        <s v="3060536.00"/>
        <s v="3145424.00"/>
        <s v="5043096.00"/>
        <s v="5258160.00"/>
        <s v="191888.00"/>
        <s v="702328.00"/>
        <s v="3157736.00"/>
        <s v="1007000.00"/>
        <s v="126141000.00"/>
        <s v="3872000.00"/>
        <s v="155000.00"/>
        <s v="11001000.00"/>
        <s v="4296000.00"/>
        <s v="1414440.00"/>
        <s v="6685104.00"/>
        <s v="8239000.00"/>
        <s v="701000.00"/>
        <s v="6901000.00"/>
        <s v="40210000.00"/>
        <s v="365000.00"/>
        <s v="6261000.00"/>
        <s v="511000.00"/>
        <s v="4246000.00"/>
        <s v="1766000.00"/>
        <s v="266000.00"/>
        <s v="3967000.00"/>
        <s v="2813000.00"/>
        <s v="3194000.00"/>
        <s v="7822000.00"/>
        <s v="3322000.00"/>
        <s v="716000.00"/>
        <s v="5213000.00"/>
        <s v="95000.00"/>
        <s v="613000.00"/>
        <s v="2235000.00"/>
        <m/>
      </sharedItems>
    </cacheField>
    <cacheField name="累计注销人数" numFmtId="0">
      <sharedItems containsBlank="1" count="40">
        <s v="9"/>
        <s v="1"/>
        <s v="0"/>
        <s v="23"/>
        <s v="10"/>
        <s v="2"/>
        <s v="35"/>
        <s v="3"/>
        <s v="22"/>
        <s v="4"/>
        <s v="7"/>
        <s v="14"/>
        <s v="37"/>
        <s v="6"/>
        <s v="34"/>
        <s v="5"/>
        <s v="19"/>
        <s v="13"/>
        <s v="24"/>
        <s v="12"/>
        <s v="92"/>
        <s v="28"/>
        <s v="17"/>
        <s v="16"/>
        <s v="8"/>
        <s v="11"/>
        <s v="33"/>
        <s v="18"/>
        <s v="21"/>
        <s v="39"/>
        <s v="30"/>
        <s v="26"/>
        <s v="67"/>
        <s v="27"/>
        <s v="79"/>
        <s v="42"/>
        <s v="20"/>
        <s v="122"/>
        <s v="68"/>
        <m/>
      </sharedItems>
    </cacheField>
    <cacheField name="累计注销额度" numFmtId="0">
      <sharedItems containsBlank="1" count="542">
        <s v="1517000.00"/>
        <s v="21888.00"/>
        <s v="0.00"/>
        <s v="4625664.00"/>
        <s v="200000.00"/>
        <s v="1273664.00"/>
        <s v="91000.00"/>
        <s v="389888.00"/>
        <s v="6425664.00"/>
        <s v="80000.00"/>
        <s v="1326000.00"/>
        <s v="3031964.00"/>
        <s v="1205600.00"/>
        <s v="235000.00"/>
        <s v="830000.00"/>
        <s v="666000.00"/>
        <s v="157000.00"/>
        <s v="918000.00"/>
        <s v="10127000.00"/>
        <s v="400000.00"/>
        <s v="66888.00"/>
        <s v="3062000.00"/>
        <s v="2849664.00"/>
        <s v="406776.00"/>
        <s v="10888.00"/>
        <s v="1549888.00"/>
        <s v="413988.00"/>
        <s v="3409000.00"/>
        <s v="498000.00"/>
        <s v="745000.00"/>
        <s v="93000.00"/>
        <s v="150000.00"/>
        <s v="748000.00"/>
        <s v="131888.00"/>
        <s v="587000.00"/>
        <s v="94000.00"/>
        <s v="692000.00"/>
        <s v="3571164.00"/>
        <s v="179288.00"/>
        <s v="1174664.00"/>
        <s v="57888.00"/>
        <s v="1152000.00"/>
        <s v="5408464.00"/>
        <s v="1366000.00"/>
        <s v="290000.00"/>
        <s v="380000.00"/>
        <s v="360000.00"/>
        <s v="100000.00"/>
        <s v="71000.00"/>
        <s v="1595888.00"/>
        <s v="708000.00"/>
        <s v="351888.00"/>
        <s v="704000.00"/>
        <s v="440000.00"/>
        <s v="1250000.00"/>
        <s v="63000.00"/>
        <s v="33000.00"/>
        <s v="39000.00"/>
        <s v="754500.00"/>
        <s v="180000.00"/>
        <s v="720000.00"/>
        <s v="757888.00"/>
        <s v="54000.00"/>
        <s v="1023888.00"/>
        <s v="124000.00"/>
        <s v="50000.00"/>
        <s v="103888.00"/>
        <s v="110000.00"/>
        <s v="300000.00"/>
        <s v="101700.00"/>
        <s v="220000.00"/>
        <s v="513000.00"/>
        <s v="247500.00"/>
        <s v="359000.00"/>
        <s v="3636888.00"/>
        <s v="1431888.00"/>
        <s v="986776.00"/>
        <s v="2405288.00"/>
        <s v="90888.00"/>
        <s v="4465664.00"/>
        <s v="488088.00"/>
        <s v="1596000.00"/>
        <s v="1813664.00"/>
        <s v="854000.00"/>
        <s v="12824044.00"/>
        <s v="448200.00"/>
        <s v="3983440.00"/>
        <s v="30888.00"/>
        <s v="66000.00"/>
        <s v="250000.00"/>
        <s v="494888.00"/>
        <s v="1044276.00"/>
        <s v="4259216.00"/>
        <s v="261000.00"/>
        <s v="320000.00"/>
        <s v="2636888.00"/>
        <s v="38000.00"/>
        <s v="71888.00"/>
        <s v="751000.00"/>
        <s v="543776.00"/>
        <s v="160000.00"/>
        <s v="434888.00"/>
        <s v="285000.00"/>
        <s v="70000.00"/>
        <s v="76000.00"/>
        <s v="96000.00"/>
        <s v="528776.00"/>
        <s v="44888.00"/>
        <s v="266000.00"/>
        <s v="566500.00"/>
        <s v="1037664.00"/>
        <s v="20000.00"/>
        <s v="2555664.00"/>
        <s v="367000.00"/>
        <s v="99888.00"/>
        <s v="504664.00"/>
        <s v="59888.00"/>
        <s v="55776.00"/>
        <s v="251000.00"/>
        <s v="10000.00"/>
        <s v="465000.00"/>
        <s v="1220000.00"/>
        <s v="190000.00"/>
        <s v="85776.00"/>
        <s v="298000.00"/>
        <s v="147888.00"/>
        <s v="1712888.00"/>
        <s v="20888.00"/>
        <s v="450776.00"/>
        <s v="1530000.00"/>
        <s v="161000.00"/>
        <s v="413828.00"/>
        <s v="46888.00"/>
        <s v="605000.00"/>
        <s v="88000.00"/>
        <s v="140000.00"/>
        <s v="1767888.00"/>
        <s v="494000.00"/>
        <s v="646188.00"/>
        <s v="1320664.00"/>
        <s v="25888.00"/>
        <s v="185376.00"/>
        <s v="115000.00"/>
        <s v="86000.00"/>
        <s v="182000.00"/>
        <s v="27000.00"/>
        <s v="1000000.00"/>
        <s v="62888.00"/>
        <s v="146000.00"/>
        <s v="332476.00"/>
        <s v="1284888.00"/>
        <s v="205788.00"/>
        <s v="2148000.00"/>
        <s v="325888.00"/>
        <s v="3888.00"/>
        <s v="233400.00"/>
        <s v="302000.00"/>
        <s v="490264.00"/>
        <s v="22000.00"/>
        <s v="31888.00"/>
        <s v="169888.00"/>
        <s v="1860176.00"/>
        <s v="105000.00"/>
        <s v="678888.00"/>
        <s v="2704776.00"/>
        <s v="268000.00"/>
        <s v="32888.00"/>
        <s v="48888.00"/>
        <s v="1133664.00"/>
        <s v="257776.00"/>
        <s v="61888.00"/>
        <s v="26888.00"/>
        <s v="249888.00"/>
        <s v="273000.00"/>
        <s v="33888.00"/>
        <s v="443664.00"/>
        <s v="104000.00"/>
        <s v="215888.00"/>
        <s v="526440.00"/>
        <s v="5888.00"/>
        <s v="2499264.00"/>
        <s v="239000.00"/>
        <s v="21000.00"/>
        <s v="894000.00"/>
        <s v="256888.00"/>
        <s v="155888.00"/>
        <s v="557776.00"/>
        <s v="732000.00"/>
        <s v="123000.00"/>
        <s v="290400.00"/>
        <s v="26200.00"/>
        <s v="210888.00"/>
        <s v="157888.00"/>
        <s v="1538888.00"/>
        <s v="215000.00"/>
        <s v="175888.00"/>
        <s v="360776.00"/>
        <s v="4185568.00"/>
        <s v="209000.00"/>
        <s v="237776.00"/>
        <s v="805888.00"/>
        <s v="1071664.00"/>
        <s v="214888.00"/>
        <s v="349000.00"/>
        <s v="577000.00"/>
        <s v="1094488.00"/>
        <s v="470000.00"/>
        <s v="79000.00"/>
        <s v="605888.00"/>
        <s v="768000.00"/>
        <s v="60888.00"/>
        <s v="640000.00"/>
        <s v="210000.00"/>
        <s v="323888.00"/>
        <s v="291888.00"/>
        <s v="100888.00"/>
        <s v="50888.00"/>
        <s v="451888.00"/>
        <s v="117000.00"/>
        <s v="405888.00"/>
        <s v="709000.00"/>
        <s v="159700.00"/>
        <s v="75000.00"/>
        <s v="673000.00"/>
        <s v="2327976.00"/>
        <s v="996000.00"/>
        <s v="957000.00"/>
        <s v="86888.00"/>
        <s v="600000.00"/>
        <s v="99000.00"/>
        <s v="60000.00"/>
        <s v="113000.00"/>
        <s v="129000.00"/>
        <s v="715000.00"/>
        <s v="698664.00"/>
        <s v="288000.00"/>
        <s v="1271000.00"/>
        <s v="1034776.00"/>
        <s v="77776.00"/>
        <s v="187888.00"/>
        <s v="26400.00"/>
        <s v="517000.00"/>
        <s v="40776.00"/>
        <s v="16000.00"/>
        <s v="664000.00"/>
        <s v="228000.00"/>
        <s v="479888.00"/>
        <s v="574288.00"/>
        <s v="42888.00"/>
        <s v="880000.00"/>
        <s v="17000.00"/>
        <s v="606000.00"/>
        <s v="370000.00"/>
        <s v="1120552.00"/>
        <s v="444788.00"/>
        <s v="1218000.00"/>
        <s v="1305000.00"/>
        <s v="229888.00"/>
        <s v="364888.00"/>
        <s v="82888.00"/>
        <s v="113888.00"/>
        <s v="229664.00"/>
        <s v="387888.00"/>
        <s v="210776.00"/>
        <s v="782888.00"/>
        <s v="611776.00"/>
        <s v="750000.00"/>
        <s v="106000.00"/>
        <s v="684664.00"/>
        <s v="911664.00"/>
        <s v="184000.00"/>
        <s v="238776.00"/>
        <s v="139888.00"/>
        <s v="165000.00"/>
        <s v="52000.00"/>
        <s v="665000.00"/>
        <s v="119776.00"/>
        <s v="282888.00"/>
        <s v="260000.00"/>
        <s v="81000.00"/>
        <s v="1114088.00"/>
        <s v="300888.00"/>
        <s v="994700.00"/>
        <s v="542888.00"/>
        <s v="2888.00"/>
        <s v="28888.00"/>
        <s v="259888.00"/>
        <s v="84888.00"/>
        <s v="480000.00"/>
        <s v="211888.00"/>
        <s v="485000.00"/>
        <s v="815776.00"/>
        <s v="119000.00"/>
        <s v="261888.00"/>
        <s v="97000.00"/>
        <s v="40888.00"/>
        <s v="5939888.00"/>
        <s v="330000.00"/>
        <s v="4092888.00"/>
        <s v="439000.00"/>
        <s v="361000.00"/>
        <s v="3611000.00"/>
        <s v="852000.00"/>
        <s v="1325000.00"/>
        <s v="37776.00"/>
        <s v="215400.00"/>
        <s v="154000.00"/>
        <s v="505000.00"/>
        <s v="424000.00"/>
        <s v="30000.00"/>
        <s v="3136776.00"/>
        <s v="96888.00"/>
        <s v="6820840.00"/>
        <s v="757800.00"/>
        <s v="342888.00"/>
        <s v="1716900.00"/>
        <s v="1705388.00"/>
        <s v="274000.00"/>
        <s v="357000.00"/>
        <s v="3944000.00"/>
        <s v="4428040.00"/>
        <s v="410876.00"/>
        <s v="51888.00"/>
        <s v="173776.00"/>
        <s v="1525776.00"/>
        <s v="1708888.00"/>
        <s v="234000.00"/>
        <s v="78000.00"/>
        <s v="1563000.00"/>
        <s v="1284000.00"/>
        <s v="1463664.00"/>
        <s v="742688.00"/>
        <s v="893700.00"/>
        <s v="4555000.00"/>
        <s v="5293252.00"/>
        <s v="1347000.00"/>
        <s v="3326000.00"/>
        <s v="5202000.00"/>
        <s v="255000.00"/>
        <s v="7955000.00"/>
        <s v="14650000.00"/>
        <s v="1092364.00"/>
        <s v="1539552.00"/>
        <s v="2846000.00"/>
        <s v="1230000.00"/>
        <s v="427000.00"/>
        <s v="871576.00"/>
        <s v="1297676.00"/>
        <s v="891000.00"/>
        <s v="133000.00"/>
        <s v="479000.00"/>
        <s v="313000.00"/>
        <s v="128000.00"/>
        <s v="436000.00"/>
        <s v="244000.00"/>
        <s v="535000.00"/>
        <s v="5330888.00"/>
        <s v="775328.00"/>
        <s v="11016880.00"/>
        <s v="107200.00"/>
        <s v="706000.00"/>
        <s v="90776.00"/>
        <s v="213888.00"/>
        <s v="1891664.00"/>
        <s v="4794440.00"/>
        <s v="65000.00"/>
        <s v="97888.00"/>
        <s v="848000.00"/>
        <s v="949000.00"/>
        <s v="55000.00"/>
        <s v="782300.00"/>
        <s v="260888.00"/>
        <s v="145000.00"/>
        <s v="76888.00"/>
        <s v="237888.00"/>
        <s v="453000.00"/>
        <s v="1071776.00"/>
        <s v="32000.00"/>
        <s v="1413000.00"/>
        <s v="231000.00"/>
        <s v="150888.00"/>
        <s v="3079664.00"/>
        <s v="242888.00"/>
        <s v="166000.00"/>
        <s v="688000.00"/>
        <s v="29000.00"/>
        <s v="221776.00"/>
        <s v="418664.00"/>
        <s v="32288.00"/>
        <s v="10068544.00"/>
        <s v="1553900.00"/>
        <s v="1310000.00"/>
        <s v="281776.00"/>
        <s v="25776.00"/>
        <s v="946776.00"/>
        <s v="170000.00"/>
        <s v="130000.00"/>
        <s v="166888.00"/>
        <s v="724000.00"/>
        <s v="423776.00"/>
        <s v="160888.00"/>
        <s v="1405564.00"/>
        <s v="696000.00"/>
        <s v="1176328.00"/>
        <s v="1222000.00"/>
        <s v="190888.00"/>
        <s v="820400.00"/>
        <s v="729000.00"/>
        <s v="915000.00"/>
        <s v="15888.00"/>
        <s v="53700.00"/>
        <s v="116000.00"/>
        <s v="131000.00"/>
        <s v="189888.00"/>
        <s v="4069000.00"/>
        <s v="1321776.00"/>
        <s v="141888.00"/>
        <s v="172888.00"/>
        <s v="873888.00"/>
        <s v="535700.00"/>
        <s v="23000.00"/>
        <s v="374000.00"/>
        <s v="7888.00"/>
        <s v="87776.00"/>
        <s v="332200.00"/>
        <s v="569664.00"/>
        <s v="19000.00"/>
        <s v="544000.00"/>
        <s v="493000.00"/>
        <s v="550000.00"/>
        <s v="2095776.00"/>
        <s v="9888.00"/>
        <s v="264888.00"/>
        <s v="297776.00"/>
        <s v="575888.00"/>
        <s v="425888.00"/>
        <s v="314000.00"/>
        <s v="635000.00"/>
        <s v="3694776.00"/>
        <s v="143888.00"/>
        <s v="2717776.00"/>
        <s v="2953776.00"/>
        <s v="339888.00"/>
        <s v="108776.00"/>
        <s v="315000.00"/>
        <s v="29888.00"/>
        <s v="3152776.00"/>
        <s v="375000.00"/>
        <s v="159000.00"/>
        <s v="1374776.00"/>
        <s v="307888.00"/>
        <s v="122000.00"/>
        <s v="57000.00"/>
        <s v="1150000.00"/>
        <s v="173000.00"/>
        <s v="88888.00"/>
        <s v="37888.00"/>
        <s v="1412888.00"/>
        <s v="371000.00"/>
        <s v="655776.00"/>
        <s v="230776.00"/>
        <s v="51500.00"/>
        <s v="166552.00"/>
        <s v="297488.00"/>
        <s v="839664.00"/>
        <s v="17888.00"/>
        <s v="575000.00"/>
        <s v="6518500.00"/>
        <s v="1451532.00"/>
        <s v="22888.00"/>
        <s v="2082776.00"/>
        <s v="87000.00"/>
        <s v="62400.00"/>
        <s v="162000.00"/>
        <s v="818888.00"/>
        <s v="1009776.00"/>
        <s v="249900.00"/>
        <s v="211000.00"/>
        <s v="619000.00"/>
        <s v="2901776.00"/>
        <s v="17776.00"/>
        <s v="899888.00"/>
        <s v="56888.00"/>
        <s v="61600.00"/>
        <s v="136000.00"/>
        <s v="1114888.00"/>
        <s v="493888.00"/>
        <s v="111664.00"/>
        <s v="2374888.00"/>
        <s v="174000.00"/>
        <s v="1529776.00"/>
        <s v="136888.00"/>
        <s v="278000.00"/>
        <s v="5020104.00"/>
        <s v="35888.00"/>
        <s v="133888.00"/>
        <s v="102000.00"/>
        <s v="940776.00"/>
        <s v="220888.00"/>
        <s v="2081000.00"/>
        <s v="4828000.00"/>
        <s v="878000.00"/>
        <s v="188000.00"/>
        <s v="11888.00"/>
        <s v="821888.00"/>
        <s v="1127776.00"/>
        <s v="354000.00"/>
        <s v="928664.00"/>
        <s v="6000.00"/>
        <s v="1695388.00"/>
        <s v="39400.00"/>
        <s v="130888.00"/>
        <s v="852888.00"/>
        <s v="419888.00"/>
        <s v="209776.00"/>
        <s v="500000.00"/>
        <s v="49888.00"/>
        <s v="337888.00"/>
        <s v="355776.00"/>
        <s v="300200.00"/>
        <s v="591000.00"/>
        <s v="91888.00"/>
        <s v="608000.00"/>
        <s v="138888.00"/>
        <s v="301888.00"/>
        <s v="249000.00"/>
        <s v="1253888.00"/>
        <s v="124188.00"/>
        <s v="420000.00"/>
        <s v="102300.00"/>
        <s v="52888.00"/>
        <s v="18963416.00"/>
        <s v="3227664.00"/>
        <s v="695000.00"/>
        <s v="1171700.00"/>
        <s v="1351200.00"/>
        <s v="623000.00"/>
        <s v="11430268.00"/>
        <s v="1295000.00"/>
        <s v="954000.00"/>
        <s v="284700.00"/>
        <m/>
      </sharedItems>
    </cacheField>
    <cacheField name="累计调额人数" numFmtId="0">
      <sharedItems containsBlank="1" count="53">
        <s v="0"/>
        <s v="1"/>
        <s v="7"/>
        <s v="6"/>
        <s v="2"/>
        <s v="12"/>
        <s v="9"/>
        <s v="3"/>
        <s v="16"/>
        <s v="4"/>
        <s v="22"/>
        <s v="15"/>
        <s v="5"/>
        <s v="8"/>
        <s v="35"/>
        <s v="96"/>
        <s v="23"/>
        <s v="29"/>
        <s v="28"/>
        <s v="30"/>
        <s v="14"/>
        <s v="24"/>
        <s v="10"/>
        <s v="18"/>
        <s v="39"/>
        <s v="11"/>
        <s v="31"/>
        <s v="21"/>
        <s v="13"/>
        <s v="19"/>
        <s v="26"/>
        <s v="37"/>
        <s v="66"/>
        <s v="17"/>
        <s v="47"/>
        <s v="45"/>
        <s v="33"/>
        <s v="20"/>
        <s v="239"/>
        <s v="41"/>
        <s v="44"/>
        <s v="32"/>
        <s v="361"/>
        <s v="36"/>
        <s v="104"/>
        <s v="38"/>
        <s v="51"/>
        <s v="46"/>
        <s v="34"/>
        <s v="25"/>
        <s v="57"/>
        <s v="53"/>
        <m/>
      </sharedItems>
    </cacheField>
    <cacheField name="累计调整额度" numFmtId="0">
      <sharedItems containsBlank="1" count="409">
        <s v="0.00"/>
        <s v="-100000.00"/>
        <s v="-482664.00"/>
        <s v="-600000.00"/>
        <s v="-200000.00"/>
        <s v="-84000.00"/>
        <s v="2112.00"/>
        <s v="14224.00"/>
        <s v="-1200000.00"/>
        <s v="-888888.00"/>
        <s v="-470776.00"/>
        <s v="-320888.00"/>
        <s v="-1430328.00"/>
        <s v="-220000.00"/>
        <s v="-296888.00"/>
        <s v="-300000.00"/>
        <s v="-94888.00"/>
        <s v="-8888.00"/>
        <s v="-520000.00"/>
        <s v="-120000.00"/>
        <s v="-139776.00"/>
        <s v="-2072664.00"/>
        <s v="-1268664.00"/>
        <s v="-511888.00"/>
        <s v="-117776.00"/>
        <s v="31000.00"/>
        <s v="-294552.00"/>
        <s v="-297000.00"/>
        <s v="-752888.00"/>
        <s v="-809776.00"/>
        <s v="-75776.00"/>
        <s v="-19888.00"/>
        <s v="-3156552.00"/>
        <s v="-8780432.00"/>
        <s v="-363776.00"/>
        <s v="30112.00"/>
        <s v="-41888.00"/>
        <s v="-1643656.00"/>
        <s v="-398888.00"/>
        <s v="-500000.00"/>
        <s v="-198000.00"/>
        <s v="6000.00"/>
        <s v="-473552.00"/>
        <s v="-1928776.00"/>
        <s v="-2787776.00"/>
        <s v="8112.00"/>
        <s v="-379888.00"/>
        <s v="49112.00"/>
        <s v="-63000.00"/>
        <s v="-210888.00"/>
        <s v="-1973768.00"/>
        <s v="-2449992.00"/>
        <s v="-250888.00"/>
        <s v="-982440.00"/>
        <s v="-800776.00"/>
        <s v="-32888.00"/>
        <s v="-186000.00"/>
        <s v="-1440776.00"/>
        <s v="-51888.00"/>
        <s v="-102776.00"/>
        <s v="-460888.00"/>
        <s v="-1765216.00"/>
        <s v="-88888.00"/>
        <s v="-64776.00"/>
        <s v="-96888.00"/>
        <s v="11000.00"/>
        <s v="-57888.00"/>
        <s v="-417888.00"/>
        <s v="-912888.00"/>
        <s v="12000.00"/>
        <s v="-58888.00"/>
        <s v="-847216.00"/>
        <s v="3000.00"/>
        <s v="-305776.00"/>
        <s v="-192888.00"/>
        <s v="-1123656.00"/>
        <s v="-3408328.00"/>
        <s v="-720440.00"/>
        <s v="-269776.00"/>
        <s v="-21888.00"/>
        <s v="-397888.00"/>
        <s v="-2279328.00"/>
        <s v="36000.00"/>
        <s v="-173776.00"/>
        <s v="-307440.00"/>
        <s v="31224.00"/>
        <s v="-905328.00"/>
        <s v="-1409664.00"/>
        <s v="5112.00"/>
        <s v="-580776.00"/>
        <s v="-703664.00"/>
        <s v="-510776.00"/>
        <s v="-1020000.00"/>
        <s v="-532776.00"/>
        <s v="-826992.00"/>
        <s v="29224.00"/>
        <s v="-1372104.00"/>
        <s v="-298000.00"/>
        <s v="-308776.00"/>
        <s v="68000.00"/>
        <s v="-400000.00"/>
        <s v="1112.00"/>
        <s v="-942776.00"/>
        <s v="-265552.00"/>
        <s v="-2003664.00"/>
        <s v="-157888.00"/>
        <s v="8812.00"/>
        <s v="-320000.00"/>
        <s v="-26776.00"/>
        <s v="-1046664.00"/>
        <s v="-1428328.00"/>
        <s v="-2213328.00"/>
        <s v="-85776.00"/>
        <s v="-1188440.00"/>
        <s v="-667776.00"/>
        <s v="-327888.00"/>
        <s v="-1139992.00"/>
        <s v="-260776.00"/>
        <s v="-116888.00"/>
        <s v="-2660656.00"/>
        <s v="-188664.00"/>
        <s v="-356888.00"/>
        <s v="-1665664.00"/>
        <s v="-76664.00"/>
        <s v="30888.00"/>
        <s v="-693776.00"/>
        <s v="-1509440.00"/>
        <s v="-1853664.00"/>
        <s v="-977888.00"/>
        <s v="-1253776.00"/>
        <s v="-446888.00"/>
        <s v="-366776.00"/>
        <s v="-369888.00"/>
        <s v="3112.00"/>
        <s v="-1370552.00"/>
        <s v="-1512888.00"/>
        <s v="-5456320.00"/>
        <s v="-20000.00"/>
        <s v="-541776.00"/>
        <s v="-1345664.00"/>
        <s v="-13888.00"/>
        <s v="42000.00"/>
        <s v="-184664.00"/>
        <s v="-101888.00"/>
        <s v="9112.00"/>
        <s v="-75888.00"/>
        <s v="-2201216.00"/>
        <s v="-900000.00"/>
        <s v="-1362328.00"/>
        <s v="-2334992.00"/>
        <s v="-2671216.00"/>
        <s v="-445776.00"/>
        <s v="-230888.00"/>
        <s v="-4125552.00"/>
        <s v="-65000.00"/>
        <s v="-1145888.00"/>
        <s v="-61888.00"/>
        <s v="-34888.00"/>
        <s v="-92776.00"/>
        <s v="-1023216.00"/>
        <s v="-1590888.00"/>
        <s v="-90888.00"/>
        <s v="-256664.00"/>
        <s v="-950552.00"/>
        <s v="-566664.00"/>
        <s v="-869664.00"/>
        <s v="-2119440.00"/>
        <s v="-1304888.00"/>
        <s v="-314888.00"/>
        <s v="-93888.00"/>
        <s v="-1095888.00"/>
        <s v="-633664.00"/>
        <s v="-458552.00"/>
        <s v="-84776.00"/>
        <s v="-995328.00"/>
        <s v="-398776.00"/>
        <s v="-598552.00"/>
        <s v="-943888.00"/>
        <s v="-1584888.00"/>
        <s v="-493440.00"/>
        <s v="-151664.00"/>
        <s v="-1060992.00"/>
        <s v="-1725440.00"/>
        <s v="-1108888.00"/>
        <s v="-973552.00"/>
        <s v="-109776.00"/>
        <s v="-677856.00"/>
        <s v="-788664.00"/>
        <s v="61112.00"/>
        <s v="-1104776.00"/>
        <s v="-170888.00"/>
        <s v="-267888.00"/>
        <s v="-952552.00"/>
        <s v="-444888.00"/>
        <s v="-1000000.00"/>
        <s v="-1602664.00"/>
        <s v="-361888.00"/>
        <s v="-199776.00"/>
        <s v="-97888.00"/>
        <s v="-329888.00"/>
        <s v="-574776.00"/>
        <s v="118224.00"/>
        <s v="-661552.00"/>
        <s v="-350552.00"/>
        <s v="-214888.00"/>
        <s v="-403888.00"/>
        <s v="-422888.00"/>
        <s v="6112.00"/>
        <s v="-3818880.00"/>
        <s v="-43888.00"/>
        <s v="-1595208.00"/>
        <s v="-215776.00"/>
        <s v="-134328.00"/>
        <s v="-1726776.00"/>
        <s v="-235888.00"/>
        <s v="-855888.00"/>
        <s v="-1904776.00"/>
        <s v="-1845552.00"/>
        <s v="-365888.00"/>
        <s v="-600552.00"/>
        <s v="-336776.00"/>
        <s v="-99888.00"/>
        <s v="-204888.00"/>
        <s v="-962552.00"/>
        <s v="47112.00"/>
        <s v="-684328.00"/>
        <s v="-892888.00"/>
        <s v="-477776.00"/>
        <s v="-1104664.00"/>
        <s v="-59888.00"/>
        <s v="-85888.00"/>
        <s v="13224.00"/>
        <s v="-38888.00"/>
        <s v="-390888.00"/>
        <s v="4224.00"/>
        <s v="-22087304.00"/>
        <s v="-92888.00"/>
        <s v="-763652.00"/>
        <s v="-1662664.00"/>
        <s v="-3129880.00"/>
        <s v="-1345776.00"/>
        <s v="-177888.00"/>
        <s v="-297888.00"/>
        <s v="-535888.00"/>
        <s v="-813552.00"/>
        <s v="-367776.00"/>
        <s v="64112.00"/>
        <s v="-4372328.00"/>
        <s v="-738440.00"/>
        <s v="-2611992.00"/>
        <s v="-407888.00"/>
        <s v="-338888.00"/>
        <s v="-1130544.00"/>
        <s v="-29780664.00"/>
        <s v="-141888.00"/>
        <s v="-709664.00"/>
        <s v="42112.00"/>
        <s v="-60000.00"/>
        <s v="-121888.00"/>
        <s v="-299888.00"/>
        <s v="-82888.00"/>
        <s v="-539888.00"/>
        <s v="-143888.00"/>
        <s v="-992552.00"/>
        <s v="-7888.00"/>
        <s v="-608776.00"/>
        <s v="-1238664.00"/>
        <s v="-1901104.00"/>
        <s v="-1099776.00"/>
        <s v="-56000.00"/>
        <s v="-466888.00"/>
        <s v="-600664.00"/>
        <s v="-291888.00"/>
        <s v="-342776.00"/>
        <s v="-130888.00"/>
        <s v="-1008440.00"/>
        <s v="1000.00"/>
        <s v="-1434992.00"/>
        <s v="-500888.00"/>
        <s v="57112.00"/>
        <s v="2000.00"/>
        <s v="-1537768.00"/>
        <s v="-816664.00"/>
        <s v="-1104768.00"/>
        <s v="5224.00"/>
        <s v="40112.00"/>
        <s v="-280776.00"/>
        <s v="-937776.00"/>
        <s v="10000.00"/>
        <s v="-514888.00"/>
        <s v="-2782880.00"/>
        <s v="-879664.00"/>
        <s v="-188888.00"/>
        <s v="-8957424.00"/>
        <s v="-315888.00"/>
        <s v="44000.00"/>
        <s v="-162888.00"/>
        <s v="-1791888.00"/>
        <s v="-98000.00"/>
        <s v="-3135216.00"/>
        <s v="-113888.00"/>
        <s v="-548888.00"/>
        <s v="-392000.00"/>
        <s v="-285888.00"/>
        <s v="-561776.00"/>
        <s v="-200888.00"/>
        <s v="-1382888.00"/>
        <s v="-974664.00"/>
        <s v="-783552.00"/>
        <s v="-125776.00"/>
        <s v="-175888.00"/>
        <s v="-3911984.00"/>
        <s v="-870664.00"/>
        <s v="-448888.00"/>
        <s v="-617664.00"/>
        <s v="-392888.00"/>
        <s v="-820000.00"/>
        <s v="-264776.00"/>
        <s v="-164888.00"/>
        <s v="-437440.00"/>
        <s v="-427776.00"/>
        <s v="-1215776.00"/>
        <s v="-1142664.00"/>
        <s v="-158776.00"/>
        <s v="-125000.00"/>
        <s v="-1482440.00"/>
        <s v="-646664.00"/>
        <s v="-2010888.00"/>
        <s v="-145888.00"/>
        <s v="-478888.00"/>
        <s v="-3011768.00"/>
        <s v="-2366544.00"/>
        <s v="-591888.00"/>
        <s v="-900552.00"/>
        <s v="-389440.00"/>
        <s v="-259888.00"/>
        <s v="-180888.00"/>
        <s v="-3798544.00"/>
        <s v="-54888.00"/>
        <s v="-3603440.00"/>
        <s v="-57776.00"/>
        <s v="-441552.00"/>
        <s v="-362888.00"/>
        <s v="-613776.00"/>
        <s v="-138888.00"/>
        <s v="-586888.00"/>
        <s v="-283664.00"/>
        <s v="-978888.00"/>
        <s v="-2141552.00"/>
        <s v="-287776.00"/>
        <s v="35000.00"/>
        <s v="-1276328.00"/>
        <s v="-853664.00"/>
        <s v="-1247888.00"/>
        <s v="-4894320.00"/>
        <s v="-1911888.00"/>
        <s v="-2328216.00"/>
        <s v="-1524328.00"/>
        <s v="-368664.00"/>
        <s v="-2175104.00"/>
        <s v="-221216.00"/>
        <s v="-1083328.00"/>
        <s v="-1215664.00"/>
        <s v="-41776.00"/>
        <s v="-2060216.00"/>
        <s v="-884776.00"/>
        <s v="-1449664.00"/>
        <s v="-95888.00"/>
        <s v="4112.00"/>
        <s v="-823664.00"/>
        <s v="-212888.00"/>
        <s v="-1852664.00"/>
        <s v="-150888.00"/>
        <s v="-1305440.00"/>
        <s v="-435440.00"/>
        <s v="-501776.00"/>
        <s v="-335776.00"/>
        <s v="-76216.00"/>
        <s v="-847776.00"/>
        <s v="-2315104.00"/>
        <s v="-244888.00"/>
        <s v="-16888.00"/>
        <s v="-196888.00"/>
        <s v="-748888.00"/>
        <s v="-1753216.00"/>
        <s v="-234776.00"/>
        <s v="-951776.00"/>
        <s v="-134888.00"/>
        <s v="-575552.00"/>
        <s v="-483776.00"/>
        <s v="-4130872.00"/>
        <s v="-221776.00"/>
        <s v="-1786096.00"/>
        <s v="-269000.00"/>
        <s v="-452888.00"/>
        <s v="-289776.00"/>
        <s v="-53776.00"/>
        <s v="-442664.00"/>
        <s v="-1375776.00"/>
        <s v="77000.00"/>
        <s v="-646552.00"/>
        <s v="-373664.00"/>
        <s v="-1175776.00"/>
        <s v="-399664.00"/>
        <s v="-57000.00"/>
        <s v="38112.00"/>
        <s v="-297664.00"/>
        <s v="-254888.00"/>
        <m/>
      </sharedItems>
    </cacheField>
    <cacheField name="累计放款笔数" numFmtId="0">
      <sharedItems containsBlank="1" count="257">
        <s v="24"/>
        <s v="6"/>
        <s v="1"/>
        <s v="323"/>
        <s v="9"/>
        <s v="0"/>
        <s v="3"/>
        <s v="58"/>
        <s v="5"/>
        <s v="135"/>
        <s v="692"/>
        <s v="10"/>
        <s v="7"/>
        <s v="2"/>
        <s v="682"/>
        <s v="165"/>
        <s v="13"/>
        <s v="20"/>
        <s v="18"/>
        <s v="21"/>
        <s v="19"/>
        <s v="362"/>
        <s v="77"/>
        <s v="11"/>
        <s v="243"/>
        <s v="37"/>
        <s v="49"/>
        <s v="38"/>
        <s v="154"/>
        <s v="148"/>
        <s v="63"/>
        <s v="196"/>
        <s v="16"/>
        <s v="27"/>
        <s v="74"/>
        <s v="17"/>
        <s v="72"/>
        <s v="43"/>
        <s v="8"/>
        <s v="12"/>
        <s v="25"/>
        <s v="99"/>
        <s v="122"/>
        <s v="4"/>
        <s v="575"/>
        <s v="91"/>
        <s v="104"/>
        <s v="30"/>
        <s v="418"/>
        <s v="42"/>
        <s v="81"/>
        <s v="44"/>
        <s v="28"/>
        <s v="45"/>
        <s v="64"/>
        <s v="23"/>
        <s v="127"/>
        <s v="29"/>
        <s v="15"/>
        <s v="14"/>
        <s v="22"/>
        <s v="36"/>
        <s v="552"/>
        <s v="318"/>
        <s v="387"/>
        <s v="184"/>
        <s v="412"/>
        <s v="84"/>
        <s v="376"/>
        <s v="26"/>
        <s v="52"/>
        <s v="447"/>
        <s v="806"/>
        <s v="381"/>
        <s v="41"/>
        <s v="55"/>
        <s v="629"/>
        <s v="115"/>
        <s v="182"/>
        <s v="34"/>
        <s v="164"/>
        <s v="62"/>
        <s v="314"/>
        <s v="152"/>
        <s v="111"/>
        <s v="83"/>
        <s v="70"/>
        <s v="467"/>
        <s v="31"/>
        <s v="255"/>
        <s v="208"/>
        <s v="163"/>
        <s v="139"/>
        <s v="448"/>
        <s v="53"/>
        <s v="363"/>
        <s v="214"/>
        <s v="220"/>
        <s v="168"/>
        <s v="116"/>
        <s v="485"/>
        <s v="57"/>
        <s v="533"/>
        <s v="69"/>
        <s v="87"/>
        <s v="33"/>
        <s v="145"/>
        <s v="167"/>
        <s v="562"/>
        <s v="59"/>
        <s v="65"/>
        <s v="235"/>
        <s v="54"/>
        <s v="290"/>
        <s v="39"/>
        <s v="335"/>
        <s v="92"/>
        <s v="46"/>
        <s v="341"/>
        <s v="530"/>
        <s v="67"/>
        <s v="71"/>
        <s v="136"/>
        <s v="94"/>
        <s v="125"/>
        <s v="277"/>
        <s v="60"/>
        <s v="368"/>
        <s v="66"/>
        <s v="142"/>
        <s v="1057"/>
        <s v="47"/>
        <s v="50"/>
        <s v="599"/>
        <s v="61"/>
        <s v="166"/>
        <s v="123"/>
        <s v="120"/>
        <s v="96"/>
        <s v="108"/>
        <s v="178"/>
        <s v="106"/>
        <s v="567"/>
        <s v="32"/>
        <s v="78"/>
        <s v="82"/>
        <s v="431"/>
        <s v="98"/>
        <s v="35"/>
        <s v="292"/>
        <s v="143"/>
        <s v="443"/>
        <s v="176"/>
        <s v="56"/>
        <s v="105"/>
        <s v="175"/>
        <s v="146"/>
        <s v="157"/>
        <s v="109"/>
        <s v="270"/>
        <s v="140"/>
        <s v="206"/>
        <s v="51"/>
        <s v="252"/>
        <s v="316"/>
        <s v="373"/>
        <s v="160"/>
        <s v="183"/>
        <s v="147"/>
        <s v="391"/>
        <s v="778"/>
        <s v="181"/>
        <s v="288"/>
        <s v="40"/>
        <s v="430"/>
        <s v="194"/>
        <s v="204"/>
        <s v="171"/>
        <s v="336"/>
        <s v="190"/>
        <s v="150"/>
        <s v="245"/>
        <s v="76"/>
        <s v="128"/>
        <s v="226"/>
        <s v="138"/>
        <s v="725"/>
        <s v="233"/>
        <s v="360"/>
        <s v="113"/>
        <s v="48"/>
        <s v="103"/>
        <s v="520"/>
        <s v="268"/>
        <s v="701"/>
        <s v="305"/>
        <s v="614"/>
        <s v="522"/>
        <s v="102"/>
        <s v="95"/>
        <s v="195"/>
        <s v="1596"/>
        <s v="93"/>
        <s v="110"/>
        <s v="244"/>
        <s v="101"/>
        <s v="218"/>
        <s v="267"/>
        <s v="73"/>
        <s v="133"/>
        <s v="149"/>
        <s v="169"/>
        <s v="144"/>
        <s v="170"/>
        <s v="693"/>
        <s v="75"/>
        <s v="605"/>
        <s v="359"/>
        <s v="537"/>
        <s v="153"/>
        <s v="88"/>
        <s v="161"/>
        <s v="192"/>
        <s v="541"/>
        <s v="591"/>
        <s v="131"/>
        <s v="726"/>
        <s v="400"/>
        <s v="338"/>
        <s v="97"/>
        <s v="858"/>
        <s v="417"/>
        <s v="313"/>
        <s v="283"/>
        <s v="321"/>
        <s v="606"/>
        <s v="112"/>
        <s v="307"/>
        <s v="260"/>
        <s v="187"/>
        <s v="119"/>
        <s v="221"/>
        <s v="229"/>
        <s v="271"/>
        <s v="89"/>
        <s v="232"/>
        <s v="155"/>
        <s v="201"/>
        <s v="132"/>
        <s v="137"/>
        <s v="2197"/>
        <s v="652"/>
        <s v="228"/>
        <s v="239"/>
        <s v="699"/>
        <s v="158"/>
        <m/>
      </sharedItems>
    </cacheField>
    <cacheField name="累计放款人数" numFmtId="0">
      <sharedItems containsBlank="1" count="85">
        <s v="7"/>
        <s v="1"/>
        <s v="49"/>
        <s v="2"/>
        <s v="0"/>
        <s v="24"/>
        <s v="8"/>
        <s v="97"/>
        <s v="3"/>
        <s v="126"/>
        <s v="5"/>
        <s v="9"/>
        <s v="149"/>
        <s v="6"/>
        <s v="10"/>
        <s v="4"/>
        <s v="11"/>
        <s v="36"/>
        <s v="22"/>
        <s v="14"/>
        <s v="15"/>
        <s v="23"/>
        <s v="20"/>
        <s v="240"/>
        <s v="171"/>
        <s v="16"/>
        <s v="12"/>
        <s v="17"/>
        <s v="80"/>
        <s v="38"/>
        <s v="27"/>
        <s v="19"/>
        <s v="62"/>
        <s v="18"/>
        <s v="103"/>
        <s v="158"/>
        <s v="82"/>
        <s v="72"/>
        <s v="37"/>
        <s v="13"/>
        <s v="48"/>
        <s v="34"/>
        <s v="21"/>
        <s v="29"/>
        <s v="41"/>
        <s v="40"/>
        <s v="25"/>
        <s v="32"/>
        <s v="45"/>
        <s v="28"/>
        <s v="31"/>
        <s v="125"/>
        <s v="54"/>
        <s v="70"/>
        <s v="141"/>
        <s v="61"/>
        <s v="51"/>
        <s v="68"/>
        <s v="120"/>
        <s v="63"/>
        <s v="172"/>
        <s v="35"/>
        <s v="64"/>
        <s v="57"/>
        <s v="26"/>
        <s v="39"/>
        <s v="47"/>
        <s v="65"/>
        <s v="56"/>
        <s v="192"/>
        <s v="105"/>
        <s v="33"/>
        <s v="73"/>
        <s v="99"/>
        <s v="231"/>
        <s v="77"/>
        <s v="43"/>
        <s v="81"/>
        <s v="101"/>
        <s v="100"/>
        <s v="42"/>
        <s v="30"/>
        <s v="1037"/>
        <s v="94"/>
        <m/>
      </sharedItems>
    </cacheField>
    <cacheField name="累计放款金额" numFmtId="0">
      <sharedItems containsBlank="1" count="1153">
        <s v="1567000.00"/>
        <s v="57388.00"/>
        <s v="500.00"/>
        <s v="20911627.00"/>
        <s v="840000.00"/>
        <s v="0.00"/>
        <s v="206800.00"/>
        <s v="4052002.00"/>
        <s v="390000.00"/>
        <s v="305000.00"/>
        <s v="2237274.00"/>
        <s v="32100102.00"/>
        <s v="763880.00"/>
        <s v="700000.00"/>
        <s v="83000.00"/>
        <s v="80500.00"/>
        <s v="450000.00"/>
        <s v="32710995.00"/>
        <s v="6793883.00"/>
        <s v="967000.00"/>
        <s v="3257000.00"/>
        <s v="2692000.00"/>
        <s v="222000.00"/>
        <s v="895000.00"/>
        <s v="118000.00"/>
        <s v="2732000.00"/>
        <s v="3551000.00"/>
        <s v="60912511.00"/>
        <s v="100000.00"/>
        <s v="386000.00"/>
        <s v="4830888.00"/>
        <s v="931664.00"/>
        <s v="1883000.00"/>
        <s v="13300.00"/>
        <s v="498000.00"/>
        <s v="230000.00"/>
        <s v="14625030.00"/>
        <s v="1147376.00"/>
        <s v="951888.00"/>
        <s v="746088.00"/>
        <s v="1395390.00"/>
        <s v="854000.00"/>
        <s v="798151.00"/>
        <s v="830664.00"/>
        <s v="6350377.00"/>
        <s v="3071063.00"/>
        <s v="5280618.00"/>
        <s v="1399328.00"/>
        <s v="5092000.00"/>
        <s v="2745618.00"/>
        <s v="105900.00"/>
        <s v="2288698.00"/>
        <s v="3303000.00"/>
        <s v="7367000.00"/>
        <s v="780000.00"/>
        <s v="850000.00"/>
        <s v="581588.00"/>
        <s v="3031000.00"/>
        <s v="8478267.00"/>
        <s v="269859.00"/>
        <s v="50500.00"/>
        <s v="242888.00"/>
        <s v="987000.00"/>
        <s v="300000.00"/>
        <s v="1192000.00"/>
        <s v="6312361.00"/>
        <s v="93000.00"/>
        <s v="110000.00"/>
        <s v="350000.00"/>
        <s v="26457412.00"/>
        <s v="1720721.00"/>
        <s v="456999.00"/>
        <s v="614000.00"/>
        <s v="1858660.00"/>
        <s v="5978436.00"/>
        <s v="115776.00"/>
        <s v="1840000.00"/>
        <s v="123000.00"/>
        <s v="22521243.00"/>
        <s v="3105387.00"/>
        <s v="290000.00"/>
        <s v="7138000.00"/>
        <s v="2184000.00"/>
        <s v="200000.00"/>
        <s v="50000.00"/>
        <s v="410000.00"/>
        <s v="1100000.00"/>
        <s v="640000.00"/>
        <s v="5032000.00"/>
        <s v="2156100.00"/>
        <s v="3852500.00"/>
        <s v="784010.00"/>
        <s v="400000.00"/>
        <s v="3067000.00"/>
        <s v="2817353.00"/>
        <s v="1362000.00"/>
        <s v="154000.00"/>
        <s v="684500.00"/>
        <s v="337000.00"/>
        <s v="9159778.00"/>
        <s v="1640000.00"/>
        <s v="460000.00"/>
        <s v="2118000.00"/>
        <s v="9386188.00"/>
        <s v="1456965.00"/>
        <s v="377776.00"/>
        <s v="252000.00"/>
        <s v="1013176.00"/>
        <s v="975776.00"/>
        <s v="628000.00"/>
        <s v="1050000.00"/>
        <s v="963200.00"/>
        <s v="167000.00"/>
        <s v="40000.00"/>
        <s v="1110000.00"/>
        <s v="178000.00"/>
        <s v="262000.00"/>
        <s v="976000.00"/>
        <s v="670000.00"/>
        <s v="705000.00"/>
        <s v="650000.00"/>
        <s v="1469876.00"/>
        <s v="60000.00"/>
        <s v="77000.00"/>
        <s v="799000.00"/>
        <s v="1928000.00"/>
        <s v="172000.00"/>
        <s v="27292342.00"/>
        <s v="14616001.00"/>
        <s v="9316438.00"/>
        <s v="10233146.00"/>
        <s v="3278440.00"/>
        <s v="24153500.00"/>
        <s v="2335737.00"/>
        <s v="32000.00"/>
        <s v="4790405.00"/>
        <s v="12676666.00"/>
        <s v="679000.00"/>
        <s v="14823794.00"/>
        <s v="978697.00"/>
        <s v="878727.00"/>
        <s v="944000.00"/>
        <s v="539888.00"/>
        <s v="20464387.00"/>
        <s v="39218843.00"/>
        <s v="5670000.00"/>
        <s v="19051400.00"/>
        <s v="509000.00"/>
        <s v="115500.00"/>
        <s v="352076.00"/>
        <s v="2625260.00"/>
        <s v="2227776.00"/>
        <s v="1869646.00"/>
        <s v="22744280.00"/>
        <s v="271122.00"/>
        <s v="310000.00"/>
        <s v="794688.00"/>
        <s v="277100.00"/>
        <s v="2211600.00"/>
        <s v="12046801.00"/>
        <s v="629800.00"/>
        <s v="1175000.00"/>
        <s v="512000.00"/>
        <s v="5548453.00"/>
        <s v="245000.00"/>
        <s v="1552500.00"/>
        <s v="139388.00"/>
        <s v="457000.00"/>
        <s v="352000.00"/>
        <s v="2400291.00"/>
        <s v="510000.00"/>
        <s v="10000.00"/>
        <s v="14820164.00"/>
        <s v="311000.00"/>
        <s v="3424299.00"/>
        <s v="277000.00"/>
        <s v="1781144.00"/>
        <s v="120000.00"/>
        <s v="324388.00"/>
        <s v="990000.00"/>
        <s v="236600.00"/>
        <s v="4135405.00"/>
        <s v="42500.00"/>
        <s v="126390.00"/>
        <s v="765000.00"/>
        <s v="480000.00"/>
        <s v="49000.00"/>
        <s v="5495600.00"/>
        <s v="20000.00"/>
        <s v="13878481.00"/>
        <s v="929700.00"/>
        <s v="160500.00"/>
        <s v="784300.00"/>
        <s v="2348000.00"/>
        <s v="7022643.00"/>
        <s v="98188.00"/>
        <s v="2304175.00"/>
        <s v="80000.00"/>
        <s v="227898.00"/>
        <s v="966587.00"/>
        <s v="622000.00"/>
        <s v="270000.00"/>
        <s v="175000.00"/>
        <s v="306000.00"/>
        <s v="731000.00"/>
        <s v="194000.00"/>
        <s v="187000.00"/>
        <s v="4021289.00"/>
        <s v="975000.00"/>
        <s v="3330019.00"/>
        <s v="2098008.00"/>
        <s v="130000.00"/>
        <s v="9674586.00"/>
        <s v="220000.00"/>
        <s v="210000.00"/>
        <s v="35000.00"/>
        <s v="113988.00"/>
        <s v="1550342.00"/>
        <s v="169000.00"/>
        <s v="349500.00"/>
        <s v="11194900.00"/>
        <s v="90000.00"/>
        <s v="1000.00"/>
        <s v="3149153.00"/>
        <s v="88000.00"/>
        <s v="8557316.00"/>
        <s v="752000.00"/>
        <s v="70000.00"/>
        <s v="2884296.00"/>
        <s v="401300.00"/>
        <s v="8585891.00"/>
        <s v="597800.00"/>
        <s v="85000.00"/>
        <s v="1210888.00"/>
        <s v="241000.00"/>
        <s v="127800.00"/>
        <s v="185000.00"/>
        <s v="115939.00"/>
        <s v="699000.00"/>
        <s v="3071028.00"/>
        <s v="18442783.00"/>
        <s v="233000.00"/>
        <s v="291826.00"/>
        <s v="2108400.00"/>
        <s v="129256.00"/>
        <s v="30500.00"/>
        <s v="149600.00"/>
        <s v="1028300.00"/>
        <s v="272816.00"/>
        <s v="317000.00"/>
        <s v="150000.00"/>
        <s v="260000.00"/>
        <s v="15744571.00"/>
        <s v="2373062.00"/>
        <s v="2817733.00"/>
        <s v="176000.00"/>
        <s v="137000.00"/>
        <s v="6700.00"/>
        <s v="2000.00"/>
        <s v="2507651.00"/>
        <s v="1113578.00"/>
        <s v="117000.00"/>
        <s v="1514000.00"/>
        <s v="102000.00"/>
        <s v="148398.00"/>
        <s v="3154874.00"/>
        <s v="30000.00"/>
        <s v="738464.00"/>
        <s v="64227.00"/>
        <s v="122000.00"/>
        <s v="595500.00"/>
        <s v="1830000.00"/>
        <s v="4794794.00"/>
        <s v="18754377.00"/>
        <s v="1056015.00"/>
        <s v="4299140.00"/>
        <s v="981474.00"/>
        <s v="193500.00"/>
        <s v="65000.00"/>
        <s v="3197697.00"/>
        <s v="12447200.00"/>
        <s v="885333.00"/>
        <s v="190000.00"/>
        <s v="1024100.00"/>
        <s v="139700.00"/>
        <s v="2990000.00"/>
        <s v="3728146.00"/>
        <s v="2071000.00"/>
        <s v="625912.00"/>
        <s v="804000.00"/>
        <s v="14290.00"/>
        <s v="12311762.00"/>
        <s v="1200000.00"/>
        <s v="1430500.00"/>
        <s v="258000.00"/>
        <s v="11721376.00"/>
        <s v="758310.00"/>
        <s v="2856523.00"/>
        <s v="3056264.00"/>
        <s v="1478006.00"/>
        <s v="608000.00"/>
        <s v="415500.00"/>
        <s v="1550000.00"/>
        <s v="598000.00"/>
        <s v="298000.00"/>
        <s v="688000.00"/>
        <s v="2340500.00"/>
        <s v="2917000.00"/>
        <s v="1882000.00"/>
        <s v="280000.00"/>
        <s v="2603888.00"/>
        <s v="12515342.00"/>
        <s v="270888.00"/>
        <s v="170500.00"/>
        <s v="966200.00"/>
        <s v="25520249.00"/>
        <s v="1116000.00"/>
        <s v="2815302.00"/>
        <s v="3880.00"/>
        <s v="153129.00"/>
        <s v="8642424.00"/>
        <s v="490000.00"/>
        <s v="250000.00"/>
        <s v="97580.00"/>
        <s v="998000.00"/>
        <s v="5680000.00"/>
        <s v="91000.00"/>
        <s v="5154324.00"/>
        <s v="5424128.00"/>
        <s v="1500.00"/>
        <s v="412888.00"/>
        <s v="1143200.00"/>
        <s v="2409533.00"/>
        <s v="367000.00"/>
        <s v="185200.00"/>
        <s v="4656000.00"/>
        <s v="1452200.00"/>
        <s v="78800.00"/>
        <s v="8238580.00"/>
        <s v="549000.00"/>
        <s v="1708000.00"/>
        <s v="140000.00"/>
        <s v="196000.00"/>
        <s v="358000.00"/>
        <s v="7888.00"/>
        <s v="1052250.00"/>
        <s v="1618603.00"/>
        <s v="373488.00"/>
        <s v="8441985.00"/>
        <s v="900601.00"/>
        <s v="4539543.00"/>
        <s v="280212.00"/>
        <s v="172958.00"/>
        <s v="449600.00"/>
        <s v="1209500.00"/>
        <s v="4159142.00"/>
        <s v="5019328.00"/>
        <s v="56238789.00"/>
        <s v="532000.00"/>
        <s v="61521.00"/>
        <s v="155000.00"/>
        <s v="265000.00"/>
        <s v="1577900.00"/>
        <s v="600000.00"/>
        <s v="273000.00"/>
        <s v="1925000.00"/>
        <s v="1090000.00"/>
        <s v="8650841.00"/>
        <s v="532388.00"/>
        <s v="837868.00"/>
        <s v="205500.00"/>
        <s v="233567.00"/>
        <s v="2794081.00"/>
        <s v="15000.00"/>
        <s v="2917391.00"/>
        <s v="1390500.00"/>
        <s v="655400.00"/>
        <s v="890000.00"/>
        <s v="996000.00"/>
        <s v="180730.00"/>
        <s v="14745451.00"/>
        <s v="289500.00"/>
        <s v="470000.00"/>
        <s v="718000.00"/>
        <s v="730000.00"/>
        <s v="177000.00"/>
        <s v="291188.00"/>
        <s v="11000.00"/>
        <s v="3181188.00"/>
        <s v="3155000.00"/>
        <s v="3566800.00"/>
        <s v="905564.00"/>
        <s v="557446.00"/>
        <s v="10356848.00"/>
        <s v="92000.00"/>
        <s v="320840.00"/>
        <s v="1913130.00"/>
        <s v="392000.00"/>
        <s v="730070.00"/>
        <s v="672800.00"/>
        <s v="950000.00"/>
        <s v="5744943.00"/>
        <s v="1300821.00"/>
        <s v="2538324.00"/>
        <s v="723004.00"/>
        <s v="559500.00"/>
        <s v="291000.00"/>
        <s v="898000.00"/>
        <s v="1176200.00"/>
        <s v="4086996.00"/>
        <s v="493900.00"/>
        <s v="5298706.00"/>
        <s v="502800.00"/>
        <s v="101000.00"/>
        <s v="1140229.00"/>
        <s v="2251000.00"/>
        <s v="2062000.00"/>
        <s v="2156000.00"/>
        <s v="339776.00"/>
        <s v="7736391.00"/>
        <s v="800000.00"/>
        <s v="1323500.00"/>
        <s v="2454328.00"/>
        <s v="664000.00"/>
        <s v="1572000.00"/>
        <s v="3019499.00"/>
        <s v="24374071.00"/>
        <s v="1984000.00"/>
        <s v="3536651.00"/>
        <s v="434651.00"/>
        <s v="2153923.00"/>
        <s v="202888.00"/>
        <s v="938864.00"/>
        <s v="1905500.00"/>
        <s v="139000.00"/>
        <s v="736000.00"/>
        <s v="565800.00"/>
        <s v="1000500.00"/>
        <s v="464464.00"/>
        <s v="420000.00"/>
        <s v="8263280.00"/>
        <s v="3912928.00"/>
        <s v="1427394.00"/>
        <s v="1607978.00"/>
        <s v="4158988.00"/>
        <s v="360500.00"/>
        <s v="13295867.00"/>
        <s v="145000.00"/>
        <s v="17888.00"/>
        <s v="1224988.00"/>
        <s v="1035400.00"/>
        <s v="1732023.00"/>
        <s v="97052.00"/>
        <s v="1317415.00"/>
        <s v="1830067.00"/>
        <s v="39000.00"/>
        <s v="1100.00"/>
        <s v="790888.00"/>
        <s v="600600.00"/>
        <s v="991000.00"/>
        <s v="12000.00"/>
        <s v="156165.00"/>
        <s v="7854111.00"/>
        <s v="251000.00"/>
        <s v="229000.00"/>
        <s v="125000.00"/>
        <s v="1440000.00"/>
        <s v="633298.00"/>
        <s v="829188.00"/>
        <s v="4021597.00"/>
        <s v="174000.00"/>
        <s v="99000.00"/>
        <s v="1101529.00"/>
        <s v="2587990.00"/>
        <s v="90888.00"/>
        <s v="259399.00"/>
        <s v="21531278.00"/>
        <s v="2176620.00"/>
        <s v="919937.00"/>
        <s v="113500.00"/>
        <s v="7054208.00"/>
        <s v="3578736.00"/>
        <s v="742908.00"/>
        <s v="162000.00"/>
        <s v="4746056.00"/>
        <s v="4394412.00"/>
        <s v="1066000.00"/>
        <s v="1819521.00"/>
        <s v="6340067.00"/>
        <s v="2164136.00"/>
        <s v="1058888.00"/>
        <s v="2227966.00"/>
        <s v="888200.00"/>
        <s v="1221262.00"/>
        <s v="2349623.00"/>
        <s v="1016849.00"/>
        <s v="299276.00"/>
        <s v="8552999.00"/>
        <s v="1370888.00"/>
        <s v="1769800.00"/>
        <s v="1413183.00"/>
        <s v="2130700.00"/>
        <s v="10691882.00"/>
        <s v="319832.00"/>
        <s v="8316871.00"/>
        <s v="663000.00"/>
        <s v="900000.00"/>
        <s v="478664.00"/>
        <s v="819000.00"/>
        <s v="452000.00"/>
        <s v="1923916.00"/>
        <s v="3293376.00"/>
        <s v="2398188.00"/>
        <s v="11598604.00"/>
        <s v="141388.00"/>
        <s v="231000.00"/>
        <s v="330000.00"/>
        <s v="4172894.00"/>
        <s v="1622000.00"/>
        <s v="1167288.00"/>
        <s v="3000.00"/>
        <s v="13500.00"/>
        <s v="103916.00"/>
        <s v="190500.00"/>
        <s v="1616591.00"/>
        <s v="215200.00"/>
        <s v="360000.00"/>
        <s v="59088.00"/>
        <s v="500000.00"/>
        <s v="2295500.00"/>
        <s v="1085716.00"/>
        <s v="1044300.00"/>
        <s v="458688.00"/>
        <s v="45000.00"/>
        <s v="166000.00"/>
        <s v="870000.00"/>
        <s v="2888163.00"/>
        <s v="1336500.00"/>
        <s v="3157033.00"/>
        <s v="884401.00"/>
        <s v="156242.00"/>
        <s v="326888.00"/>
        <s v="823003.00"/>
        <s v="1600000.00"/>
        <s v="238000.00"/>
        <s v="67000.00"/>
        <s v="347000.00"/>
        <s v="835000.00"/>
        <s v="1363928.00"/>
        <s v="6585527.00"/>
        <s v="831552.00"/>
        <s v="303000.00"/>
        <s v="192500.00"/>
        <s v="55000.00"/>
        <s v="37000.00"/>
        <s v="2126202.00"/>
        <s v="38900.00"/>
        <s v="1306168.00"/>
        <s v="1237000.00"/>
        <s v="30600.00"/>
        <s v="302000.00"/>
        <s v="318760.00"/>
        <s v="358664.00"/>
        <s v="393664.00"/>
        <s v="141664.00"/>
        <s v="160000.00"/>
        <s v="610000.00"/>
        <s v="1258500.00"/>
        <s v="778000.00"/>
        <s v="4342293.00"/>
        <s v="2134900.00"/>
        <s v="1567500.00"/>
        <s v="978000.00"/>
        <s v="435000.00"/>
        <s v="504000.00"/>
        <s v="762000.00"/>
        <s v="436000.00"/>
        <s v="536800.00"/>
        <s v="1271514.00"/>
        <s v="20500.00"/>
        <s v="243000.00"/>
        <s v="5677737.00"/>
        <s v="285000.00"/>
        <s v="1156100.00"/>
        <s v="39888.00"/>
        <s v="163200.00"/>
        <s v="2515700.00"/>
        <s v="381000.00"/>
        <s v="279000.00"/>
        <s v="3846126.00"/>
        <s v="1077100.00"/>
        <s v="3087470.00"/>
        <s v="8938038.00"/>
        <s v="6697400.00"/>
        <s v="5426000.00"/>
        <s v="1193000.00"/>
        <s v="17561990.00"/>
        <s v="159000.00"/>
        <s v="633984.00"/>
        <s v="745800.00"/>
        <s v="496000.00"/>
        <s v="193000.00"/>
        <s v="1111279.00"/>
        <s v="1378000.00"/>
        <s v="1483471.00"/>
        <s v="6000.00"/>
        <s v="7922800.00"/>
        <s v="304000.00"/>
        <s v="2060188.00"/>
        <s v="1604000.00"/>
        <s v="794800.00"/>
        <s v="24257855.00"/>
        <s v="6253036.00"/>
        <s v="2686695.00"/>
        <s v="253650.00"/>
        <s v="17339403.00"/>
        <s v="2406788.00"/>
        <s v="1750000.00"/>
        <s v="396000.00"/>
        <s v="794500.00"/>
        <s v="3005800.00"/>
        <s v="2088500.00"/>
        <s v="21984551.00"/>
        <s v="1461300.00"/>
        <s v="1430000.00"/>
        <s v="7025712.00"/>
        <s v="507000.00"/>
        <s v="879600.00"/>
        <s v="81164.00"/>
        <s v="2588045.00"/>
        <s v="1884100.00"/>
        <s v="141000.00"/>
        <s v="2713434.00"/>
        <s v="4508908.00"/>
        <s v="13199495.00"/>
        <s v="587000.00"/>
        <s v="240000.00"/>
        <s v="148800.00"/>
        <s v="360572.00"/>
        <s v="700800.00"/>
        <s v="445500.00"/>
        <s v="108000.00"/>
        <s v="11996230.00"/>
        <s v="818000.00"/>
        <s v="3153781.00"/>
        <s v="760000.00"/>
        <s v="3112000.00"/>
        <s v="6812563.00"/>
        <s v="5527400.00"/>
        <s v="11867833.00"/>
        <s v="1330000.00"/>
        <s v="3815320.00"/>
        <s v="565588.00"/>
        <s v="2991000.00"/>
        <s v="2015016.00"/>
        <s v="432000.00"/>
        <s v="12562583.00"/>
        <s v="2573000.00"/>
        <s v="2740000.00"/>
        <s v="237492.00"/>
        <s v="2236000.00"/>
        <s v="119143.00"/>
        <s v="6887055.00"/>
        <s v="3124000.00"/>
        <s v="4798350.00"/>
        <s v="3232000.00"/>
        <s v="19589050.00"/>
        <s v="25547300.00"/>
        <s v="8622126.00"/>
        <s v="1359000.00"/>
        <s v="32713887.00"/>
        <s v="18488728.00"/>
        <s v="112082702.00"/>
        <s v="39261400.00"/>
        <s v="18935028.00"/>
        <s v="1080000.00"/>
        <s v="2512296.00"/>
        <s v="163000.00"/>
        <s v="235000.00"/>
        <s v="69000.00"/>
        <s v="2481000.00"/>
        <s v="951583.00"/>
        <s v="1596000.00"/>
        <s v="3688000.00"/>
        <s v="6487649.00"/>
        <s v="3364935.00"/>
        <s v="7151782.00"/>
        <s v="12176100.00"/>
        <s v="511000.00"/>
        <s v="849309.00"/>
        <s v="239000.00"/>
        <s v="214300.00"/>
        <s v="4115395.00"/>
        <s v="939000.00"/>
        <s v="2346088.00"/>
        <s v="29589580.00"/>
        <s v="710000.00"/>
        <s v="7330256.00"/>
        <s v="31639167.00"/>
        <s v="891000.00"/>
        <s v="2127600.00"/>
        <s v="1063173.00"/>
        <s v="3768982.00"/>
        <s v="173088.00"/>
        <s v="26913618.00"/>
        <s v="28464117.00"/>
        <s v="418088.00"/>
        <s v="1020000.00"/>
        <s v="1870000.00"/>
        <s v="97000.00"/>
        <s v="2023000.00"/>
        <s v="1793000.00"/>
        <s v="5016188.00"/>
        <s v="732276.00"/>
        <s v="173000.00"/>
        <s v="3486588.00"/>
        <s v="959000.00"/>
        <s v="88888.00"/>
        <s v="1746374.00"/>
        <s v="1320500.00"/>
        <s v="4515000.00"/>
        <s v="142000.00"/>
        <s v="772277.00"/>
        <s v="5335000.00"/>
        <s v="2619174.00"/>
        <s v="23066.00"/>
        <s v="377100.00"/>
        <s v="2069792.00"/>
        <s v="7585447.00"/>
        <s v="828664.00"/>
        <s v="1338000.00"/>
        <s v="738000.00"/>
        <s v="72000.00"/>
        <s v="1800000.00"/>
        <s v="4635920.00"/>
        <s v="982500.00"/>
        <s v="384500.00"/>
        <s v="387000.00"/>
        <s v="12888.00"/>
        <s v="8705340.00"/>
        <s v="37728570.00"/>
        <s v="76818.00"/>
        <s v="983640.00"/>
        <s v="676000.00"/>
        <s v="3164311.00"/>
        <s v="317400.00"/>
        <s v="5889152.00"/>
        <s v="201500.00"/>
        <s v="556000.00"/>
        <s v="1712638.00"/>
        <s v="1638000.00"/>
        <s v="78000.00"/>
        <s v="1282000.00"/>
        <s v="803552.00"/>
        <s v="201000.00"/>
        <s v="535000.00"/>
        <s v="1169867.00"/>
        <s v="1300000.00"/>
        <s v="76000.00"/>
        <s v="1085400.00"/>
        <s v="4960904.00"/>
        <s v="3695930.00"/>
        <s v="575000.00"/>
        <s v="4815137.00"/>
        <s v="58000.00"/>
        <s v="5136286.00"/>
        <s v="2675888.00"/>
        <s v="855000.00"/>
        <s v="131000.00"/>
        <s v="380000.00"/>
        <s v="8171619.00"/>
        <s v="1270000.00"/>
        <s v="34714.00"/>
        <s v="1854826.00"/>
        <s v="198888.00"/>
        <s v="821000.00"/>
        <s v="773663.00"/>
        <s v="980000.00"/>
        <s v="310500.00"/>
        <s v="285049.00"/>
        <s v="79888.00"/>
        <s v="388186.00"/>
        <s v="1082534.00"/>
        <s v="1409000.00"/>
        <s v="9018745.00"/>
        <s v="476000.00"/>
        <s v="7201390.00"/>
        <s v="2066000.00"/>
        <s v="997870.00"/>
        <s v="44588.00"/>
        <s v="47500.00"/>
        <s v="195000.00"/>
        <s v="479182.00"/>
        <s v="2434140.00"/>
        <s v="517000.00"/>
        <s v="261900.00"/>
        <s v="790000.00"/>
        <s v="267700.00"/>
        <s v="2180000.00"/>
        <s v="1695999.00"/>
        <s v="1528500.00"/>
        <s v="3534671.00"/>
        <s v="156100.00"/>
        <s v="4521813.00"/>
        <s v="1400061.00"/>
        <s v="354000.00"/>
        <s v="745000.00"/>
        <s v="275000.00"/>
        <s v="938544.00"/>
        <s v="92600.00"/>
        <s v="3500.00"/>
        <s v="19100.00"/>
        <s v="112000.00"/>
        <s v="214840.00"/>
        <s v="451746.00"/>
        <s v="7776.00"/>
        <s v="284888.00"/>
        <s v="770000.00"/>
        <s v="1451952.00"/>
        <s v="224920.00"/>
        <s v="991562.00"/>
        <s v="2157088.00"/>
        <s v="5416500.00"/>
        <s v="537588.00"/>
        <s v="11077058.00"/>
        <s v="1098000.00"/>
        <s v="1259000.00"/>
        <s v="740099.00"/>
        <s v="1155788.00"/>
        <s v="581127.00"/>
        <s v="2233966.00"/>
        <s v="1599659.00"/>
        <s v="1018163.00"/>
        <s v="1549000.00"/>
        <s v="3983333.00"/>
        <s v="340000.00"/>
        <s v="319000.00"/>
        <s v="1555000.00"/>
        <s v="374400.00"/>
        <s v="356000.00"/>
        <s v="2500.00"/>
        <s v="2371705.00"/>
        <s v="24000.00"/>
        <s v="6861962.00"/>
        <s v="327000.00"/>
        <s v="5338835.00"/>
        <s v="736276.00"/>
        <s v="32423629.00"/>
        <s v="5221608.00"/>
        <s v="370000.00"/>
        <s v="2238903.00"/>
        <s v="2850661.00"/>
        <s v="3107000.00"/>
        <s v="298700.00"/>
        <s v="406000.00"/>
        <s v="385000.00"/>
        <s v="37276.00"/>
        <s v="1248000.00"/>
        <s v="1298888.00"/>
        <s v="26745718.00"/>
        <s v="671100.00"/>
        <s v="16690866.00"/>
        <s v="363729.00"/>
        <s v="2983236.00"/>
        <s v="313000.00"/>
        <s v="4822601.00"/>
        <s v="320000.00"/>
        <s v="94576.00"/>
        <s v="295000.00"/>
        <s v="344000.00"/>
        <s v="2582000.00"/>
        <s v="445000.00"/>
        <s v="1097000.00"/>
        <s v="2260000.00"/>
        <s v="16412879.00"/>
        <s v="910000.00"/>
        <s v="211700.00"/>
        <s v="210500.00"/>
        <s v="36000.00"/>
        <s v="85800.00"/>
        <s v="817930.00"/>
        <s v="959984.00"/>
        <s v="153000.00"/>
        <s v="7065488.00"/>
        <s v="1757000.00"/>
        <s v="767500.00"/>
        <s v="648000.00"/>
        <s v="95000.00"/>
        <s v="716500.00"/>
        <s v="11888.00"/>
        <s v="631800.00"/>
        <s v="249999.00"/>
        <s v="191000.00"/>
        <s v="565000.00"/>
        <s v="563520.00"/>
        <s v="1133400.00"/>
        <s v="41000.00"/>
        <s v="726400.00"/>
        <s v="1594000.00"/>
        <s v="1493000.00"/>
        <s v="326222.00"/>
        <s v="1317174.00"/>
        <s v="316790.00"/>
        <s v="465000.00"/>
        <s v="446900.00"/>
        <s v="2977226.00"/>
        <s v="620000.00"/>
        <s v="678200.00"/>
        <s v="685000.00"/>
        <s v="7191553.00"/>
        <s v="3343000.00"/>
        <s v="5134307.00"/>
        <s v="993000.00"/>
        <s v="383076.00"/>
        <s v="1234000.00"/>
        <s v="151000.00"/>
        <s v="8847064.00"/>
        <s v="2086488.00"/>
        <s v="657000.00"/>
        <s v="115000.00"/>
        <s v="246850.00"/>
        <s v="180000.00"/>
        <s v="20313733.00"/>
        <s v="1393833.00"/>
        <s v="128000.00"/>
        <s v="886883.00"/>
        <s v="297000.00"/>
        <s v="4342027.00"/>
        <s v="38439594.00"/>
        <s v="6095443.00"/>
        <s v="1325490.00"/>
        <s v="104688.00"/>
        <s v="3545158.00"/>
        <s v="214643.00"/>
        <s v="2064776.00"/>
        <s v="1362500.00"/>
        <s v="17540804.00"/>
        <s v="500500.00"/>
        <s v="14404435.00"/>
        <s v="4126333.00"/>
        <s v="6291205.00"/>
        <s v="274000.00"/>
        <s v="4415000.00"/>
        <s v="1103999.00"/>
        <s v="747000.00"/>
        <s v="372391.00"/>
        <s v="777500.00"/>
        <s v="153888.00"/>
        <s v="322500.00"/>
        <s v="8400716.00"/>
        <s v="4000.00"/>
        <s v="1241716.00"/>
        <s v="1564868.00"/>
        <s v="1906000.00"/>
        <s v="298800.00"/>
        <s v="82000.00"/>
        <s v="600.00"/>
        <s v="2134700.00"/>
        <s v="62600.00"/>
        <s v="3173966.00"/>
        <s v="2458000.00"/>
        <s v="33000.00"/>
        <s v="850500.00"/>
        <s v="150800.00"/>
        <s v="366000.00"/>
        <s v="2084999.00"/>
        <s v="42808415.00"/>
        <s v="2845000.00"/>
        <s v="1305000.00"/>
        <s v="440000.00"/>
        <s v="263000.00"/>
        <s v="1327388.00"/>
        <s v="11842684.00"/>
        <s v="11651445.00"/>
        <s v="1828459.00"/>
        <s v="4285211.00"/>
        <s v="1156000.00"/>
        <s v="261888.00"/>
        <s v="207216.00"/>
        <s v="3315615.00"/>
        <s v="636076.00"/>
        <s v="14861622.00"/>
        <s v="873800.00"/>
        <s v="1163080.00"/>
        <s v="722000.00"/>
        <s v="698000.00"/>
        <s v="798000.00"/>
        <s v="587959.00"/>
        <s v="1400888.00"/>
        <s v="2278807.00"/>
        <s v="15838791.00"/>
        <s v="1230000.00"/>
        <s v="5129400.00"/>
        <s v="220500.00"/>
        <s v="218232.00"/>
        <s v="2813094.00"/>
        <s v="95188.00"/>
        <s v="188569.00"/>
        <s v="1322022.00"/>
        <s v="23669289.00"/>
        <s v="74000.00"/>
        <s v="1278541.00"/>
        <s v="1265128.00"/>
        <s v="2547112.00"/>
        <s v="1756128.00"/>
        <s v="2389159.00"/>
        <s v="2888.00"/>
        <s v="453200.00"/>
        <s v="2807000.00"/>
        <s v="769000.00"/>
        <s v="1000000.00"/>
        <s v="124000.00"/>
        <s v="1157700.00"/>
        <s v="948000.00"/>
        <s v="92500.00"/>
        <s v="657586.00"/>
        <s v="674664.00"/>
        <s v="717000.00"/>
        <s v="5372284.00"/>
        <s v="18064.00"/>
        <s v="1479367.00"/>
        <s v="171000.00"/>
        <s v="1655852.00"/>
        <s v="645681.00"/>
        <s v="609888.00"/>
        <s v="14132785.00"/>
        <s v="13134771.00"/>
        <s v="1596300.00"/>
        <s v="35500.00"/>
        <s v="3192048.00"/>
        <s v="398000.00"/>
        <s v="690000.00"/>
        <s v="4053400.00"/>
        <s v="5445000.00"/>
        <s v="111888.00"/>
        <s v="2317738.00"/>
        <s v="1847351.00"/>
        <s v="4636977.00"/>
        <s v="5224664.00"/>
        <s v="7133531.00"/>
        <s v="70500.00"/>
        <s v="5779625.00"/>
        <s v="410500.00"/>
        <s v="14144038.00"/>
        <s v="5305138.00"/>
        <s v="1425967.00"/>
        <s v="103500.00"/>
        <s v="7248800.00"/>
        <s v="193200.00"/>
        <s v="51000.00"/>
        <s v="555000.00"/>
        <s v="2367800.00"/>
        <s v="2300500.00"/>
        <s v="2938216.00"/>
        <s v="10601234.00"/>
        <s v="406903.00"/>
        <s v="12436494.00"/>
        <s v="1319518.00"/>
        <s v="5000.00"/>
        <s v="1032019.00"/>
        <s v="794121.00"/>
        <s v="176706.00"/>
        <s v="17000.00"/>
        <s v="4799700.00"/>
        <s v="206500.00"/>
        <s v="1656132.00"/>
        <s v="116000.00"/>
        <s v="1617500.00"/>
        <s v="2064420.00"/>
        <s v="4682999.00"/>
        <s v="1215000.00"/>
        <s v="1494000.00"/>
        <s v="1898000.00"/>
        <s v="2147750.00"/>
        <s v="726000.00"/>
        <s v="745700.00"/>
        <s v="736913.00"/>
        <s v="1778676.00"/>
        <s v="305901.00"/>
        <s v="1494255.00"/>
        <s v="4062370.00"/>
        <s v="896853.00"/>
        <s v="2568119.00"/>
        <s v="1547000.00"/>
        <s v="2533540.00"/>
        <s v="61840.00"/>
        <s v="94000.00"/>
        <s v="393362.00"/>
        <s v="2364028.00"/>
        <s v="540000.00"/>
        <s v="7437745.00"/>
        <s v="278500.00"/>
        <s v="135000.00"/>
        <s v="948476.00"/>
        <s v="316888.00"/>
        <s v="2180560.00"/>
        <s v="4939293.00"/>
        <s v="4156251.00"/>
        <s v="220762.00"/>
        <s v="82488.00"/>
        <s v="718476.00"/>
        <s v="2154200.00"/>
        <s v="3209000.00"/>
        <s v="2482642.00"/>
        <s v="1086916.00"/>
        <s v="188000.00"/>
        <s v="3345304.00"/>
        <s v="259000.00"/>
        <s v="2619592.00"/>
        <s v="1337068.00"/>
        <s v="753000.00"/>
        <s v="815000.00"/>
        <s v="35700.00"/>
        <s v="1050500.00"/>
        <s v="444000.00"/>
        <s v="54000.00"/>
        <s v="571596.00"/>
        <s v="455100.00"/>
        <s v="3204633.00"/>
        <s v="23888.00"/>
        <s v="607600.00"/>
        <s v="29000.00"/>
        <s v="9474825.00"/>
        <s v="723000.00"/>
        <s v="707888.00"/>
        <s v="496432.00"/>
        <s v="474287.00"/>
        <s v="929834.00"/>
        <s v="288000.00"/>
        <s v="121096424.00"/>
        <s v="56000.00"/>
        <s v="27248371.00"/>
        <s v="2624188.00"/>
        <s v="3639322.00"/>
        <s v="23000.00"/>
        <s v="9809542.00"/>
        <s v="4048000.00"/>
        <s v="9623095.00"/>
        <s v="23852271.00"/>
        <s v="3134276.00"/>
        <s v="660000.00"/>
        <s v="3752000.00"/>
        <s v="713000.00"/>
        <s v="2831615.00"/>
        <s v="2732666.00"/>
        <s v="2950000.00"/>
        <s v="2397000.00"/>
        <s v="581000.00"/>
        <s v="452700.00"/>
        <s v="46000.00"/>
        <s v="357800.00"/>
        <s v="110029.00"/>
        <m/>
      </sharedItems>
    </cacheField>
    <cacheField name="累计结清人数" numFmtId="0">
      <sharedItems containsBlank="1" count="62">
        <s v="7"/>
        <s v="1"/>
        <s v="28"/>
        <s v="2"/>
        <s v="0"/>
        <s v="16"/>
        <s v="4"/>
        <s v="57"/>
        <s v="81"/>
        <s v="13"/>
        <s v="3"/>
        <s v="19"/>
        <s v="9"/>
        <s v="5"/>
        <s v="14"/>
        <s v="10"/>
        <s v="8"/>
        <s v="85"/>
        <s v="12"/>
        <s v="6"/>
        <s v="15"/>
        <s v="51"/>
        <s v="24"/>
        <s v="18"/>
        <s v="22"/>
        <s v="46"/>
        <s v="67"/>
        <s v="94"/>
        <s v="54"/>
        <s v="37"/>
        <s v="30"/>
        <s v="17"/>
        <s v="21"/>
        <s v="32"/>
        <s v="25"/>
        <s v="26"/>
        <s v="27"/>
        <s v="23"/>
        <s v="20"/>
        <s v="102"/>
        <s v="34"/>
        <s v="33"/>
        <s v="11"/>
        <s v="59"/>
        <s v="36"/>
        <s v="61"/>
        <s v="49"/>
        <s v="31"/>
        <s v="29"/>
        <s v="44"/>
        <s v="137"/>
        <s v="70"/>
        <s v="65"/>
        <s v="90"/>
        <s v="55"/>
        <s v="41"/>
        <s v="68"/>
        <s v="66"/>
        <s v="47"/>
        <s v="506"/>
        <s v="52"/>
        <m/>
      </sharedItems>
    </cacheField>
    <cacheField name="累计结清笔数" numFmtId="0">
      <sharedItems containsBlank="1" count="230">
        <s v="24"/>
        <s v="6"/>
        <s v="1"/>
        <s v="281"/>
        <s v="9"/>
        <s v="0"/>
        <s v="46"/>
        <s v="4"/>
        <s v="78"/>
        <s v="555"/>
        <s v="5"/>
        <s v="540"/>
        <s v="81"/>
        <s v="2"/>
        <s v="3"/>
        <s v="15"/>
        <s v="11"/>
        <s v="47"/>
        <s v="77"/>
        <s v="19"/>
        <s v="7"/>
        <s v="218"/>
        <s v="23"/>
        <s v="27"/>
        <s v="49"/>
        <s v="73"/>
        <s v="38"/>
        <s v="132"/>
        <s v="95"/>
        <s v="60"/>
        <s v="183"/>
        <s v="12"/>
        <s v="74"/>
        <s v="17"/>
        <s v="69"/>
        <s v="8"/>
        <s v="25"/>
        <s v="16"/>
        <s v="119"/>
        <s v="10"/>
        <s v="314"/>
        <s v="70"/>
        <s v="97"/>
        <s v="255"/>
        <s v="54"/>
        <s v="13"/>
        <s v="29"/>
        <s v="45"/>
        <s v="42"/>
        <s v="123"/>
        <s v="14"/>
        <s v="20"/>
        <s v="32"/>
        <s v="454"/>
        <s v="292"/>
        <s v="355"/>
        <s v="191"/>
        <s v="176"/>
        <s v="387"/>
        <s v="367"/>
        <s v="52"/>
        <s v="37"/>
        <s v="41"/>
        <s v="326"/>
        <s v="660"/>
        <s v="21"/>
        <s v="315"/>
        <s v="33"/>
        <s v="34"/>
        <s v="50"/>
        <s v="473"/>
        <s v="106"/>
        <s v="151"/>
        <s v="31"/>
        <s v="163"/>
        <s v="28"/>
        <s v="53"/>
        <s v="308"/>
        <s v="115"/>
        <s v="94"/>
        <s v="58"/>
        <s v="64"/>
        <s v="368"/>
        <s v="18"/>
        <s v="231"/>
        <s v="30"/>
        <s v="48"/>
        <s v="144"/>
        <s v="26"/>
        <s v="99"/>
        <s v="354"/>
        <s v="334"/>
        <s v="210"/>
        <s v="200"/>
        <s v="159"/>
        <s v="196"/>
        <s v="107"/>
        <s v="466"/>
        <s v="57"/>
        <s v="480"/>
        <s v="140"/>
        <s v="560"/>
        <s v="44"/>
        <s v="202"/>
        <s v="36"/>
        <s v="221"/>
        <s v="39"/>
        <s v="313"/>
        <s v="79"/>
        <s v="90"/>
        <s v="43"/>
        <s v="309"/>
        <s v="524"/>
        <s v="104"/>
        <s v="22"/>
        <s v="124"/>
        <s v="80"/>
        <s v="125"/>
        <s v="238"/>
        <s v="327"/>
        <s v="55"/>
        <s v="129"/>
        <s v="1005"/>
        <s v="158"/>
        <s v="51"/>
        <s v="525"/>
        <s v="63"/>
        <s v="61"/>
        <s v="40"/>
        <s v="131"/>
        <s v="92"/>
        <s v="103"/>
        <s v="87"/>
        <s v="137"/>
        <s v="108"/>
        <s v="152"/>
        <s v="519"/>
        <s v="178"/>
        <s v="65"/>
        <s v="336"/>
        <s v="72"/>
        <s v="35"/>
        <s v="284"/>
        <s v="185"/>
        <s v="112"/>
        <s v="280"/>
        <s v="113"/>
        <s v="133"/>
        <s v="164"/>
        <s v="130"/>
        <s v="93"/>
        <s v="96"/>
        <s v="116"/>
        <s v="261"/>
        <s v="82"/>
        <s v="338"/>
        <s v="120"/>
        <s v="88"/>
        <s v="249"/>
        <s v="276"/>
        <s v="75"/>
        <s v="349"/>
        <s v="160"/>
        <s v="128"/>
        <s v="271"/>
        <s v="712"/>
        <s v="135"/>
        <s v="373"/>
        <s v="193"/>
        <s v="109"/>
        <s v="147"/>
        <s v="223"/>
        <s v="56"/>
        <s v="297"/>
        <s v="437"/>
        <s v="241"/>
        <s v="599"/>
        <s v="536"/>
        <s v="453"/>
        <s v="84"/>
        <s v="85"/>
        <s v="62"/>
        <s v="121"/>
        <s v="175"/>
        <s v="1117"/>
        <s v="91"/>
        <s v="126"/>
        <s v="186"/>
        <s v="101"/>
        <s v="170"/>
        <s v="117"/>
        <s v="110"/>
        <s v="578"/>
        <s v="136"/>
        <s v="83"/>
        <s v="71"/>
        <s v="551"/>
        <s v="296"/>
        <s v="468"/>
        <s v="479"/>
        <s v="521"/>
        <s v="634"/>
        <s v="339"/>
        <s v="154"/>
        <s v="68"/>
        <s v="735"/>
        <s v="411"/>
        <s v="298"/>
        <s v="246"/>
        <s v="306"/>
        <s v="498"/>
        <s v="234"/>
        <s v="205"/>
        <s v="66"/>
        <s v="192"/>
        <s v="463"/>
        <s v="215"/>
        <s v="212"/>
        <s v="240"/>
        <s v="207"/>
        <s v="197"/>
        <s v="127"/>
        <s v="173"/>
        <s v="1295"/>
        <s v="571"/>
        <s v="228"/>
        <s v="148"/>
        <s v="580"/>
        <s v="146"/>
        <m/>
      </sharedItems>
    </cacheField>
    <cacheField name="累计回收本金" numFmtId="0">
      <sharedItems containsBlank="1" count="1246">
        <s v="1567000.00"/>
        <s v="57388.00"/>
        <s v="500.00"/>
        <s v="18750112.49"/>
        <s v="840000.00"/>
        <s v="0.00"/>
        <s v="159099.76"/>
        <s v="3648217.15"/>
        <s v="350000.00"/>
        <s v="1751320.92"/>
        <s v="29244002.99"/>
        <s v="706626.05"/>
        <s v="500000.00"/>
        <s v="33000.00"/>
        <s v="80500.00"/>
        <s v="410000.00"/>
        <s v="29329533.76"/>
        <s v="5233463.77"/>
        <s v="129820.96"/>
        <s v="1107939.54"/>
        <s v="198000.00"/>
        <s v="773362.10"/>
        <s v="9671.06"/>
        <s v="315258.65"/>
        <s v="1887999.96"/>
        <s v="9362048.93"/>
        <s v="100000.00"/>
        <s v="196753.47"/>
        <s v="4830888.00"/>
        <s v="911664.00"/>
        <s v="134555.58"/>
        <s v="7354.91"/>
        <s v="179317.22"/>
        <s v="13605806.79"/>
        <s v="1087637.29"/>
        <s v="826888.00"/>
        <s v="746088.00"/>
        <s v="1280124.48"/>
        <s v="330665.84"/>
        <s v="854000.00"/>
        <s v="730263.33"/>
        <s v="830664.00"/>
        <s v="5778506.21"/>
        <s v="2886806.98"/>
        <s v="5142517.53"/>
        <s v="856333.00"/>
        <s v="2498000.00"/>
        <s v="2745618.00"/>
        <s v="105900.00"/>
        <s v="2057504.66"/>
        <s v="2530776.19"/>
        <s v="563006.01"/>
        <s v="600000.00"/>
        <s v="850000.00"/>
        <s v="581588.00"/>
        <s v="3031000.00"/>
        <s v="5002574.70"/>
        <s v="269859.00"/>
        <s v="50500.00"/>
        <s v="242888.00"/>
        <s v="987000.00"/>
        <s v="999054.28"/>
        <s v="6247831.99"/>
        <s v="93000.00"/>
        <s v="110000.00"/>
        <s v="20243845.81"/>
        <s v="1033289.36"/>
        <s v="322594.58"/>
        <s v="612749.99"/>
        <s v="1693899.41"/>
        <s v="5894173.10"/>
        <s v="115776.00"/>
        <s v="1551746.42"/>
        <s v="76844.33"/>
        <s v="16842398.70"/>
        <s v="1228602.53"/>
        <s v="290000.00"/>
        <s v="4482828.26"/>
        <s v="1457697.61"/>
        <s v="200000.00"/>
        <s v="46611.63"/>
        <s v="1100000.00"/>
        <s v="631527.77"/>
        <s v="1196000.00"/>
        <s v="1881853.99"/>
        <s v="2816651.57"/>
        <s v="744612.66"/>
        <s v="400000.00"/>
        <s v="1430666.67"/>
        <s v="1362000.00"/>
        <s v="154000.00"/>
        <s v="475967.91"/>
        <s v="337000.00"/>
        <s v="6478827.04"/>
        <s v="1476102.64"/>
        <s v="331836.41"/>
        <s v="136546.60"/>
        <s v="9096188.00"/>
        <s v="971951.60"/>
        <s v="377776.00"/>
        <s v="152000.00"/>
        <s v="767931.49"/>
        <s v="710963.27"/>
        <s v="624920.29"/>
        <s v="781249.99"/>
        <s v="10936.08"/>
        <s v="810000.00"/>
        <s v="128000.00"/>
        <s v="178391.32"/>
        <s v="976000.00"/>
        <s v="590000.00"/>
        <s v="502678.60"/>
        <s v="232965.64"/>
        <s v="1322532.12"/>
        <s v="24004.52"/>
        <s v="51333.36"/>
        <s v="300000.00"/>
        <s v="550000.00"/>
        <s v="754808.55"/>
        <s v="1851792.83"/>
        <s v="172000.00"/>
        <s v="24575494.51"/>
        <s v="13912858.08"/>
        <s v="9177765.44"/>
        <s v="9962497.70"/>
        <s v="3252954.73"/>
        <s v="22664450.66"/>
        <s v="1451185.61"/>
        <s v="7737.56"/>
        <s v="3434561.79"/>
        <s v="8745333.34"/>
        <s v="14409394.81"/>
        <s v="938734.10"/>
        <s v="878727.00"/>
        <s v="944000.00"/>
        <s v="536949.00"/>
        <s v="17871563.69"/>
        <s v="34921537.43"/>
        <s v="4200178.32"/>
        <s v="17450456.59"/>
        <s v="115500.00"/>
        <s v="326255.54"/>
        <s v="2459540.50"/>
        <s v="2071776.00"/>
        <s v="1726043.03"/>
        <s v="20467459.29"/>
        <s v="271122.00"/>
        <s v="310000.00"/>
        <s v="772849.00"/>
        <s v="245641.34"/>
        <s v="1853306.32"/>
        <s v="10705997.29"/>
        <s v="498000.00"/>
        <s v="23440.62"/>
        <s v="21166.05"/>
        <s v="975000.00"/>
        <s v="512000.00"/>
        <s v="5497453.00"/>
        <s v="245000.00"/>
        <s v="1552500.00"/>
        <s v="139388.00"/>
        <s v="457000.00"/>
        <s v="352000.00"/>
        <s v="1967436.91"/>
        <s v="216666.60"/>
        <s v="5000.00"/>
        <s v="14595256.66"/>
        <s v="310399.99"/>
        <s v="2691753.31"/>
        <s v="84793.18"/>
        <s v="1468653.80"/>
        <s v="120000.00"/>
        <s v="324388.00"/>
        <s v="206228.33"/>
        <s v="2965634.97"/>
        <s v="4074.12"/>
        <s v="114226.21"/>
        <s v="616293.46"/>
        <s v="268606.21"/>
        <s v="11136.19"/>
        <s v="5188936.46"/>
        <s v="20000.00"/>
        <s v="12461635.15"/>
        <s v="861113.82"/>
        <s v="143050.91"/>
        <s v="647193.86"/>
        <s v="2348000.00"/>
        <s v="6721024.12"/>
        <s v="88227.33"/>
        <s v="2182429.58"/>
        <s v="227898.00"/>
        <s v="958597.79"/>
        <s v="514288.42"/>
        <s v="270000.00"/>
        <s v="154093.41"/>
        <s v="306000.00"/>
        <s v="80000.00"/>
        <s v="644888.90"/>
        <s v="194000.00"/>
        <s v="55042.57"/>
        <s v="50000.00"/>
        <s v="3775820.19"/>
        <s v="2651643.91"/>
        <s v="91018.60"/>
        <s v="2098008.00"/>
        <s v="130000.00"/>
        <s v="8446943.65"/>
        <s v="220000.00"/>
        <s v="28525.80"/>
        <s v="71111.69"/>
        <s v="1297713.42"/>
        <s v="144114.78"/>
        <s v="349500.00"/>
        <s v="10014285.20"/>
        <s v="90000.00"/>
        <s v="187860.64"/>
        <s v="1000.00"/>
        <s v="2944676.85"/>
        <s v="5821.45"/>
        <s v="8051816.30"/>
        <s v="91322.77"/>
        <s v="692854.03"/>
        <s v="70000.00"/>
        <s v="2810294.49"/>
        <s v="401300.00"/>
        <s v="8276653.45"/>
        <s v="40000.00"/>
        <s v="597800.00"/>
        <s v="85000.00"/>
        <s v="1110888.00"/>
        <s v="158921.31"/>
        <s v="122000.80"/>
        <s v="142446.35"/>
        <s v="180000.00"/>
        <s v="43753.55"/>
        <s v="476646.73"/>
        <s v="2747287.75"/>
        <s v="18116531.73"/>
        <s v="233000.00"/>
        <s v="241826.00"/>
        <s v="2108400.00"/>
        <s v="129256.00"/>
        <s v="30500.00"/>
        <s v="116070.63"/>
        <s v="1028300.00"/>
        <s v="139299.99"/>
        <s v="17000.00"/>
        <s v="150000.00"/>
        <s v="260000.00"/>
        <s v="14686388.21"/>
        <s v="2102243.98"/>
        <s v="2637918.42"/>
        <s v="91000.00"/>
        <s v="66672.50"/>
        <s v="6647.52"/>
        <s v="2000.00"/>
        <s v="2111521.25"/>
        <s v="989941.86"/>
        <s v="77862.59"/>
        <s v="1358346.57"/>
        <s v="102000.00"/>
        <s v="148398.00"/>
        <s v="2592575.62"/>
        <s v="30000.00"/>
        <s v="576816.64"/>
        <s v="64227.00"/>
        <s v="76200.92"/>
        <s v="429229.89"/>
        <s v="1830000.00"/>
        <s v="230000.00"/>
        <s v="4446755.33"/>
        <s v="18727531.66"/>
        <s v="1023625.32"/>
        <s v="4299140.00"/>
        <s v="857661.86"/>
        <s v="193500.00"/>
        <s v="3342.10"/>
        <s v="2996169.80"/>
        <s v="199111.14"/>
        <s v="11526712.42"/>
        <s v="387333.33"/>
        <s v="102476.06"/>
        <s v="1024100.00"/>
        <s v="16280.36"/>
        <s v="65000.00"/>
        <s v="2840000.00"/>
        <s v="3358146.00"/>
        <s v="1871000.00"/>
        <s v="625912.00"/>
        <s v="804000.00"/>
        <s v="14290.00"/>
        <s v="10983172.40"/>
        <s v="60000.00"/>
        <s v="1010123.22"/>
        <s v="1430500.00"/>
        <s v="258000.00"/>
        <s v="11235216.82"/>
        <s v="738849.38"/>
        <s v="2557848.40"/>
        <s v="2945905.29"/>
        <s v="1425075.94"/>
        <s v="16961.03"/>
        <s v="192666.68"/>
        <s v="415500.00"/>
        <s v="1450000.00"/>
        <s v="577000.00"/>
        <s v="2140500.00"/>
        <s v="2717000.00"/>
        <s v="35000.00"/>
        <s v="1844496.26"/>
        <s v="280000.00"/>
        <s v="2603888.00"/>
        <s v="12023746.38"/>
        <s v="270888.00"/>
        <s v="170500.00"/>
        <s v="966200.00"/>
        <s v="25135292.44"/>
        <s v="1116000.00"/>
        <s v="2645888.55"/>
        <s v="3880.00"/>
        <s v="116624.49"/>
        <s v="8108057.45"/>
        <s v="97580.00"/>
        <s v="798000.00"/>
        <s v="4980000.00"/>
        <s v="7874.45"/>
        <s v="4756341.46"/>
        <s v="4921175.58"/>
        <s v="1500.00"/>
        <s v="322888.00"/>
        <s v="1143200.00"/>
        <s v="2020095.25"/>
        <s v="185200.00"/>
        <s v="4656000.00"/>
        <s v="1136886.62"/>
        <s v="78800.00"/>
        <s v="7894368.15"/>
        <s v="549000.00"/>
        <s v="529333.33"/>
        <s v="20509.40"/>
        <s v="196000.00"/>
        <s v="284526.33"/>
        <s v="7888.00"/>
        <s v="1050000.00"/>
        <s v="862573.26"/>
        <s v="1167589.57"/>
        <s v="373488.00"/>
        <s v="7726922.43"/>
        <s v="900601.00"/>
        <s v="404076.02"/>
        <s v="4210963.38"/>
        <s v="280212.00"/>
        <s v="10000.00"/>
        <s v="172958.00"/>
        <s v="393533.10"/>
        <s v="1146255.53"/>
        <s v="3353512.65"/>
        <s v="4947299.08"/>
        <s v="54029963.39"/>
        <s v="472645.14"/>
        <s v="53038.55"/>
        <s v="113791.56"/>
        <s v="255000.00"/>
        <s v="1548381.76"/>
        <s v="219156.93"/>
        <s v="1836307.82"/>
        <s v="860000.00"/>
        <s v="8158629.75"/>
        <s v="532388.00"/>
        <s v="837868.00"/>
        <s v="5500.00"/>
        <s v="233567.00"/>
        <s v="2555539.81"/>
        <s v="15000.00"/>
        <s v="58821.45"/>
        <s v="2803998.14"/>
        <s v="955009.83"/>
        <s v="505059.34"/>
        <s v="781789.38"/>
        <s v="180730.00"/>
        <s v="13259584.97"/>
        <s v="289500.00"/>
        <s v="718000.00"/>
        <s v="11894.52"/>
        <s v="689008.95"/>
        <s v="177000.00"/>
        <s v="122666.67"/>
        <s v="291188.00"/>
        <s v="11000.00"/>
        <s v="3144665.91"/>
        <s v="3155000.00"/>
        <s v="3340821.22"/>
        <s v="879893.98"/>
        <s v="557446.00"/>
        <s v="9396186.17"/>
        <s v="92000.00"/>
        <s v="273157.71"/>
        <s v="1870767.22"/>
        <s v="206841.87"/>
        <s v="232333.89"/>
        <s v="3522.11"/>
        <s v="672800.00"/>
        <s v="950000.00"/>
        <s v="4803907.89"/>
        <s v="1193938.38"/>
        <s v="2409996.09"/>
        <s v="714233.45"/>
        <s v="524873.28"/>
        <s v="291000.00"/>
        <s v="23222.52"/>
        <s v="6428.87"/>
        <s v="976200.00"/>
        <s v="3659852.84"/>
        <s v="437250.57"/>
        <s v="4719197.46"/>
        <s v="502800.00"/>
        <s v="101000.00"/>
        <s v="1140229.00"/>
        <s v="1882999.99"/>
        <s v="411111.12"/>
        <s v="2631.10"/>
        <s v="2012472.65"/>
        <s v="55197.82"/>
        <s v="339776.00"/>
        <s v="210000.00"/>
        <s v="6951025.55"/>
        <s v="680238.70"/>
        <s v="950568.30"/>
        <s v="13323.28"/>
        <s v="2199087.06"/>
        <s v="166000.00"/>
        <s v="1530225.19"/>
        <s v="2763257.13"/>
        <s v="23056770.20"/>
        <s v="1984000.00"/>
        <s v="3368574.98"/>
        <s v="334053.18"/>
        <s v="2119987.92"/>
        <s v="202888.00"/>
        <s v="938864.00"/>
        <s v="1879673.47"/>
        <s v="96781.92"/>
        <s v="110381.24"/>
        <s v="497998.53"/>
        <s v="500800.00"/>
        <s v="24999.99"/>
        <s v="900500.00"/>
        <s v="427843.48"/>
        <s v="420000.00"/>
        <s v="7755137.02"/>
        <s v="3007107.78"/>
        <s v="800000.00"/>
        <s v="1116885.63"/>
        <s v="245484.22"/>
        <s v="1218064.91"/>
        <s v="2521807.55"/>
        <s v="490000.00"/>
        <s v="360500.00"/>
        <s v="12290598.06"/>
        <s v="145000.00"/>
        <s v="17888.00"/>
        <s v="1195827.77"/>
        <s v="802278.15"/>
        <s v="1406139.31"/>
        <s v="88355.15"/>
        <s v="1317415.00"/>
        <s v="1724019.26"/>
        <s v="39000.00"/>
        <s v="1100.00"/>
        <s v="790888.00"/>
        <s v="600600.00"/>
        <s v="991000.00"/>
        <s v="12000.00"/>
        <s v="156165.00"/>
        <s v="7797275.12"/>
        <s v="176618.68"/>
        <s v="125000.00"/>
        <s v="1106500.40"/>
        <s v="162865.00"/>
        <s v="570424.02"/>
        <s v="771372.14"/>
        <s v="3660405.27"/>
        <s v="174000.00"/>
        <s v="99000.00"/>
        <s v="1101529.00"/>
        <s v="2255265.88"/>
        <s v="90888.00"/>
        <s v="259399.00"/>
        <s v="17361929.07"/>
        <s v="76666.67"/>
        <s v="2069480.74"/>
        <s v="721058.19"/>
        <s v="113500.00"/>
        <s v="6609288.89"/>
        <s v="3326013.60"/>
        <s v="732417.21"/>
        <s v="162000.00"/>
        <s v="3984777.77"/>
        <s v="3861180.59"/>
        <s v="574000.00"/>
        <s v="1819521.00"/>
        <s v="6236774.72"/>
        <s v="2046036.14"/>
        <s v="907104.44"/>
        <s v="2202471.35"/>
        <s v="888200.00"/>
        <s v="1113109.40"/>
        <s v="2142530.38"/>
        <s v="822714.03"/>
        <s v="250000.00"/>
        <s v="299276.00"/>
        <s v="8552999.00"/>
        <s v="1238880.59"/>
        <s v="1627878.00"/>
        <s v="1293728.16"/>
        <s v="1986982.24"/>
        <s v="10601797.26"/>
        <s v="135604.66"/>
        <s v="140000.00"/>
        <s v="7570673.63"/>
        <s v="423000.00"/>
        <s v="750000.12"/>
        <s v="314947.56"/>
        <s v="819000.00"/>
        <s v="443127.48"/>
        <s v="1739552.53"/>
        <s v="3293376.00"/>
        <s v="2303814.46"/>
        <s v="11183573.92"/>
        <s v="49045.56"/>
        <s v="31000.00"/>
        <s v="21034.09"/>
        <s v="3574977.21"/>
        <s v="1412912.41"/>
        <s v="1167288.00"/>
        <s v="3000.00"/>
        <s v="13500.00"/>
        <s v="103916.00"/>
        <s v="90500.00"/>
        <s v="1512259.08"/>
        <s v="160500.00"/>
        <s v="17883.42"/>
        <s v="123365.12"/>
        <s v="227142.65"/>
        <s v="128728.58"/>
        <s v="24252.21"/>
        <s v="24888.00"/>
        <s v="405555.56"/>
        <s v="2090152.00"/>
        <s v="1085716.00"/>
        <s v="882470.18"/>
        <s v="293116.68"/>
        <s v="6878.60"/>
        <s v="78508.95"/>
        <s v="462551.27"/>
        <s v="2401691.72"/>
        <s v="1226390.92"/>
        <s v="3150956.33"/>
        <s v="709039.57"/>
        <s v="147355.70"/>
        <s v="326888.00"/>
        <s v="203055.86"/>
        <s v="581045.10"/>
        <s v="1300000.00"/>
        <s v="169000.00"/>
        <s v="8000.00"/>
        <s v="296797.76"/>
        <s v="835000.00"/>
        <s v="1355428.20"/>
        <s v="5764557.59"/>
        <s v="831552.00"/>
        <s v="303000.00"/>
        <s v="192500.00"/>
        <s v="55000.00"/>
        <s v="37000.00"/>
        <s v="1833384.01"/>
        <s v="38900.00"/>
        <s v="1131382.79"/>
        <s v="914211.96"/>
        <s v="262463.59"/>
        <s v="284204.64"/>
        <s v="358664.00"/>
        <s v="210712.03"/>
        <s v="393664.00"/>
        <s v="106776.00"/>
        <s v="160000.00"/>
        <s v="298000.00"/>
        <s v="610000.00"/>
        <s v="1208500.00"/>
        <s v="778000.00"/>
        <s v="3824263.71"/>
        <s v="1847516.78"/>
        <s v="1505955.34"/>
        <s v="480000.00"/>
        <s v="125820.39"/>
        <s v="23937.96"/>
        <s v="190000.00"/>
        <s v="58253.89"/>
        <s v="115301.38"/>
        <s v="504000.00"/>
        <s v="762000.00"/>
        <s v="281000.00"/>
        <s v="412286.98"/>
        <s v="1134804.26"/>
        <s v="20500.00"/>
        <s v="233269.01"/>
        <s v="5267782.40"/>
        <s v="280722.43"/>
        <s v="128055.69"/>
        <s v="835903.37"/>
        <s v="39888.00"/>
        <s v="163200.00"/>
        <s v="6188.70"/>
        <s v="2251111.83"/>
        <s v="109076.29"/>
        <s v="181018.73"/>
        <s v="279000.00"/>
        <s v="3541994.05"/>
        <s v="1026558.13"/>
        <s v="2665651.05"/>
        <s v="7877275.07"/>
        <s v="6289922.07"/>
        <s v="4438666.67"/>
        <s v="367000.00"/>
        <s v="19879.84"/>
        <s v="1193000.00"/>
        <s v="14759585.29"/>
        <s v="102921.07"/>
        <s v="342566.49"/>
        <s v="5407.79"/>
        <s v="597329.04"/>
        <s v="138384.05"/>
        <s v="865864.04"/>
        <s v="1228548.80"/>
        <s v="96749.99"/>
        <s v="1011562.65"/>
        <s v="1455.50"/>
        <s v="2499.99"/>
        <s v="7922800.00"/>
        <s v="304000.00"/>
        <s v="1728100.77"/>
        <s v="2485.40"/>
        <s v="26551.89"/>
        <s v="630719.60"/>
        <s v="22673450.49"/>
        <s v="4875370.52"/>
        <s v="700000.00"/>
        <s v="2196726.85"/>
        <s v="253650.00"/>
        <s v="12657921.52"/>
        <s v="575968.19"/>
        <s v="4507.84"/>
        <s v="1750000.00"/>
        <s v="104730.76"/>
        <s v="599630.16"/>
        <s v="2089394.37"/>
        <s v="555151.40"/>
        <s v="20115580.85"/>
        <s v="1461300.00"/>
        <s v="1340380.36"/>
        <s v="6997448.49"/>
        <s v="178246.06"/>
        <s v="705000.00"/>
        <s v="430921.41"/>
        <s v="689466.98"/>
        <s v="81164.00"/>
        <s v="2402366.02"/>
        <s v="1577484.42"/>
        <s v="141000.00"/>
        <s v="2577781.15"/>
        <s v="4412764.56"/>
        <s v="12514514.44"/>
        <s v="587000.00"/>
        <s v="170522.56"/>
        <s v="110938.94"/>
        <s v="360572.00"/>
        <s v="649896.29"/>
        <s v="389145.32"/>
        <s v="94726.24"/>
        <s v="10156454.23"/>
        <s v="596549.43"/>
        <s v="3102531.84"/>
        <s v="560000.00"/>
        <s v="2244000.00"/>
        <s v="6794803.85"/>
        <s v="4988482.78"/>
        <s v="11494.39"/>
        <s v="7800500.00"/>
        <s v="430000.00"/>
        <s v="3615320.00"/>
        <s v="565588.00"/>
        <s v="752542.29"/>
        <s v="1324349.34"/>
        <s v="432000.00"/>
        <s v="5984758.04"/>
        <s v="852620.16"/>
        <s v="1323981.39"/>
        <s v="237492.00"/>
        <s v="1736000.00"/>
        <s v="86321.76"/>
        <s v="6385424.17"/>
        <s v="2099333.33"/>
        <s v="2998056.51"/>
        <s v="703574.78"/>
        <s v="11095504.38"/>
        <s v="4462451.46"/>
        <s v="7309976.76"/>
        <s v="997029.04"/>
        <s v="18496927.91"/>
        <s v="6280402.10"/>
        <s v="62837383.28"/>
        <s v="4770446.78"/>
        <s v="17352382.99"/>
        <s v="1074830.86"/>
        <s v="1587589.20"/>
        <s v="19435.45"/>
        <s v="104865.90"/>
        <s v="163000.00"/>
        <s v="235000.00"/>
        <s v="11117.95"/>
        <s v="207674.42"/>
        <s v="902250.22"/>
        <s v="1501420.81"/>
        <s v="3190000.00"/>
        <s v="4781593.83"/>
        <s v="1509374.05"/>
        <s v="4381240.20"/>
        <s v="1756698.29"/>
        <s v="442587.35"/>
        <s v="900000.00"/>
        <s v="822162.52"/>
        <s v="210289.78"/>
        <s v="65025.00"/>
        <s v="2976993.81"/>
        <s v="349873.95"/>
        <s v="496000.00"/>
        <s v="2089269.67"/>
        <s v="27269055.68"/>
        <s v="39466.76"/>
        <s v="710000.00"/>
        <s v="6873700.68"/>
        <s v="29504835.64"/>
        <s v="891000.00"/>
        <s v="1882574.26"/>
        <s v="1063173.00"/>
        <s v="3570760.50"/>
        <s v="173088.00"/>
        <s v="24329988.47"/>
        <s v="26112017.88"/>
        <s v="355503.94"/>
        <s v="22982.15"/>
        <s v="1002477.95"/>
        <s v="1711450.98"/>
        <s v="1778722.90"/>
        <s v="1657524.23"/>
        <s v="56403.18"/>
        <s v="4629645.49"/>
        <s v="719754.64"/>
        <s v="173000.00"/>
        <s v="3292453.91"/>
        <s v="820666.70"/>
        <s v="88888.00"/>
        <s v="1619991.00"/>
        <s v="1279182.56"/>
        <s v="4515000.00"/>
        <s v="75689.54"/>
        <s v="368527.13"/>
        <s v="6444.24"/>
        <s v="5276794.01"/>
        <s v="1931729.45"/>
        <s v="23066.00"/>
        <s v="377100.00"/>
        <s v="1945738.13"/>
        <s v="6351686.96"/>
        <s v="828664.00"/>
        <s v="1002583.34"/>
        <s v="4353.63"/>
        <s v="229603.08"/>
        <s v="52514.70"/>
        <s v="23149.12"/>
        <s v="1800000.00"/>
        <s v="4261482.54"/>
        <s v="954864.87"/>
        <s v="260363.25"/>
        <s v="290482.79"/>
        <s v="12888.00"/>
        <s v="8098662.64"/>
        <s v="29592856.96"/>
        <s v="604962.81"/>
        <s v="65086.81"/>
        <s v="678068.09"/>
        <s v="263653.07"/>
        <s v="3008163.52"/>
        <s v="298513.84"/>
        <s v="5382999.23"/>
        <s v="201500.00"/>
        <s v="556000.00"/>
        <s v="1502896.10"/>
        <s v="1489216.01"/>
        <s v="47689.22"/>
        <s v="580000.00"/>
        <s v="1036241.83"/>
        <s v="803552.00"/>
        <s v="201000.00"/>
        <s v="512914.95"/>
        <s v="963111.44"/>
        <s v="20402.59"/>
        <s v="131757.27"/>
        <s v="20554.45"/>
        <s v="963719.87"/>
        <s v="4765128.38"/>
        <s v="3340059.99"/>
        <s v="483835.58"/>
        <s v="15261.70"/>
        <s v="4234886.16"/>
        <s v="2409.74"/>
        <s v="3798.70"/>
        <s v="4368266.43"/>
        <s v="275991.25"/>
        <s v="2675888.00"/>
        <s v="385429.72"/>
        <s v="14209.01"/>
        <s v="48160.53"/>
        <s v="133333.34"/>
        <s v="7660127.30"/>
        <s v="776559.92"/>
        <s v="34714.00"/>
        <s v="1847818.23"/>
        <s v="198059.26"/>
        <s v="821000.00"/>
        <s v="91478.74"/>
        <s v="660533.40"/>
        <s v="866840.67"/>
        <s v="310500.00"/>
        <s v="171775.90"/>
        <s v="73019.44"/>
        <s v="370784.53"/>
        <s v="954363.31"/>
        <s v="1398497.90"/>
        <s v="7022762.36"/>
        <s v="164000.00"/>
        <s v="243000.00"/>
        <s v="6032135.21"/>
        <s v="631634.56"/>
        <s v="87088.12"/>
        <s v="44588.00"/>
        <s v="47500.00"/>
        <s v="195000.00"/>
        <s v="479182.00"/>
        <s v="2132091.25"/>
        <s v="388513.25"/>
        <s v="41961.26"/>
        <s v="117500.04"/>
        <s v="390000.00"/>
        <s v="100241.06"/>
        <s v="1780000.00"/>
        <s v="105133.65"/>
        <s v="890000.00"/>
        <s v="1471740.35"/>
        <s v="240000.00"/>
        <s v="1289417.34"/>
        <s v="3328190.19"/>
        <s v="146499.94"/>
        <s v="4413016.64"/>
        <s v="1319507.62"/>
        <s v="211474.85"/>
        <s v="174510.79"/>
        <s v="17971.90"/>
        <s v="745000.00"/>
        <s v="195068.51"/>
        <s v="760334.21"/>
        <s v="92600.00"/>
        <s v="3500.00"/>
        <s v="6000.00"/>
        <s v="19100.00"/>
        <s v="112000.00"/>
        <s v="151393.68"/>
        <s v="372692.57"/>
        <s v="7776.00"/>
        <s v="184888.00"/>
        <s v="695619.82"/>
        <s v="1262300.67"/>
        <s v="197561.95"/>
        <s v="123345.85"/>
        <s v="991562.00"/>
        <s v="1942909.01"/>
        <s v="4430196.51"/>
        <s v="356974.51"/>
        <s v="10642890.50"/>
        <s v="78000.00"/>
        <s v="1098000.00"/>
        <s v="204802.32"/>
        <s v="643580.56"/>
        <s v="922747.40"/>
        <s v="512089.63"/>
        <s v="330466.01"/>
        <s v="2226350.77"/>
        <s v="1546983.52"/>
        <s v="1004415.88"/>
        <s v="1128578.73"/>
        <s v="44064.36"/>
        <s v="1660919.93"/>
        <s v="340000.00"/>
        <s v="800500.00"/>
        <s v="319000.00"/>
        <s v="1555000.00"/>
        <s v="317699.62"/>
        <s v="356000.00"/>
        <s v="2500.00"/>
        <s v="2240097.60"/>
        <s v="21896.60"/>
        <s v="6662300.56"/>
        <s v="5338835.00"/>
        <s v="467633.43"/>
        <s v="29776711.84"/>
        <s v="4538657.33"/>
        <s v="370000.00"/>
        <s v="1907190.59"/>
        <s v="2726246.74"/>
        <s v="2310668.37"/>
        <s v="298700.00"/>
        <s v="267464.36"/>
        <s v="385000.00"/>
        <s v="37276.00"/>
        <s v="1248000.00"/>
        <s v="330000.00"/>
        <s v="1072013.39"/>
        <s v="25186330.78"/>
        <s v="505391.61"/>
        <s v="14844239.78"/>
        <s v="363729.00"/>
        <s v="2399961.45"/>
        <s v="313000.00"/>
        <s v="4585703.78"/>
        <s v="15977.84"/>
        <s v="320000.00"/>
        <s v="90822.62"/>
        <s v="295000.00"/>
        <s v="344000.00"/>
        <s v="2134906.26"/>
        <s v="342022.13"/>
        <s v="747524.53"/>
        <s v="1097000.00"/>
        <s v="2260000.00"/>
        <s v="15207951.93"/>
        <s v="61561.58"/>
        <s v="211700.00"/>
        <s v="22990.21"/>
        <s v="9625.38"/>
        <s v="85800.00"/>
        <s v="792554.58"/>
        <s v="629974.34"/>
        <s v="124888.86"/>
        <s v="6437082.11"/>
        <s v="1703142.60"/>
        <s v="603669.50"/>
        <s v="316000.00"/>
        <s v="448641.87"/>
        <s v="95000.00"/>
        <s v="500524.05"/>
        <s v="7458.86"/>
        <s v="10832.68"/>
        <s v="448144.35"/>
        <s v="243973.17"/>
        <s v="10001.37"/>
        <s v="9999.99"/>
        <s v="565000.00"/>
        <s v="3819.64"/>
        <s v="563520.00"/>
        <s v="1115457.63"/>
        <s v="41000.00"/>
        <s v="516893.29"/>
        <s v="1156926.46"/>
        <s v="1372450.85"/>
        <s v="305787.83"/>
        <s v="1317174.00"/>
        <s v="214942.67"/>
        <s v="346977.68"/>
        <s v="445000.00"/>
        <s v="419893.58"/>
        <s v="4831.87"/>
        <s v="11111.12"/>
        <s v="364666.67"/>
        <s v="2568516.15"/>
        <s v="620000.00"/>
        <s v="578720.71"/>
        <s v="327250.71"/>
        <s v="5976901.24"/>
        <s v="3111432.09"/>
        <s v="4512935.03"/>
        <s v="883055.16"/>
        <s v="383076.00"/>
        <s v="1204322.09"/>
        <s v="151000.00"/>
        <s v="8239297.40"/>
        <s v="1786488.00"/>
        <s v="636242.20"/>
        <s v="115000.00"/>
        <s v="229881.22"/>
        <s v="19082752.67"/>
        <s v="131731.70"/>
        <s v="1393833.00"/>
        <s v="811784.95"/>
        <s v="225077.49"/>
        <s v="3174017.83"/>
        <s v="35309036.43"/>
        <s v="4299666.31"/>
        <s v="1143820.20"/>
        <s v="78364.54"/>
        <s v="3211154.88"/>
        <s v="214643.00"/>
        <s v="1924985.86"/>
        <s v="1294028.82"/>
        <s v="16091683.19"/>
        <s v="385849.81"/>
        <s v="13078915.94"/>
        <s v="3174999.99"/>
        <s v="6247185.70"/>
        <s v="114335.58"/>
        <s v="4415000.00"/>
        <s v="936999.00"/>
        <s v="638435.59"/>
        <s v="518070.54"/>
        <s v="73320.77"/>
        <s v="72094.29"/>
        <s v="625445.63"/>
        <s v="311682.57"/>
        <s v="757646.38"/>
        <s v="105511.69"/>
        <s v="322500.00"/>
        <s v="7872546.55"/>
        <s v="4000.00"/>
        <s v="1222300.04"/>
        <s v="689868.03"/>
        <s v="1906000.00"/>
        <s v="177175.72"/>
        <s v="82000.00"/>
        <s v="600.00"/>
        <s v="2134700.00"/>
        <s v="41277.72"/>
        <s v="2940585.27"/>
        <s v="2258000.00"/>
        <s v="10401.29"/>
        <s v="559583.51"/>
        <s v="150800.00"/>
        <s v="366000.00"/>
        <s v="68234.43"/>
        <s v="1600000.00"/>
        <s v="39741923.28"/>
        <s v="2553129.09"/>
        <s v="1123744.24"/>
        <s v="49352.75"/>
        <s v="1327388.00"/>
        <s v="11771960.05"/>
        <s v="11457380.13"/>
        <s v="1828459.00"/>
        <s v="4148201.81"/>
        <s v="956000.00"/>
        <s v="261888.00"/>
        <s v="207216.00"/>
        <s v="3102822.51"/>
        <s v="636076.00"/>
        <s v="13804969.71"/>
        <s v="693810.83"/>
        <s v="974505.17"/>
        <s v="722000.00"/>
        <s v="648516.52"/>
        <s v="666671.05"/>
        <s v="317200.00"/>
        <s v="1369583.57"/>
        <s v="1752679.34"/>
        <s v="796935.64"/>
        <s v="15488406.78"/>
        <s v="1030000.00"/>
        <s v="4948535.69"/>
        <s v="220500.00"/>
        <s v="214602.50"/>
        <s v="2546226.51"/>
        <s v="95188.00"/>
        <s v="154705.25"/>
        <s v="1316706.64"/>
        <s v="21494495.60"/>
        <s v="74000.00"/>
        <s v="1278541.00"/>
        <s v="1265128.00"/>
        <s v="2314052.23"/>
        <s v="1597717.65"/>
        <s v="2246600.36"/>
        <s v="2888.00"/>
        <s v="444831.42"/>
        <s v="2617369.56"/>
        <s v="321000.00"/>
        <s v="1000000.00"/>
        <s v="76769.95"/>
        <s v="1157700.00"/>
        <s v="948000.00"/>
        <s v="92500.00"/>
        <s v="522586.00"/>
        <s v="579614.97"/>
        <s v="560960.50"/>
        <s v="4471632.41"/>
        <s v="18064.00"/>
        <s v="1465884.66"/>
        <s v="81000.00"/>
        <s v="1652717.08"/>
        <s v="645681.00"/>
        <s v="12324918.85"/>
        <s v="11484696.12"/>
        <s v="1485957.02"/>
        <s v="2950860.38"/>
        <s v="159644.06"/>
        <s v="648000.00"/>
        <s v="593571.82"/>
        <s v="3773363.67"/>
        <s v="5445000.00"/>
        <s v="105788.41"/>
        <s v="13344.32"/>
        <s v="1849792.65"/>
        <s v="1437141.99"/>
        <s v="4624614.74"/>
        <s v="4475622.49"/>
        <s v="6992675.67"/>
        <s v="70500.00"/>
        <s v="5586239.82"/>
        <s v="410500.00"/>
        <s v="13499147.05"/>
        <s v="5214643.26"/>
        <s v="1365391.46"/>
        <s v="103500.00"/>
        <s v="5474967.05"/>
        <s v="193200.00"/>
        <s v="49158.54"/>
        <s v="407125.01"/>
        <s v="1910490.80"/>
        <s v="1750500.00"/>
        <s v="2698216.00"/>
        <s v="703727.61"/>
        <s v="10239034.23"/>
        <s v="406903.00"/>
        <s v="11584097.46"/>
        <s v="1246374.26"/>
        <s v="3223.68"/>
        <s v="939931.28"/>
        <s v="713777.13"/>
        <s v="34663.83"/>
        <s v="113511.39"/>
        <s v="9410.25"/>
        <s v="4799700.00"/>
        <s v="206500.00"/>
        <s v="1589405.06"/>
        <s v="105517.20"/>
        <s v="1539090.06"/>
        <s v="2027143.13"/>
        <s v="4286378.89"/>
        <s v="1040686.37"/>
        <s v="996000.00"/>
        <s v="1441318.85"/>
        <s v="2035644.18"/>
        <s v="726000.00"/>
        <s v="705999.49"/>
        <s v="736715.17"/>
        <s v="1778676.00"/>
        <s v="300874.94"/>
        <s v="1469603.47"/>
        <s v="3960781.32"/>
        <s v="766854.78"/>
        <s v="2568119.00"/>
        <s v="1492789.68"/>
        <s v="2186669.13"/>
        <s v="37804.18"/>
        <s v="94000.00"/>
        <s v="238633.84"/>
        <s v="2231649.43"/>
        <s v="540000.00"/>
        <s v="6887625.49"/>
        <s v="243397.86"/>
        <s v="135000.00"/>
        <s v="915600.74"/>
        <s v="316888.00"/>
        <s v="2078780.74"/>
        <s v="4857695.62"/>
        <s v="3638775.13"/>
        <s v="220762.00"/>
        <s v="175000.00"/>
        <s v="82488.00"/>
        <s v="710922.06"/>
        <s v="1772887.51"/>
        <s v="2597875.83"/>
        <s v="2275249.60"/>
        <s v="979600.50"/>
        <s v="157891.54"/>
        <s v="3191098.83"/>
        <s v="192465.68"/>
        <s v="4674.42"/>
        <s v="2434087.23"/>
        <s v="1334471.64"/>
        <s v="753000.00"/>
        <s v="815000.00"/>
        <s v="35700.00"/>
        <s v="1050500.00"/>
        <s v="444000.00"/>
        <s v="54000.00"/>
        <s v="508240.03"/>
        <s v="13454.52"/>
        <s v="455100.00"/>
        <s v="3100276.14"/>
        <s v="23888.00"/>
        <s v="551496.90"/>
        <s v="1868.00"/>
        <s v="185000.00"/>
        <s v="9474825.00"/>
        <s v="723000.00"/>
        <s v="557506.98"/>
        <s v="478735.26"/>
        <s v="474287.00"/>
        <s v="245438.12"/>
        <s v="824571.23"/>
        <s v="228515.87"/>
        <s v="102440604.46"/>
        <s v="440000.00"/>
        <s v="56000.00"/>
        <s v="105051.02"/>
        <s v="25033492.11"/>
        <s v="2624188.00"/>
        <s v="3639322.00"/>
        <s v="23000.00"/>
        <s v="8936503.52"/>
        <s v="3969442.88"/>
        <s v="8185027.39"/>
        <s v="21679878.71"/>
        <s v="3059388.03"/>
        <s v="657416.95"/>
        <s v="2634000.00"/>
        <s v="79122.05"/>
        <s v="705615.00"/>
        <s v="1710666.66"/>
        <s v="2315376.17"/>
        <s v="203563.96"/>
        <s v="4999.03"/>
        <s v="1786333.32"/>
        <s v="481000.00"/>
        <s v="452700.00"/>
        <s v="46000.00"/>
        <s v="239897.63"/>
        <s v="30801.95"/>
        <m/>
      </sharedItems>
    </cacheField>
    <cacheField name="累计回收利息" numFmtId="0">
      <sharedItems containsBlank="1" count="1546">
        <s v="57998.28"/>
        <s v="8637.90"/>
        <s v="0.13"/>
        <s v="502234.44"/>
        <s v="1238.24"/>
        <s v="0.00"/>
        <s v="18750.00"/>
        <s v="173974.55"/>
        <s v="9903.35"/>
        <s v="1161.46"/>
        <s v="96665.14"/>
        <s v="1072187.06"/>
        <s v="24719.29"/>
        <s v="18565.60"/>
        <s v="2562.78"/>
        <s v="68.50"/>
        <s v="10107.91"/>
        <s v="1404639.97"/>
        <s v="275378.87"/>
        <s v="34764.98"/>
        <s v="119098.83"/>
        <s v="32357.10"/>
        <s v="153.00"/>
        <s v="45742.23"/>
        <s v="673.86"/>
        <s v="14309.58"/>
        <s v="87911.39"/>
        <s v="1014283.62"/>
        <s v="4049.05"/>
        <s v="29361.35"/>
        <s v="99237.09"/>
        <s v="39059.22"/>
        <s v="17037.82"/>
        <s v="2155.86"/>
        <s v="5629.96"/>
        <s v="1049.62"/>
        <s v="435642.99"/>
        <s v="97045.27"/>
        <s v="59781.53"/>
        <s v="31915.25"/>
        <s v="60289.73"/>
        <s v="27845.03"/>
        <s v="56271.70"/>
        <s v="18146.51"/>
        <s v="0.10"/>
        <s v="21963.14"/>
        <s v="252409.51"/>
        <s v="108176.29"/>
        <s v="217642.62"/>
        <s v="92140.89"/>
        <s v="49110.12"/>
        <s v="60427.26"/>
        <s v="4543.81"/>
        <s v="182888.18"/>
        <s v="148076.91"/>
        <s v="149918.78"/>
        <s v="59814.72"/>
        <s v="12889.72"/>
        <s v="12366.18"/>
        <s v="120729.41"/>
        <s v="121643.64"/>
        <s v="14724.47"/>
        <s v="11.18"/>
        <s v="2400.74"/>
        <s v="27465.48"/>
        <s v="46207.56"/>
        <s v="128157.07"/>
        <s v="6250.19"/>
        <s v="693.66"/>
        <s v="8124.30"/>
        <s v="2023600.82"/>
        <s v="80872.97"/>
        <s v="24562.32"/>
        <s v="5221.59"/>
        <s v="26588.16"/>
        <s v="150883.64"/>
        <s v="137496.94"/>
        <s v="2931.49"/>
        <s v="42863.21"/>
        <s v="13730.84"/>
        <s v="1292030.13"/>
        <s v="121415.44"/>
        <s v="18850.49"/>
        <s v="201722.02"/>
        <s v="53036.23"/>
        <s v="101.40"/>
        <s v="1159.86"/>
        <s v="9798.90"/>
        <s v="3051.75"/>
        <s v="15249.98"/>
        <s v="114618.11"/>
        <s v="82922.38"/>
        <s v="153231.21"/>
        <s v="28815.58"/>
        <s v="24934.20"/>
        <s v="123948.74"/>
        <s v="28344.72"/>
        <s v="1024.53"/>
        <s v="4913.09"/>
        <s v="2668.28"/>
        <s v="29287.82"/>
        <s v="16710.83"/>
        <s v="215919.07"/>
        <s v="34849.71"/>
        <s v="4231.29"/>
        <s v="12822.68"/>
        <s v="156928.34"/>
        <s v="117527.46"/>
        <s v="18441.48"/>
        <s v="26987.58"/>
        <s v="67637.17"/>
        <s v="28390.08"/>
        <s v="19332.24"/>
        <s v="46981.68"/>
        <s v="45398.20"/>
        <s v="1534.55"/>
        <s v="4808.54"/>
        <s v="7276.05"/>
        <s v="56756.41"/>
        <s v="13509.71"/>
        <s v="1636.66"/>
        <s v="44510.25"/>
        <s v="27943.66"/>
        <s v="7173.52"/>
        <s v="3019.73"/>
        <s v="61186.97"/>
        <s v="22992.54"/>
        <s v="111046.31"/>
        <s v="2915.46"/>
        <s v="2409.79"/>
        <s v="25297.19"/>
        <s v="40980.74"/>
        <s v="88424.05"/>
        <s v="15978.32"/>
        <s v="676.29"/>
        <s v="922752.03"/>
        <s v="465981.57"/>
        <s v="280863.46"/>
        <s v="341243.66"/>
        <s v="770.25"/>
        <s v="172797.20"/>
        <s v="780183.78"/>
        <s v="125777.81"/>
        <s v="2949.84"/>
        <s v="294429.25"/>
        <s v="501988.29"/>
        <s v="23869.30"/>
        <s v="317050.99"/>
        <s v="71528.71"/>
        <s v="26303.37"/>
        <s v="42336.07"/>
        <s v="39922.15"/>
        <s v="1205350.35"/>
        <s v="1315813.22"/>
        <s v="253989.27"/>
        <s v="1099526.77"/>
        <s v="8899.75"/>
        <s v="76.80"/>
        <s v="4879.04"/>
        <s v="21651.88"/>
        <s v="198708.90"/>
        <s v="109098.37"/>
        <s v="101363.84"/>
        <s v="0.09"/>
        <s v="700942.38"/>
        <s v="25936.27"/>
        <s v="7211.42"/>
        <s v="33447.42"/>
        <s v="28695.09"/>
        <s v="110165.41"/>
        <s v="376855.17"/>
        <s v="13373.97"/>
        <s v="4431.18"/>
        <s v="2180.92"/>
        <s v="39987.60"/>
        <s v="1362.70"/>
        <s v="76757.70"/>
        <s v="1988.56"/>
        <s v="11151.37"/>
        <s v="22.13"/>
        <s v="358.50"/>
        <s v="20516.56"/>
        <s v="134474.94"/>
        <s v="34386.80"/>
        <s v="105.52"/>
        <s v="251840.18"/>
        <s v="1110.70"/>
        <s v="18810.22"/>
        <s v="104332.14"/>
        <s v="4997.76"/>
        <s v="60103.73"/>
        <s v="8942.95"/>
        <s v="15386.43"/>
        <s v="8829.43"/>
        <s v="7725.03"/>
        <s v="129023.78"/>
        <s v="427.96"/>
        <s v="10013.90"/>
        <s v="28160.68"/>
        <s v="15153.34"/>
        <s v="946.28"/>
        <s v="153773.98"/>
        <s v="2950.44"/>
        <s v="0.11"/>
        <s v="446682.54"/>
        <s v="33188.85"/>
        <s v="14794.19"/>
        <s v="30404.66"/>
        <s v="0.17"/>
        <s v="81225.53"/>
        <s v="196171.75"/>
        <s v="4628.58"/>
        <s v="124300.26"/>
        <s v="1065.60"/>
        <s v="5346.21"/>
        <s v="26972.57"/>
        <s v="0.31"/>
        <s v="12746.67"/>
        <s v="34146.50"/>
        <s v="7844.26"/>
        <s v="6468.15"/>
        <s v="5185.93"/>
        <s v="4390.98"/>
        <s v="33203.32"/>
        <s v="17144.76"/>
        <s v="19015.03"/>
        <s v="1594.74"/>
        <s v="101816.44"/>
        <s v="7745.51"/>
        <s v="165744.52"/>
        <s v="6562.04"/>
        <s v="170024.41"/>
        <s v="1192.53"/>
        <s v="21203.27"/>
        <s v="321180.15"/>
        <s v="7184.39"/>
        <s v="5230.29"/>
        <s v="15989.72"/>
        <s v="35987.26"/>
        <s v="80.10"/>
        <s v="19729.36"/>
        <s v="8847.38"/>
        <s v="2403.00"/>
        <s v="244107.44"/>
        <s v="6581.17"/>
        <s v="18823.52"/>
        <s v="40356.64"/>
        <s v="98887.37"/>
        <s v="3067.77"/>
        <s v="212466.31"/>
        <s v="3044.03"/>
        <s v="8329.67"/>
        <s v="2019.79"/>
        <s v="212899.37"/>
        <s v="11049.37"/>
        <s v="300928.93"/>
        <s v="0.34"/>
        <s v="48.00"/>
        <s v="1813.31"/>
        <s v="6118.56"/>
        <s v="1351.50"/>
        <s v="15.30"/>
        <s v="17884.22"/>
        <s v="62969.77"/>
        <s v="44.00"/>
        <s v="3168.63"/>
        <s v="3600.49"/>
        <s v="4900.61"/>
        <s v="10137.60"/>
        <s v="8673.58"/>
        <s v="6280.22"/>
        <s v="38714.85"/>
        <s v="170978.89"/>
        <s v="0.20"/>
        <s v="469707.26"/>
        <s v="3597.13"/>
        <s v="20226.73"/>
        <s v="45610.16"/>
        <s v="1735.67"/>
        <s v="7.55"/>
        <s v="2291.39"/>
        <s v="2419.29"/>
        <s v="10236.51"/>
        <s v="1314.65"/>
        <s v="13770.65"/>
        <s v="3006.99"/>
        <s v="7209.00"/>
        <s v="9421.20"/>
        <s v="379334.82"/>
        <s v="109941.80"/>
        <s v="56825.42"/>
        <s v="12976.96"/>
        <s v="5538.38"/>
        <s v="9532.85"/>
        <s v="700.02"/>
        <s v="2.10"/>
        <s v="193412.11"/>
        <s v="53751.57"/>
        <s v="1087.98"/>
        <s v="19817.32"/>
        <s v="2108.51"/>
        <s v="9906.20"/>
        <s v="154387.56"/>
        <s v="43.40"/>
        <s v="34293.40"/>
        <s v="1766.44"/>
        <s v="4935.26"/>
        <s v="969.72"/>
        <s v="24644.27"/>
        <s v="60554.05"/>
        <s v="9420.93"/>
        <s v="192126.90"/>
        <s v="89053.67"/>
        <s v="98705.91"/>
        <s v="15765.05"/>
        <s v="13337.20"/>
        <s v="61483.06"/>
        <s v="319.84"/>
        <s v="577.50"/>
        <s v="14222.69"/>
        <s v="347.10"/>
        <s v="71827.28"/>
        <s v="28866.47"/>
        <s v="330147.62"/>
        <s v="95740.62"/>
        <s v="1805.58"/>
        <s v="9563.45"/>
        <s v="1116.59"/>
        <s v="5591.78"/>
        <s v="2670.94"/>
        <s v="19279.54"/>
        <s v="2073.60"/>
        <s v="108248.72"/>
        <s v="36.38"/>
        <s v="16282.40"/>
        <s v="16677.27"/>
        <s v="28533.39"/>
        <s v="4165.00"/>
        <s v="544.98"/>
        <s v="317246.74"/>
        <s v="623.01"/>
        <s v="7439.64"/>
        <s v="8052.55"/>
        <s v="4669.17"/>
        <s v="391661.31"/>
        <s v="69837.03"/>
        <s v="106700.58"/>
        <s v="53936.75"/>
        <s v="41872.10"/>
        <s v="1962.69"/>
        <s v="30161.07"/>
        <s v="34.80"/>
        <s v="6944.16"/>
        <s v="4724.68"/>
        <s v="9987.95"/>
        <s v="1068.00"/>
        <s v="291.90"/>
        <s v="44696.48"/>
        <s v="85762.63"/>
        <s v="68703.62"/>
        <s v="967.61"/>
        <s v="48489.37"/>
        <s v="8657.65"/>
        <s v="15435.04"/>
        <s v="17.40"/>
        <s v="415561.97"/>
        <s v="5071.77"/>
        <s v="2546.17"/>
        <s v="68823.52"/>
        <s v="352445.25"/>
        <s v="6558.06"/>
        <s v="127430.74"/>
        <s v="435.68"/>
        <s v="6025.41"/>
        <s v="240981.65"/>
        <s v="22778.64"/>
        <s v="12622.50"/>
        <s v="5420.95"/>
        <s v="17298.93"/>
        <s v="1847.70"/>
        <s v="237141.44"/>
        <s v="21760.06"/>
        <s v="9213.60"/>
        <s v="4966.53"/>
        <s v="178973.48"/>
        <s v="116022.45"/>
        <s v="7.98"/>
        <s v="21843.27"/>
        <s v="22078.39"/>
        <s v="87173.64"/>
        <s v="6145.95"/>
        <s v="10719.68"/>
        <s v="105227.34"/>
        <s v="82752.75"/>
        <s v="336.30"/>
        <s v="3871.74"/>
        <s v="313932.77"/>
        <s v="37768.42"/>
        <s v="47880.29"/>
        <s v="6678.16"/>
        <s v="7370.70"/>
        <s v="20740.93"/>
        <s v="1399.37"/>
        <s v="83442.78"/>
        <s v="17249.67"/>
        <s v="86466.86"/>
        <s v="20717.80"/>
        <s v="405435.36"/>
        <s v="47555.15"/>
        <s v="14998.15"/>
        <s v="107558.43"/>
        <s v="11734.99"/>
        <s v="119.47"/>
        <s v="288.00"/>
        <s v="3978.16"/>
        <s v="8450.28"/>
        <s v="16836.27"/>
        <s v="34659.57"/>
        <s v="216083.02"/>
        <s v="166693.26"/>
        <s v="1182160.23"/>
        <s v="49080.72"/>
        <s v="6566.67"/>
        <s v="9704.57"/>
        <s v="11989.02"/>
        <s v="16342.93"/>
        <s v="31494.40"/>
        <s v="8239.20"/>
        <s v="111637.52"/>
        <s v="35194.08"/>
        <s v="161538.95"/>
        <s v="9222.75"/>
        <s v="38848.18"/>
        <s v="59.96"/>
        <s v="10099.72"/>
        <s v="118891.08"/>
        <s v="2.82"/>
        <s v="10479.00"/>
        <s v="109983.25"/>
        <s v="57517.54"/>
        <s v="48848.32"/>
        <s v="20602.41"/>
        <s v="1850.08"/>
        <s v="19347.36"/>
        <s v="23267.51"/>
        <s v="731088.08"/>
        <s v="4252.94"/>
        <s v="15765.98"/>
        <s v="30899.78"/>
        <s v="369.04"/>
        <s v="14368.61"/>
        <s v="8170.54"/>
        <s v="5142.88"/>
        <s v="3457.65"/>
        <s v="18630.31"/>
        <s v="3664.92"/>
        <s v="27232.64"/>
        <s v="3213.51"/>
        <s v="32103.92"/>
        <s v="614.73"/>
        <s v="121367.67"/>
        <s v="60850.87"/>
        <s v="144933.70"/>
        <s v="35756.43"/>
        <s v="28157.20"/>
        <s v="131682.49"/>
        <s v="12543.56"/>
        <s v="26156.16"/>
        <s v="154604.82"/>
        <s v="16152.63"/>
        <s v="2697.77"/>
        <s v="492.80"/>
        <s v="1636.13"/>
        <s v="29155.42"/>
        <s v="875.46"/>
        <s v="25102.15"/>
        <s v="612.00"/>
        <s v="159634.49"/>
        <s v="61.20"/>
        <s v="66366.76"/>
        <s v="124289.16"/>
        <s v="23903.90"/>
        <s v="28847.98"/>
        <s v="17224.29"/>
        <s v="14919.43"/>
        <s v="27980.10"/>
        <s v="4338.63"/>
        <s v="624.25"/>
        <s v="13452.45"/>
        <s v="56104.54"/>
        <s v="92434.55"/>
        <s v="33616.47"/>
        <s v="167622.77"/>
        <s v="39201.82"/>
        <s v="0.53"/>
        <s v="15.45"/>
        <s v="25866.55"/>
        <s v="21328.76"/>
        <s v="23484.40"/>
        <s v="1484.14"/>
        <s v="32030.43"/>
        <s v="743.58"/>
        <s v="15018.75"/>
        <s v="3374.58"/>
        <s v="11045.76"/>
        <s v="5790.14"/>
        <s v="5482.77"/>
        <s v="265783.68"/>
        <s v="9158.40"/>
        <s v="45759.10"/>
        <s v="16523.40"/>
        <s v="69274.69"/>
        <s v="2686.24"/>
        <s v="17403.95"/>
        <s v="23509.16"/>
        <s v="37083.51"/>
        <s v="14549.09"/>
        <s v="42126.83"/>
        <s v="106780.16"/>
        <s v="865002.71"/>
        <s v="71393.71"/>
        <s v="107950.07"/>
        <s v="990.00"/>
        <s v="30764.65"/>
        <s v="107426.07"/>
        <s v="2573.04"/>
        <s v="34411.90"/>
        <s v="42913.83"/>
        <s v="46561.98"/>
        <s v="8958.85"/>
        <s v="2479.35"/>
        <s v="4301.75"/>
        <s v="33.66"/>
        <s v="42024.62"/>
        <s v="31618.90"/>
        <s v="2376.00"/>
        <s v="47369.28"/>
        <s v="13600.85"/>
        <s v="18470.80"/>
        <s v="254812.21"/>
        <s v="113800.79"/>
        <s v="47422.11"/>
        <s v="53546.23"/>
        <s v="10749.94"/>
        <s v="39877.97"/>
        <s v="105496.03"/>
        <s v="4351.14"/>
        <s v="10750.58"/>
        <s v="460284.75"/>
        <s v="1711.26"/>
        <s v="632.31"/>
        <s v="58040.08"/>
        <s v="111021.39"/>
        <s v="197379.15"/>
        <s v="8119.99"/>
        <s v="1715.37"/>
        <s v="78851.60"/>
        <s v="51732.46"/>
        <s v="3997.89"/>
        <s v="3777.51"/>
        <s v="27.84"/>
        <s v="16483.01"/>
        <s v="52077.90"/>
        <s v="32924.58"/>
        <s v="8251.58"/>
        <s v="249.43"/>
        <s v="7504.64"/>
        <s v="262690.49"/>
        <s v="399.60"/>
        <s v="9458.62"/>
        <s v="444.00"/>
        <s v="1324.23"/>
        <s v="9675.32"/>
        <s v="3004.47"/>
        <s v="22749.03"/>
        <s v="34658.72"/>
        <s v="20093.55"/>
        <s v="54585.03"/>
        <s v="151007.67"/>
        <s v="24577.96"/>
        <s v="1185.82"/>
        <s v="27349.20"/>
        <s v="48960.41"/>
        <s v="1954.46"/>
        <s v="12303.15"/>
        <s v="1448836.47"/>
        <s v="24145.40"/>
        <s v="10125.00"/>
        <s v="47054.58"/>
        <s v="38821.93"/>
        <s v="8765.41"/>
        <s v="174600.39"/>
        <s v="69697.19"/>
        <s v="27658.10"/>
        <s v="20868.53"/>
        <s v="248358.96"/>
        <s v="6510.00"/>
        <s v="157428.30"/>
        <s v="66118.20"/>
        <s v="8740.56"/>
        <s v="121460.26"/>
        <s v="78281.63"/>
        <s v="24275.42"/>
        <s v="121369.74"/>
        <s v="12120.54"/>
        <s v="20030.38"/>
        <s v="15646.14"/>
        <s v="140593.52"/>
        <s v="42507.13"/>
        <s v="567.60"/>
        <s v="5165.34"/>
        <s v="17674.46"/>
        <s v="77134.58"/>
        <s v="31068.63"/>
        <s v="53286.10"/>
        <s v="64497.35"/>
        <s v="178316.38"/>
        <s v="15170.32"/>
        <s v="5663.24"/>
        <s v="336362.07"/>
        <s v="53197.89"/>
        <s v="56267.62"/>
        <s v="18073.57"/>
        <s v="20630.11"/>
        <s v="40369.40"/>
        <s v="453.10"/>
        <s v="70933.88"/>
        <s v="54767.00"/>
        <s v="63342.94"/>
        <s v="430654.46"/>
        <s v="6313.77"/>
        <s v="1003.38"/>
        <s v="7610.80"/>
        <s v="6839.10"/>
        <s v="5450.83"/>
        <s v="168483.64"/>
        <s v="9712.80"/>
        <s v="101900.51"/>
        <s v="2.85"/>
        <s v="211.01"/>
        <s v="5436.38"/>
        <s v="3880.18"/>
        <s v="60073.59"/>
        <s v="1602.00"/>
        <s v="21404.39"/>
        <s v="1219.41"/>
        <s v="5218.54"/>
        <s v="4090.60"/>
        <s v="11382.74"/>
        <s v="1227.69"/>
        <s v="11982.70"/>
        <s v="1627.50"/>
        <s v="1867.78"/>
        <s v="45897.23"/>
        <s v="3.37"/>
        <s v="23206.58"/>
        <s v="28581.85"/>
        <s v="37717.07"/>
        <s v="1150.37"/>
        <s v="6825.53"/>
        <s v="20124.85"/>
        <s v="152050.54"/>
        <s v="61314.38"/>
        <s v="73366.67"/>
        <s v="110276.44"/>
        <s v="16869.08"/>
        <s v="5217.36"/>
        <s v="1627.70"/>
        <s v="17056.50"/>
        <s v="30698.52"/>
        <s v="18490.90"/>
        <s v="3798.11"/>
        <s v="10647.00"/>
        <s v="43.20"/>
        <s v="10635.47"/>
        <s v="10919.01"/>
        <s v="26132.14"/>
        <s v="231344.53"/>
        <s v="10289.37"/>
        <s v="24183.79"/>
        <s v="852.57"/>
        <s v="10846.98"/>
        <s v="4521.97"/>
        <s v="862.84"/>
        <s v="53054.74"/>
        <s v="8938.18"/>
        <s v="84062.63"/>
        <s v="133.20"/>
        <s v="45252.97"/>
        <s v="1035.00"/>
        <s v="23.73"/>
        <s v="34513.81"/>
        <s v="13368.27"/>
        <s v="5017.35"/>
        <s v="4449.62"/>
        <s v="953.70"/>
        <s v="30944.59"/>
        <s v="9585.00"/>
        <s v="24665.24"/>
        <s v="725.19"/>
        <s v="27213.98"/>
        <s v="619.20"/>
        <s v="31033.82"/>
        <s v="166.80"/>
        <s v="185270.25"/>
        <s v="81691.61"/>
        <s v="43703.43"/>
        <s v="30399.93"/>
        <s v="1491.90"/>
        <s v="15296.03"/>
        <s v="9694.60"/>
        <s v="9262.26"/>
        <s v="3691.89"/>
        <s v="2267.36"/>
        <s v="7875.45"/>
        <s v="1492.57"/>
        <s v="1118.54"/>
        <s v="56923.78"/>
        <s v="6046.20"/>
        <s v="27661.31"/>
        <s v="38730.00"/>
        <s v="68310.98"/>
        <s v="16227.26"/>
        <s v="235362.16"/>
        <s v="19802.43"/>
        <s v="25893.58"/>
        <s v="46318.64"/>
        <s v="1376.32"/>
        <s v="8711.93"/>
        <s v="1644.46"/>
        <s v="56875.63"/>
        <s v="7187.55"/>
        <s v="2882.01"/>
        <s v="3502.86"/>
        <s v="4478.10"/>
        <s v="21534.87"/>
        <s v="176513.54"/>
        <s v="87778.65"/>
        <s v="197477.21"/>
        <s v="420543.99"/>
        <s v="224451.43"/>
        <s v="307545.65"/>
        <s v="32040.36"/>
        <s v="7.94"/>
        <s v="6170.56"/>
        <s v="28806.03"/>
        <s v="7335.86"/>
        <s v="1105128.72"/>
        <s v="844.50"/>
        <s v="33748.49"/>
        <s v="505.91"/>
        <s v="30788.57"/>
        <s v="19917.40"/>
        <s v="13770.00"/>
        <s v="4058.38"/>
        <s v="136827.04"/>
        <s v="2773.79"/>
        <s v="116284.32"/>
        <s v="5898.08"/>
        <s v="38510.98"/>
        <s v="45050.44"/>
        <s v="88.19"/>
        <s v="413.85"/>
        <s v="110.14"/>
        <s v="156162.61"/>
        <s v="12151.39"/>
        <s v="104401.53"/>
        <s v="20342.13"/>
        <s v="47453.87"/>
        <s v="34020.64"/>
        <s v="34.30"/>
        <s v="530985.75"/>
        <s v="364128.52"/>
        <s v="21474.04"/>
        <s v="134160.22"/>
        <s v="13882.20"/>
        <s v="3415.22"/>
        <s v="10425.03"/>
        <s v="1166371.51"/>
        <s v="103634.85"/>
        <s v="938.54"/>
        <s v="15462.54"/>
        <s v="4815.55"/>
        <s v="148.99"/>
        <s v="37764.40"/>
        <s v="9156.66"/>
        <s v="10757.15"/>
        <s v="8977.99"/>
        <s v="635817.21"/>
        <s v="21544.13"/>
        <s v="18375.26"/>
        <s v="318586.70"/>
        <s v="22031.06"/>
        <s v="4462.96"/>
        <s v="69909.06"/>
        <s v="7427.70"/>
        <s v="42061.85"/>
        <s v="55932.90"/>
        <s v="1113.28"/>
        <s v="105723.87"/>
        <s v="25836.73"/>
        <s v="65167.94"/>
        <s v="26759.57"/>
        <s v="58853.38"/>
        <s v="129474.77"/>
        <s v="368560.31"/>
        <s v="18561.10"/>
        <s v="19069.83"/>
        <s v="22750.78"/>
        <s v="27209.36"/>
        <s v="11538.51"/>
        <s v="5708.73"/>
        <s v="5021.65"/>
        <s v="627439.72"/>
        <s v="41194.74"/>
        <s v="74126.47"/>
        <s v="2214.02"/>
        <s v="2697.30"/>
        <s v="23725.76"/>
        <s v="30840.08"/>
        <s v="76806.56"/>
        <s v="165198.10"/>
        <s v="2613.61"/>
        <s v="338934.57"/>
        <s v="37978.40"/>
        <s v="32366.97"/>
        <s v="5259.94"/>
        <s v="24666.71"/>
        <s v="97793.13"/>
        <s v="70.75"/>
        <s v="551507.86"/>
        <s v="72391.33"/>
        <s v="31419.27"/>
        <s v="17158.78"/>
        <s v="19886.47"/>
        <s v="10282.60"/>
        <s v="5403.35"/>
        <s v="391839.49"/>
        <s v="86550.67"/>
        <s v="262985.30"/>
        <s v="99903.83"/>
        <s v="733063.26"/>
        <s v="444844.94"/>
        <s v="11918.88"/>
        <s v="298215.19"/>
        <s v="56649.83"/>
        <s v="1083069.81"/>
        <s v="297164.65"/>
        <s v="2762.63"/>
        <s v="4066862.35"/>
        <s v="771015.52"/>
        <s v="584086.87"/>
        <s v="28952.04"/>
        <s v="157403.09"/>
        <s v="6816.15"/>
        <s v="4002.89"/>
        <s v="633.42"/>
        <s v="13499.20"/>
        <s v="931.50"/>
        <s v="22032.86"/>
        <s v="11807.27"/>
        <s v="26092.52"/>
        <s v="15721.01"/>
        <s v="275011.07"/>
        <s v="115691.48"/>
        <s v="158569.91"/>
        <s v="4017.95"/>
        <s v="314016.70"/>
        <s v="202.02"/>
        <s v="26022.00"/>
        <s v="30685.63"/>
        <s v="93260.66"/>
        <s v="70923.82"/>
        <s v="17763.08"/>
        <s v="7259.00"/>
        <s v="1891.72"/>
        <s v="1900.00"/>
        <s v="4169.80"/>
        <s v="235051.36"/>
        <s v="79245.43"/>
        <s v="35433.50"/>
        <s v="61514.89"/>
        <s v="1021771.70"/>
        <s v="5600.90"/>
        <s v="22603.21"/>
        <s v="30272.55"/>
        <s v="253059.54"/>
        <s v="1572898.87"/>
        <s v="67384.04"/>
        <s v="14214.61"/>
        <s v="2594.40"/>
        <s v="23999.45"/>
        <s v="15672.10"/>
        <s v="19224.74"/>
        <s v="326792.83"/>
        <s v="56.00"/>
        <s v="3608.90"/>
        <s v="1280674.79"/>
        <s v="1240535.15"/>
        <s v="27928.89"/>
        <s v="4707.31"/>
        <s v="214.20"/>
        <s v="40609.26"/>
        <s v="68822.53"/>
        <s v="9218.88"/>
        <s v="178128.27"/>
        <s v="108328.29"/>
        <s v="27032.52"/>
        <s v="3968.33"/>
        <s v="180929.04"/>
        <s v="35139.31"/>
        <s v="2259.51"/>
        <s v="0.16"/>
        <s v="58591.59"/>
        <s v="16833.42"/>
        <s v="38.22"/>
        <s v="1512.20"/>
        <s v="61258.08"/>
        <s v="37481.48"/>
        <s v="44149.03"/>
        <s v="927.70"/>
        <s v="36039.18"/>
        <s v="1216.80"/>
        <s v="10973.84"/>
        <s v="200421.69"/>
        <s v="85998.52"/>
        <s v="3113.52"/>
        <s v="20011.44"/>
        <s v="105758.23"/>
        <s v="380662.52"/>
        <s v="28562.60"/>
        <s v="22647.42"/>
        <s v="557.53"/>
        <s v="12227.88"/>
        <s v="2605.62"/>
        <s v="4333.41"/>
        <s v="1978.00"/>
        <s v="2974.32"/>
        <s v="2717.10"/>
        <s v="180.00"/>
        <s v="707.55"/>
        <s v="18599.38"/>
        <s v="212172.27"/>
        <s v="12398.50"/>
        <s v="3072.77"/>
        <s v="23889.69"/>
        <s v="23083.31"/>
        <s v="973.32"/>
        <s v="279847.60"/>
        <s v="12965.16"/>
        <s v="239.27"/>
        <s v="180.03"/>
        <s v="1802840.29"/>
        <s v="24229.32"/>
        <s v="4292.05"/>
        <s v="30537.51"/>
        <s v="8949.52"/>
        <s v="1147.50"/>
        <s v="0.95"/>
        <s v="109367.72"/>
        <s v="14527.03"/>
        <s v="131722.77"/>
        <s v="202.06"/>
        <s v="30121.72"/>
        <s v="58789.45"/>
        <s v="33411.84"/>
        <s v="807.84"/>
        <s v="2902.05"/>
        <s v="18278.91"/>
        <s v="65168.23"/>
        <s v="43052.66"/>
        <s v="10955.10"/>
        <s v="19258.57"/>
        <s v="13932.00"/>
        <s v="78454.50"/>
        <s v="2523.00"/>
        <s v="37347.23"/>
        <s v="2230.74"/>
        <s v="10692.03"/>
        <s v="4181.96"/>
        <s v="18.72"/>
        <s v="47017.02"/>
        <s v="100590.15"/>
        <s v="5592.48"/>
        <s v="136863.65"/>
        <s v="122.00"/>
        <s v="41045.68"/>
        <s v="1602.84"/>
        <s v="3126.55"/>
        <s v="169735.39"/>
        <s v="1147.74"/>
        <s v="645.69"/>
        <s v="117909.72"/>
        <s v="15804.24"/>
        <s v="1778.02"/>
        <s v="34813.68"/>
        <s v="38963.09"/>
        <s v="4663.83"/>
        <s v="1251.69"/>
        <s v="3877.37"/>
        <s v="18786.77"/>
        <s v="8780.02"/>
        <s v="361189.72"/>
        <s v="48547.72"/>
        <s v="4927.85"/>
        <s v="119500.30"/>
        <s v="18884.32"/>
        <s v="11590.90"/>
        <s v="2582.64"/>
        <s v="45600.25"/>
        <s v="80530.75"/>
        <s v="124.08"/>
        <s v="35650.55"/>
        <s v="1180.80"/>
        <s v="10363.10"/>
        <s v="2967.24"/>
        <s v="15759.26"/>
        <s v="38172.92"/>
        <s v="49613.43"/>
        <s v="359358.98"/>
        <s v="28247.78"/>
        <s v="593.40"/>
        <s v="11385.00"/>
        <s v="288342.73"/>
        <s v="95662.33"/>
        <s v="20592.83"/>
        <s v="1928.02"/>
        <s v="13.68"/>
        <s v="20377.20"/>
        <s v="4356.75"/>
        <s v="45724.53"/>
        <s v="69764.33"/>
        <s v="24727.44"/>
        <s v="7757.59"/>
        <s v="15330.60"/>
        <s v="6156.67"/>
        <s v="14477.39"/>
        <s v="7742.95"/>
        <s v="14971.63"/>
        <s v="4878.09"/>
        <s v="21671.49"/>
        <s v="5268.27"/>
        <s v="4547.40"/>
        <s v="6307.15"/>
        <s v="42201.60"/>
        <s v="15443.20"/>
        <s v="9360.00"/>
        <s v="48087.22"/>
        <s v="1412.51"/>
        <s v="66153.46"/>
        <s v="127289.07"/>
        <s v="20533.79"/>
        <s v="24195.13"/>
        <s v="282227.00"/>
        <s v="87481.97"/>
        <s v="3120.84"/>
        <s v="18362.65"/>
        <s v="4688.64"/>
        <s v="2872.84"/>
        <s v="19292.28"/>
        <s v="16032.86"/>
        <s v="20659.29"/>
        <s v="60123.57"/>
        <s v="6265.22"/>
        <s v="70.48"/>
        <s v="2.20"/>
        <s v="15.00"/>
        <s v="4502.00"/>
        <s v="22.95"/>
        <s v="5076.05"/>
        <s v="32757.02"/>
        <s v="235.55"/>
        <s v="5816.31"/>
        <s v="30383.30"/>
        <s v="30420.35"/>
        <s v="4224.72"/>
        <s v="79012.06"/>
        <s v="19115.51"/>
        <s v="10967.31"/>
        <s v="40934.97"/>
        <s v="65168.87"/>
        <s v="269028.41"/>
        <s v="42311.20"/>
        <s v="130157.09"/>
        <s v="2309.82"/>
        <s v="4392.92"/>
        <s v="13125.87"/>
        <s v="62601.44"/>
        <s v="88462.29"/>
        <s v="17406.50"/>
        <s v="44041.01"/>
        <s v="58078.87"/>
        <s v="79216.89"/>
        <s v="36180.54"/>
        <s v="4940.73"/>
        <s v="53156.82"/>
        <s v="5267.34"/>
        <s v="146414.62"/>
        <s v="19682.17"/>
        <s v="10526.35"/>
        <s v="8512.68"/>
        <s v="46667.94"/>
        <s v="20819.08"/>
        <s v="9925.42"/>
        <s v="22224.65"/>
        <s v="5963.06"/>
        <s v="140807.04"/>
        <s v="1403.77"/>
        <s v="3159.58"/>
        <s v="213040.02"/>
        <s v="642.60"/>
        <s v="2753.39"/>
        <s v="58879.66"/>
        <s v="57401.28"/>
        <s v="1136117.16"/>
        <s v="158273.21"/>
        <s v="21156.95"/>
        <s v="198693.86"/>
        <s v="114073.78"/>
        <s v="112737.13"/>
        <s v="19440.37"/>
        <s v="10430.55"/>
        <s v="383.58"/>
        <s v="33.40"/>
        <s v="3758.41"/>
        <s v="51259.65"/>
        <s v="16081.60"/>
        <s v="66958.91"/>
        <s v="923886.61"/>
        <s v="47314.37"/>
        <s v="421130.95"/>
        <s v="11078.64"/>
        <s v="147137.32"/>
        <s v="22606.47"/>
        <s v="228317.39"/>
        <s v="3740.80"/>
        <s v="477.54"/>
        <s v="4935.56"/>
        <s v="13036.24"/>
        <s v="6909.58"/>
        <s v="26256.68"/>
        <s v="15378.73"/>
        <s v="82379.76"/>
        <s v="3508.80"/>
        <s v="17115.24"/>
        <s v="24225.31"/>
        <s v="58321.94"/>
        <s v="84247.52"/>
        <s v="11308.80"/>
        <s v="215.85"/>
        <s v="563510.75"/>
        <s v="2355.64"/>
        <s v="2266.00"/>
        <s v="9905.22"/>
        <s v="28703.64"/>
        <s v="6707.11"/>
        <s v="35.00"/>
        <s v="3600.25"/>
        <s v="109.91"/>
        <s v="56617.89"/>
        <s v="41336.21"/>
        <s v="30276.40"/>
        <s v="11222.27"/>
        <s v="236652.28"/>
        <s v="39239.40"/>
        <s v="40337.15"/>
        <s v="31100.11"/>
        <s v="11791.27"/>
        <s v="20775.86"/>
        <s v="3095.26"/>
        <s v="37470.64"/>
        <s v="8531.62"/>
        <s v="1544.79"/>
        <s v="945.99"/>
        <s v="24959.99"/>
        <s v="841.25"/>
        <s v="2411.80"/>
        <s v="24380.88"/>
        <s v="3530.00"/>
        <s v="10837.60"/>
        <s v="32424.82"/>
        <s v="789.86"/>
        <s v="3438.00"/>
        <s v="14249.91"/>
        <s v="80734.85"/>
        <s v="3959.74"/>
        <s v="1091.32"/>
        <s v="65465.39"/>
        <s v="71780.22"/>
        <s v="1808.30"/>
        <s v="45245.79"/>
        <s v="5065.11"/>
        <s v="26002.74"/>
        <s v="16629.08"/>
        <s v="4172.36"/>
        <s v="35553.44"/>
        <s v="16970.58"/>
        <s v="2908.03"/>
        <s v="1800.12"/>
        <s v="25052.22"/>
        <s v="20068.80"/>
        <s v="41.00"/>
        <s v="76623.64"/>
        <s v="12311.92"/>
        <s v="26264.42"/>
        <s v="18309.72"/>
        <s v="292942.71"/>
        <s v="22323.60"/>
        <s v="185846.65"/>
        <s v="53675.17"/>
        <s v="20773.16"/>
        <s v="53024.38"/>
        <s v="120.15"/>
        <s v="6239.26"/>
        <s v="1766.88"/>
        <s v="262167.97"/>
        <s v="101638.44"/>
        <s v="37743.55"/>
        <s v="7156.00"/>
        <s v="8838.49"/>
        <s v="33.46"/>
        <s v="730461.10"/>
        <s v="6409.33"/>
        <s v="1933.41"/>
        <s v="23553.42"/>
        <s v="7740.95"/>
        <s v="46296.09"/>
        <s v="17765.11"/>
        <s v="166849.26"/>
        <s v="931442.17"/>
        <s v="357920.05"/>
        <s v="1006.97"/>
        <s v="63450.57"/>
        <s v="17468.95"/>
        <s v="152228.81"/>
        <s v="8633.13"/>
        <s v="49270.73"/>
        <s v="65749.66"/>
        <s v="1032896.93"/>
        <s v="5374.33"/>
        <s v="520051.68"/>
        <s v="137301.49"/>
        <s v="183394.21"/>
        <s v="5395.18"/>
        <s v="153.06"/>
        <s v="34764.39"/>
        <s v="8907.20"/>
        <s v="70852.20"/>
        <s v="440.00"/>
        <s v="44220.51"/>
        <s v="3703.53"/>
        <s v="8297.78"/>
        <s v="5000.65"/>
        <s v="1643.91"/>
        <s v="6162.30"/>
        <s v="31865.40"/>
        <s v="11516.07"/>
        <s v="40473.10"/>
        <s v="8530.08"/>
        <s v="10838.01"/>
        <s v="5686.08"/>
        <s v="56.40"/>
        <s v="359503.55"/>
        <s v="11.90"/>
        <s v="0.14"/>
        <s v="78313.79"/>
        <s v="47724.03"/>
        <s v="14786.67"/>
        <s v="10518.78"/>
        <s v="4609.91"/>
        <s v="33.88"/>
        <s v="9362.11"/>
        <s v="7252.62"/>
        <s v="177538.72"/>
        <s v="84402.61"/>
        <s v="1557.67"/>
        <s v="11234.81"/>
        <s v="3632.87"/>
        <s v="38.08"/>
        <s v="14699.70"/>
        <s v="47.31"/>
        <s v="15519.85"/>
        <s v="6691.35"/>
        <s v="288.83"/>
        <s v="1920.85"/>
        <s v="1349444.02"/>
        <s v="14541.12"/>
        <s v="86431.50"/>
        <s v="41727.51"/>
        <s v="9710.79"/>
        <s v="10482.42"/>
        <s v="20241.49"/>
        <s v="412532.11"/>
        <s v="424680.20"/>
        <s v="52050.63"/>
        <s v="49382.27"/>
        <s v="49518.55"/>
        <s v="13036.28"/>
        <s v="4228.01"/>
        <s v="125816.21"/>
        <s v="14412.77"/>
        <s v="28411.46"/>
        <s v="398235.77"/>
        <s v="211.05"/>
        <s v="37173.98"/>
        <s v="55446.45"/>
        <s v="14434.81"/>
        <s v="20065.97"/>
        <s v="35733.70"/>
        <s v="38329.53"/>
        <s v="63709.86"/>
        <s v="37743.56"/>
        <s v="128.13"/>
        <s v="173373.49"/>
        <s v="42654.33"/>
        <s v="266911.26"/>
        <s v="6047.55"/>
        <s v="52597.78"/>
        <s v="6510.55"/>
        <s v="193869.65"/>
        <s v="29.99"/>
        <s v="10591.17"/>
        <s v="126503.80"/>
        <s v="17476.62"/>
        <s v="16401.14"/>
        <s v="13262.88"/>
        <s v="974796.92"/>
        <s v="824.32"/>
        <s v="100415.64"/>
        <s v="34159.41"/>
        <s v="130202.32"/>
        <s v="102999.32"/>
        <s v="102075.13"/>
        <s v="1.18"/>
        <s v="30894.20"/>
        <s v="80866.02"/>
        <s v="22938.22"/>
        <s v="173.55"/>
        <s v="1924.65"/>
        <s v="34253.07"/>
        <s v="21575.83"/>
        <s v="10044.39"/>
        <s v="682.48"/>
        <s v="18199.75"/>
        <s v="26324.25"/>
        <s v="26265.70"/>
        <s v="192581.83"/>
        <s v="0.36"/>
        <s v="3969.70"/>
        <s v="1332.66"/>
        <s v="2372.85"/>
        <s v="20363.69"/>
        <s v="4503.78"/>
        <s v="23232.48"/>
        <s v="23298.16"/>
        <s v="5684.56"/>
        <s v="580569.59"/>
        <s v="363383.25"/>
        <s v="94162.66"/>
        <s v="2.13"/>
        <s v="155006.47"/>
        <s v="33719.67"/>
        <s v="20071.31"/>
        <s v="15841.32"/>
        <s v="31427.56"/>
        <s v="67436.28"/>
        <s v="141109.57"/>
        <s v="26756.80"/>
        <s v="10738.21"/>
        <s v="2426.64"/>
        <s v="124934.55"/>
        <s v="77659.88"/>
        <s v="95688.31"/>
        <s v="195885.89"/>
        <s v="227906.98"/>
        <s v="17.55"/>
        <s v="241345.80"/>
        <s v="11170.87"/>
        <s v="24470.52"/>
        <s v="516421.83"/>
        <s v="244636.96"/>
        <s v="13857.43"/>
        <s v="20.75"/>
        <s v="8.10"/>
        <s v="180947.73"/>
        <s v="18294.04"/>
        <s v="20383.53"/>
        <s v="726.00"/>
        <s v="6532.56"/>
        <s v="16.90"/>
        <s v="2738.61"/>
        <s v="0.28"/>
        <s v="2.00"/>
        <s v="62.00"/>
        <s v="7900.10"/>
        <s v="122827.47"/>
        <s v="21770.12"/>
        <s v="117340.43"/>
        <s v="156323.49"/>
        <s v="27706.00"/>
        <s v="129459.39"/>
        <s v="12759.71"/>
        <s v="272601.37"/>
        <s v="6580.44"/>
        <s v="88973.63"/>
        <s v="10.02"/>
        <s v="273.46"/>
        <s v="459.00"/>
        <s v="25046.44"/>
        <s v="57407.89"/>
        <s v="9724.95"/>
        <s v="6593.77"/>
        <s v="8335.56"/>
        <s v="368.12"/>
        <s v="190510.01"/>
        <s v="2040.16"/>
        <s v="8058.15"/>
        <s v="13370.75"/>
        <s v="5834.24"/>
        <s v="37601.48"/>
        <s v="24823.52"/>
        <s v="23299.26"/>
        <s v="116789.64"/>
        <s v="3441.85"/>
        <s v="249449.63"/>
        <s v="55355.23"/>
        <s v="398.71"/>
        <s v="35871.36"/>
        <s v="49129.56"/>
        <s v="55400.13"/>
        <s v="50819.41"/>
        <s v="21342.96"/>
        <s v="30864.75"/>
        <s v="2367.91"/>
        <s v="20254.51"/>
        <s v="44813.88"/>
        <s v="244235.95"/>
        <s v="82641.33"/>
        <s v="33729.30"/>
        <s v="63258.71"/>
        <s v="58314.95"/>
        <s v="8964.27"/>
        <s v="279.00"/>
        <s v="3548.04"/>
        <s v="28911.37"/>
        <s v="91878.41"/>
        <s v="8.36"/>
        <s v="4.00"/>
        <s v="429647.23"/>
        <s v="10192.90"/>
        <s v="4701.12"/>
        <s v="11.60"/>
        <s v="9088.30"/>
        <s v="9196.82"/>
        <s v="119336.11"/>
        <s v="128300.04"/>
        <s v="351.00"/>
        <s v="175611.69"/>
        <s v="11716.69"/>
        <s v="264.60"/>
        <s v="75.44"/>
        <s v="4015.86"/>
        <s v="5047.10"/>
        <s v="8896.05"/>
        <s v="8057.52"/>
        <s v="128414.52"/>
        <s v="126250.97"/>
        <s v="104228.62"/>
        <s v="33392.99"/>
        <s v="2951.32"/>
        <s v="22300.40"/>
        <s v="86328.41"/>
        <s v="28839.16"/>
        <s v="1500.86"/>
        <s v="724.08"/>
        <s v="235964.36"/>
        <s v="51664.30"/>
        <s v="45063.40"/>
        <s v="27621.20"/>
        <s v="35646.19"/>
        <s v="911.40"/>
        <s v="23968.53"/>
        <s v="1543.94"/>
        <s v="2594.21"/>
        <s v="6341.22"/>
        <s v="1303.25"/>
        <s v="7590.44"/>
        <s v="6168.56"/>
        <s v="82.13"/>
        <s v="3851.04"/>
        <s v="29193.25"/>
        <s v="2884.25"/>
        <s v="1733.05"/>
        <s v="523.76"/>
        <s v="135332.06"/>
        <s v="17.44"/>
        <s v="17373.47"/>
        <s v="1277.26"/>
        <s v="4074.92"/>
        <s v="33013.78"/>
        <s v="18479.46"/>
        <s v="41316.44"/>
        <s v="4083.60"/>
        <s v="26235.00"/>
        <s v="21436.27"/>
        <s v="5673.75"/>
        <s v="0.46"/>
        <s v="31435.86"/>
        <s v="84353.43"/>
        <s v="15165.97"/>
        <s v="20609.02"/>
        <s v="9017126.63"/>
        <s v="23312.62"/>
        <s v="30569.58"/>
        <s v="2849.60"/>
        <s v="6884.49"/>
        <s v="716040.48"/>
        <s v="6456.60"/>
        <s v="114018.48"/>
        <s v="54857.54"/>
        <s v="980.25"/>
        <s v="505887.82"/>
        <s v="28154.35"/>
        <s v="536727.99"/>
        <s v="881035.52"/>
        <s v="1043.26"/>
        <s v="11946.00"/>
        <s v="6118.06"/>
        <s v="1790.10"/>
        <s v="80544.78"/>
        <s v="4842.78"/>
        <s v="122249.15"/>
        <s v="19277.78"/>
        <s v="44748.61"/>
        <s v="88586.08"/>
        <s v="208257.42"/>
        <s v="821.40"/>
        <s v="2014.55"/>
        <s v="65629.05"/>
        <s v="12557.04"/>
        <s v="18463.96"/>
        <s v="65.36"/>
        <s v="4493.39"/>
        <s v="39186.25"/>
        <s v="3155.19"/>
        <m/>
      </sharedItems>
    </cacheField>
    <cacheField name="不良余额（历史累计）(剔除核销)" numFmtId="0">
      <sharedItems containsBlank="1" count="73">
        <s v="0.00"/>
        <s v="147446.45"/>
        <s v="172430.89"/>
        <s v="23697.29"/>
        <s v="60778.09"/>
        <s v="280000.00"/>
        <s v="172298.84"/>
        <s v="55383.69"/>
        <s v="343178.21"/>
        <s v="43009.79"/>
        <s v="49995.72"/>
        <s v="21839.00"/>
        <s v="36837.97"/>
        <s v="10800.65"/>
        <s v="63770.35"/>
        <s v="16048.05"/>
        <s v="24831.43"/>
        <s v="6000.00"/>
        <s v="100000.00"/>
        <s v="4000.00"/>
        <s v="106015.23"/>
        <s v="31842.39"/>
        <s v="65900.00"/>
        <s v="135026.14"/>
        <s v="16000.00"/>
        <s v="20690.00"/>
        <s v="64540.61"/>
        <s v="28720.37"/>
        <s v="17768.72"/>
        <s v="53624.14"/>
        <s v="9149.40"/>
        <s v="278860.44"/>
        <s v="64663.97"/>
        <s v="111302.24"/>
        <s v="36942.31"/>
        <s v="92164.30"/>
        <s v="53911.95"/>
        <s v="5472.98"/>
        <s v="45507.02"/>
        <s v="366666.66"/>
        <s v="105174.85"/>
        <s v="497957.30"/>
        <s v="5104.67"/>
        <s v="831982.03"/>
        <s v="12076.28"/>
        <s v="9058.35"/>
        <s v="28710.22"/>
        <s v="99886.06"/>
        <s v="50000.00"/>
        <s v="333532.08"/>
        <s v="30000.00"/>
        <s v="9982.92"/>
        <s v="3826.62"/>
        <s v="96417.37"/>
        <s v="14497.13"/>
        <s v="55573.08"/>
        <s v="79053.43"/>
        <s v="41862.23"/>
        <s v="17472.26"/>
        <s v="17475.47"/>
        <s v="131784.60"/>
        <s v="24560.62"/>
        <s v="56609.68"/>
        <s v="41094.10"/>
        <s v="4236.19"/>
        <s v="100339.56"/>
        <s v="199707.42"/>
        <s v="6085.46"/>
        <s v="384203.78"/>
        <s v="14685.68"/>
        <s v="160900.96"/>
        <s v="63900.00"/>
        <m/>
      </sharedItems>
    </cacheField>
    <cacheField name="不良率（历史累计，单位%）" numFmtId="0">
      <sharedItems containsBlank="1" count="68">
        <s v="0.000000"/>
        <s v="5.250000"/>
        <s v="13.220000"/>
        <s v="0.480000"/>
        <s v="1.140000"/>
        <s v="17.110000"/>
        <s v="6.340000"/>
        <s v="39.940000"/>
        <s v="25.310000"/>
        <s v="1.020000"/>
        <s v="3.400000"/>
        <s v="100.000000"/>
        <s v="16.380000"/>
        <s v="61.900000"/>
        <s v="25.980000"/>
        <s v="3.300000"/>
        <s v="35.290000"/>
        <s v="0.700000"/>
        <s v="0.200000"/>
        <s v="11.040000"/>
        <s v="75.170000"/>
        <s v="10.090000"/>
        <s v="3.550000"/>
        <s v="14.930000"/>
        <s v="81.690000"/>
        <s v="31.170000"/>
        <s v="17.350000"/>
        <s v="14.270000"/>
        <s v="13.080000"/>
        <s v="3.460000"/>
        <s v="10.970000"/>
        <s v="41.150000"/>
        <s v="8.790000"/>
        <s v="7.540000"/>
        <s v="2.080000"/>
        <s v="3.190000"/>
        <s v="4.030000"/>
        <s v="8.440000"/>
        <s v="53.090000"/>
        <s v="5.840000"/>
        <s v="2.360000"/>
        <s v="0.390000"/>
        <s v="1.690000"/>
        <s v="0.730000"/>
        <s v="9.280000"/>
        <s v="3.420000"/>
        <s v="14.030000"/>
        <s v="77.820000"/>
        <s v="4.090000"/>
        <s v="30.560000"/>
        <s v="1.230000"/>
        <s v="13.020000"/>
        <s v="4.750000"/>
        <s v="12.620000"/>
        <s v="3.860000"/>
        <s v="21.680000"/>
        <s v="32.700000"/>
        <s v="1.850000"/>
        <s v="30.180000"/>
        <s v="0.490000"/>
        <s v="5.780000"/>
        <s v="48.680000"/>
        <s v="5.980000"/>
        <s v="2.440000"/>
        <s v="2.640000"/>
        <s v="8.160000"/>
        <s v="54.200000"/>
        <m/>
      </sharedItems>
    </cacheField>
    <cacheField name="不良户数" numFmtId="0">
      <sharedItems containsBlank="1" count="9">
        <s v="0"/>
        <s v=""/>
        <s v="2"/>
        <s v="6"/>
        <s v="1"/>
        <s v="4"/>
        <s v="3"/>
        <s v="13"/>
        <m/>
      </sharedItems>
    </cacheField>
    <cacheField name="尽调客户经理姓名" numFmtId="0">
      <sharedItems containsBlank="1" count="180">
        <s v="-"/>
        <s v="顾伟丽"/>
        <s v="钱潇伟"/>
        <s v="刘国平"/>
        <s v="徐君"/>
        <s v="王美燕"/>
        <s v="杨小东"/>
        <s v="曹倩云"/>
        <s v="邓艳丽"/>
        <s v="许闻多"/>
        <s v="孙仰阳"/>
        <s v="茅敏艳"/>
        <s v="龚洁"/>
        <s v="徐帆"/>
        <s v="蔡正鹏"/>
        <s v="金涛"/>
        <s v="万华"/>
        <s v="莫之汇"/>
        <s v="杜星瑶"/>
        <s v="储佳音"/>
        <s v="李亚"/>
        <s v="郭青青"/>
        <s v="黄旭"/>
        <s v="周思亦"/>
        <s v="张润雨"/>
        <s v="张聿诚"/>
        <s v="陶宏伟"/>
        <s v="费晓晨"/>
        <s v="王雨佳"/>
        <s v="伍艺锦"/>
        <s v="储天捷"/>
        <s v="周辰"/>
        <s v="杨丽萍"/>
        <s v="童思佳"/>
        <s v="费文婷"/>
        <s v="瞿逸程"/>
        <s v="陈洁云"/>
        <s v="李丁"/>
        <s v="陈淑玲"/>
        <s v="陈靓"/>
        <s v="万佳来"/>
        <s v="杜以晴"/>
        <s v="张晖"/>
        <s v="王玺"/>
        <s v="宋丽凤"/>
        <s v="许益畅"/>
        <s v="孙倩雯"/>
        <s v="朱少廷"/>
        <s v="刑景慧"/>
        <s v="姚庄静"/>
        <s v="李凌峰"/>
        <s v="刘臻澜"/>
        <s v="张欢"/>
        <s v="阚圣凌"/>
        <s v="王明霞"/>
        <s v="王纯"/>
        <s v="周辰峰"/>
        <s v="陈诗然"/>
        <s v="李思聪"/>
        <s v="陈名"/>
        <s v="周燕君"/>
        <s v="曹羿君"/>
        <s v="王巧艳"/>
        <s v="杨欢"/>
        <s v="黄任潇"/>
        <s v="唐诗蓓"/>
        <s v="孙晨璐"/>
        <s v="何佳"/>
        <s v="胡伟"/>
        <s v="江以润"/>
        <s v="田雨蔚"/>
        <s v="姜珉"/>
        <s v="江川"/>
        <s v="孙燕妮"/>
        <s v="徐亦欢"/>
        <s v="许嘉陆"/>
        <s v="姚嘉诚"/>
        <s v="韦钰茹"/>
        <s v="杨宇鹭"/>
        <s v="吴正奕"/>
        <s v="徐圆圆"/>
        <s v="沙莎"/>
        <s v="王晨"/>
        <s v="王佳艺"/>
        <s v="周沁桐"/>
        <s v="桂旖旎"/>
        <s v="江琳莉"/>
        <s v="丁晓雄"/>
        <s v="邢聪"/>
        <s v="张子豪"/>
        <s v="唐雯"/>
        <s v="严洁颖"/>
        <s v="顾晓峰"/>
        <s v="刘佳伟"/>
        <s v="张林美"/>
        <s v="高越"/>
        <s v="虞倩琳"/>
        <s v="尤子吟"/>
        <s v="陆可妍"/>
        <s v="王静"/>
        <s v="朱旖辰"/>
        <s v="徐凯文"/>
        <s v="潘子龙"/>
        <s v="黄萍"/>
        <s v="蔡仁凤"/>
        <s v="吕婷婷"/>
        <s v="郑浩君"/>
        <s v="严丹"/>
        <s v="赵娇娇"/>
        <s v="吴宗键"/>
        <s v="王伟明"/>
        <s v="傅抒皓"/>
        <s v="于红"/>
        <s v="裴文良"/>
        <s v="马越骋"/>
        <s v="焦虹"/>
        <s v="王思聪"/>
        <s v="张云婷"/>
        <s v="王喆"/>
        <s v="张怡云"/>
        <s v="刘璐萱"/>
        <s v="陈婷"/>
        <s v="何晴妍"/>
        <s v="李志明"/>
        <s v="张天超"/>
        <s v="苏英"/>
        <s v="吴静艺"/>
        <s v="葛欣怡"/>
        <s v="张朝明"/>
        <s v="吴泽炬"/>
        <s v="郑阳"/>
        <s v="彭韦欣"/>
        <s v="朱屹帆"/>
        <s v="杨燕"/>
        <s v="朱芬"/>
        <s v="郭勤"/>
        <s v="钱晓琳"/>
        <s v="沈晔玮"/>
        <s v="邱智慧"/>
        <s v="顾悦"/>
        <s v="施石欣"/>
        <s v="杨维维"/>
        <s v="翁婷婷"/>
        <s v="关健"/>
        <s v="李涵虚"/>
        <s v="沙彬彬"/>
        <s v="周昕悦"/>
        <s v="张宇"/>
        <s v="蔡燕雯"/>
        <s v="黄海东"/>
        <s v="殷凤"/>
        <s v="袁冰"/>
        <s v="寿春连"/>
        <s v="倪静"/>
        <s v="陈莉娜"/>
        <s v="焦琼锐"/>
        <s v="潘亦如"/>
        <s v="吴静"/>
        <s v="杜鑫怡"/>
        <s v="张馨怡"/>
        <s v="蒋朝盛"/>
        <s v="徐曦"/>
        <s v="吴莹"/>
        <s v="俞倩文"/>
        <s v="王玥琦"/>
        <s v="唐蓓莉"/>
        <s v="张馨"/>
        <s v="陈建强"/>
        <s v="位帅琦"/>
        <s v="陈子悦"/>
        <s v="罗秋慧"/>
        <s v="方崇毅"/>
        <s v="李福田"/>
        <s v="林杰"/>
        <s v="李思思"/>
        <s v="刘一瑾"/>
        <s v="唐瑞"/>
        <s v="朱伟杰"/>
        <s v="张臻"/>
        <m/>
      </sharedItems>
    </cacheField>
    <cacheField name="尽调客户经理工号" numFmtId="0">
      <sharedItems containsBlank="1" count="180">
        <s v="-"/>
        <s v="28614"/>
        <s v="05334"/>
        <s v="50409"/>
        <s v="81604"/>
        <s v="81606"/>
        <s v="81607"/>
        <s v="83960"/>
        <s v="51100"/>
        <s v="01925"/>
        <s v="01353"/>
        <s v="03434"/>
        <s v="28630"/>
        <s v="81845"/>
        <s v="82115"/>
        <s v="82433"/>
        <s v="82435"/>
        <s v="50367"/>
        <s v="50419"/>
        <s v="16364"/>
        <s v="52832"/>
        <s v="52830"/>
        <s v="53465"/>
        <s v="02395"/>
        <s v="28656"/>
        <s v="02401"/>
        <s v="83236"/>
        <s v="05295"/>
        <s v="81051"/>
        <s v="51011"/>
        <s v="52101"/>
        <s v="50733"/>
        <s v="28030"/>
        <s v="80681"/>
        <s v="53143"/>
        <s v="50087"/>
        <s v="81152"/>
        <s v="53201"/>
        <s v="52685"/>
        <s v="05286"/>
        <s v="01187"/>
        <s v="82609"/>
        <s v="83281"/>
        <s v="51169"/>
        <s v="03622"/>
        <s v="04849"/>
        <s v="50382"/>
        <s v="50452"/>
        <s v="51568"/>
        <s v="28639"/>
        <s v="82180"/>
        <s v="50375"/>
        <s v="50459"/>
        <s v="92863"/>
        <s v="50386"/>
        <s v="81532"/>
        <s v="83599"/>
        <s v="50381"/>
        <s v="81063"/>
        <s v="28599"/>
        <s v="28166"/>
        <s v="05599"/>
        <s v="82418"/>
        <s v="01178"/>
        <s v="50352"/>
        <s v="82503"/>
        <s v="28609"/>
        <s v="05824"/>
        <s v="28637"/>
        <s v="82167"/>
        <s v="50451"/>
        <s v="28655"/>
        <s v="82203"/>
        <s v="50417"/>
        <s v="50801"/>
        <s v="52690"/>
        <s v="05704"/>
        <s v="51335"/>
        <s v="05341"/>
        <s v="50429"/>
        <s v="81064"/>
        <s v="01163"/>
        <s v="28579"/>
        <s v="83944"/>
        <s v="51921"/>
        <s v="83608"/>
        <s v="50355"/>
        <s v="28634"/>
        <s v="92841"/>
        <s v="50464"/>
        <s v="05813"/>
        <s v="01219"/>
        <s v="28594"/>
        <s v="50377"/>
        <s v="51376"/>
        <s v="81053"/>
        <s v="82164"/>
        <s v="52693"/>
        <s v="82190"/>
        <s v="84130"/>
        <s v="50102"/>
        <s v="01166"/>
        <s v="82645"/>
        <s v="28690"/>
        <s v="02467"/>
        <s v="50095"/>
        <s v="50378"/>
        <s v="01203"/>
        <s v="52066"/>
        <s v="81592"/>
        <s v="50049"/>
        <s v="05601"/>
        <s v="02661"/>
        <s v="28626"/>
        <s v="03450"/>
        <s v="81157"/>
        <s v="82817"/>
        <s v="03794"/>
        <s v="06595"/>
        <s v="05002"/>
        <s v="51950"/>
        <s v="28691"/>
        <s v="82191"/>
        <s v="51900"/>
        <s v="05829"/>
        <s v="92857"/>
        <s v="00673"/>
        <s v="82198"/>
        <s v="92818"/>
        <s v="81641"/>
        <s v="82152"/>
        <s v="50374"/>
        <s v="05332"/>
        <s v="01845"/>
        <s v="28659"/>
        <s v="28233"/>
        <s v="77683"/>
        <s v="82179"/>
        <s v="83235"/>
        <s v="83477"/>
        <s v="01202"/>
        <s v="28642"/>
        <s v="03848"/>
        <s v="83147"/>
        <s v="81164"/>
        <s v="28181"/>
        <s v="52300"/>
        <s v="92802"/>
        <s v="00671"/>
        <s v="92811"/>
        <s v="28652"/>
        <s v="50431"/>
        <s v="77621"/>
        <s v="28629"/>
        <s v="50411"/>
        <s v="51592"/>
        <s v="52081"/>
        <s v="92856"/>
        <s v="83961"/>
        <s v="50919"/>
        <s v="80680"/>
        <s v="83771"/>
        <s v="05816"/>
        <s v="51160"/>
        <s v="53509"/>
        <s v="81054"/>
        <s v="52692"/>
        <s v="01430"/>
        <s v="50463"/>
        <s v="50424"/>
        <s v="05821"/>
        <s v="05419"/>
        <s v="82969"/>
        <s v="22075"/>
        <s v="81468"/>
        <s v="83932"/>
        <s v="84075"/>
        <s v="82722"/>
        <s v="83864"/>
        <m/>
      </sharedItems>
    </cacheField>
    <cacheField name="尽调一级机构号" numFmtId="0">
      <sharedItems containsBlank="1" count="14">
        <s v="-"/>
        <s v="31297"/>
        <s v="31001"/>
        <s v="31078"/>
        <s v="10002"/>
        <s v="31185"/>
        <s v="31109"/>
        <s v="31135"/>
        <s v="31051"/>
        <s v="31457"/>
        <s v="31241"/>
        <s v="31261"/>
        <s v="31286"/>
        <m/>
      </sharedItems>
    </cacheField>
    <cacheField name="尽调一级机构名称" numFmtId="0">
      <sharedItems containsBlank="1" count="14">
        <s v="-"/>
        <s v="浦东分行本部"/>
        <s v="闵行支行本部"/>
        <s v="上海自贸试验区临港新片区支行本部"/>
        <s v="业务处理中心"/>
        <s v="青浦支行本部"/>
        <s v="奉贤支行本部"/>
        <s v="松江支行本部"/>
        <s v="宝山支行本部"/>
        <s v="上海自贸试验区分行本部"/>
        <s v="徐汇支行本部"/>
        <s v="普陀支行本部"/>
        <s v="长宁支行本部"/>
        <m/>
      </sharedItems>
    </cacheField>
    <cacheField name="尽调二级机构号" numFmtId="0">
      <sharedItems containsBlank="1" count="59">
        <s v="-"/>
        <s v="31298"/>
        <s v="31301"/>
        <s v="31323"/>
        <s v="31016"/>
        <s v="31092"/>
        <s v="31299"/>
        <s v="31303"/>
        <s v="31305"/>
        <s v="31307"/>
        <s v="31308"/>
        <s v="31309"/>
        <s v="31310"/>
        <s v="31311"/>
        <s v="31313"/>
        <s v="31314"/>
        <s v="31079"/>
        <s v="31315"/>
        <s v="31316"/>
        <s v="31485"/>
        <s v="31318"/>
        <s v="31319"/>
        <s v="31320"/>
        <s v="31321"/>
        <s v="31331"/>
        <s v="31324"/>
        <s v="31325"/>
        <s v="31326"/>
        <s v="31327"/>
        <s v="31328"/>
        <s v="31194"/>
        <s v="31329"/>
        <s v="31330"/>
        <s v="31332"/>
        <s v="31333"/>
        <s v="31334"/>
        <s v="31335"/>
        <s v="31338"/>
        <s v="31339"/>
        <s v="31341"/>
        <s v="31343"/>
        <s v="31345"/>
        <s v="31431"/>
        <s v="43728"/>
        <s v="31110"/>
        <s v="43865"/>
        <s v="43872"/>
        <s v="31136"/>
        <s v="31052"/>
        <s v="31458"/>
        <s v="31011"/>
        <s v="31306"/>
        <s v="31312"/>
        <s v="31242"/>
        <s v="31317"/>
        <s v="31474"/>
        <s v="31262"/>
        <s v="31292"/>
        <m/>
      </sharedItems>
    </cacheField>
    <cacheField name="尽调二级机构名称" numFmtId="0">
      <sharedItems containsBlank="1" count="59">
        <s v="-"/>
        <s v="浦东分行财务会计部"/>
        <s v="金杨支行"/>
        <s v="金桥支行"/>
        <s v="江川支行"/>
        <s v="黄路支行"/>
        <s v="浦东分行"/>
        <s v="妙境支行"/>
        <s v="施湾支行"/>
        <s v="江镇支行"/>
        <s v="蔡路支行"/>
        <s v="黄楼支行"/>
        <s v="合庆支行"/>
        <s v="川沙支行"/>
        <s v="龚路支行"/>
        <s v="曹路支行"/>
        <s v="上海自贸试验区临港新片区支行财务会计部"/>
        <s v="唐镇支行"/>
        <s v="张江支行"/>
        <s v="和炯路支行"/>
        <s v="高桥支行"/>
        <s v="凌桥支行"/>
        <s v="杨园支行"/>
        <s v="高东支行"/>
        <s v="三林支行"/>
        <s v="东沟支行"/>
        <s v="高行支行"/>
        <s v="洋泾支行"/>
        <s v="花木支行"/>
        <s v="北蔡支行"/>
        <s v="赵屯支行"/>
        <s v="严桥支行"/>
        <s v="杨思支行"/>
        <s v="六里支行"/>
        <s v="民耀分理处"/>
        <s v="东波支行"/>
        <s v="香山分理处"/>
        <s v="凌兆分理处"/>
        <s v="南新支行"/>
        <s v="御桥分理处"/>
        <s v="益江分理处"/>
        <s v="潼港分理处"/>
        <s v="芳华分理处"/>
        <s v="陆家嘴支行"/>
        <s v="奉贤支行财务会计部"/>
        <s v="新园路支行"/>
        <s v="五星路支行"/>
        <s v="松江支行财务会计部"/>
        <s v="宝山支行财务会计部"/>
        <s v="上海自贸试验区分行财务会计部"/>
        <s v="曹行支行"/>
        <s v="六团支行"/>
        <s v="王港支行"/>
        <s v="徐汇支行财务会计部"/>
        <s v="孙桥支行"/>
        <s v="金海华城分理处"/>
        <s v="普陀支行财务会计部"/>
        <s v="延安西路支行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635.5611458333" refreshedBy="USER" recordCount="742">
  <cacheSource type="worksheet">
    <worksheetSource ref="AA1:AF1048576" sheet="草稿"/>
  </cacheSource>
  <cacheFields count="6">
    <cacheField name="机构" numFmtId="0">
      <sharedItems containsBlank="1" containsNumber="1" containsInteger="1" containsMixedTypes="1" count="61">
        <n v="0"/>
        <s v="运营管理部"/>
        <s v="川沙支行"/>
        <s v="芳华分理处"/>
        <s v="风险管理部"/>
        <s v="张江支行"/>
        <s v="合庆支行"/>
        <s v="潼港分理处"/>
        <s v="严桥支行"/>
        <s v="高桥支行"/>
        <s v="高东支行"/>
        <s v="江镇支行"/>
        <s v="金桥支行"/>
        <s v="授信审批部"/>
        <s v="杨思支行"/>
        <s v="零售市场部"/>
        <s v="五星路支行"/>
        <s v="高行支行"/>
        <s v="施湾支行"/>
        <s v="三林支行"/>
        <s v="御桥分理处"/>
        <s v="曹路支行"/>
        <s v="北蔡支行"/>
        <s v="金海华城分理处"/>
        <s v="凌兆分理处"/>
        <s v="杨园支行"/>
        <s v="龚路支行"/>
        <s v="妙境支行"/>
        <s v="唐镇支行"/>
        <s v="营业部"/>
        <s v="王港支行"/>
        <s v="陆家嘴支行"/>
        <s v="办公室"/>
        <s v="零售金融部"/>
        <s v="民耀分理处"/>
        <s v="花木支行"/>
        <s v="南新分理处"/>
        <s v="市场一部"/>
        <s v="凌桥支行"/>
        <s v="洋泾支行"/>
        <s v="合规内控部"/>
        <s v="益江支行"/>
        <s v="运营管理部业务保障部"/>
        <s v="香山分理处"/>
        <s v="公司金融部"/>
        <s v="黄楼支行"/>
        <s v="人力资源部"/>
        <s v="市场三部"/>
        <s v="新园路支行"/>
        <s v="六里支行"/>
        <s v="东沟支行"/>
        <s v="和炯路支行"/>
        <s v="金杨支行"/>
        <s v="六团支行"/>
        <s v="孙桥支行"/>
        <s v="东波分理处"/>
        <s v="益江分理处"/>
        <s v="投行机构部"/>
        <s v="蔡路支行"/>
        <s v="南新支行"/>
        <m/>
      </sharedItems>
    </cacheField>
    <cacheField name="客户经理姓名" numFmtId="0">
      <sharedItems containsBlank="1" count="742">
        <s v="艾滨"/>
        <s v="包俊峰"/>
        <s v="包绍文"/>
        <s v="包晓琳"/>
        <s v="蔡超"/>
        <s v="蔡程"/>
        <s v="蔡国卿"/>
        <s v="蔡建峰"/>
        <s v="蔡利华"/>
        <s v="蔡美玲"/>
        <s v="蔡申宇"/>
        <s v="蔡素芬"/>
        <s v="蔡炜路"/>
        <s v="蔡燕雯"/>
        <s v="蔡逸钦"/>
        <s v="蔡颖军"/>
        <s v="蔡征寰"/>
        <s v="蔡正鹏"/>
        <s v="蔡志赟"/>
        <s v="曹茗婕"/>
        <s v="曹倩云"/>
        <s v="曹仁忠"/>
        <s v="曹怡珺"/>
        <s v="曹羿君"/>
        <s v="曹雨诚"/>
        <s v="曹媛"/>
        <s v="曹征"/>
        <s v="曹忠权"/>
        <s v="陈朝阳"/>
        <s v="陈淦"/>
        <s v="陈昊"/>
        <s v="陈弘俊"/>
        <s v="陈建强"/>
        <s v="陈剑峰"/>
        <s v="陈洁云"/>
        <s v="陈靓"/>
        <s v="陈莉娜"/>
        <s v="陈璐"/>
        <s v="陈敏"/>
        <s v="陈名"/>
        <s v="陈珮瑶"/>
        <s v="陈琦"/>
        <s v="陈秋依"/>
        <s v="陈瑞卿"/>
        <s v="陈睿佳"/>
        <s v="陈诗然"/>
        <s v="陈淑玲"/>
        <s v="陈思齐"/>
        <s v="陈婷"/>
        <s v="陈伟奋"/>
        <s v="陈雯瑛"/>
        <s v="陈晓敏"/>
        <s v="陈欣文"/>
        <s v="陈俨珏"/>
        <s v="陈艳"/>
        <s v="陈瑶"/>
        <s v="陈以恒"/>
        <s v="陈永琪"/>
        <s v="陈语嘉"/>
        <s v="陈玉"/>
        <s v="陈园园"/>
        <s v="陈真逸"/>
        <s v="陈子悦"/>
        <s v="成丽萍"/>
        <s v="程钧"/>
        <s v="程远芳"/>
        <s v="程智华"/>
        <s v="储天捷"/>
        <s v="褚梦露"/>
        <s v="戴纯清"/>
        <s v="戴加贝"/>
        <s v="戴佳怡"/>
        <s v="戴思静"/>
        <s v="戴贇"/>
        <s v="邓艳丽"/>
        <s v="丁丹萍"/>
        <s v="丁晓雄"/>
        <s v="董莉莉"/>
        <s v="董伟菁"/>
        <s v="董秀兰"/>
        <s v="杜鑫怡"/>
        <s v="杜星瑶"/>
        <s v="杜以晴"/>
        <s v="樊文笺"/>
        <s v="范文通"/>
        <s v="房玉虹"/>
        <s v="费思量"/>
        <s v="费文婷"/>
        <s v="费晓晨"/>
        <s v="冯凯"/>
        <s v="冯妮"/>
        <s v="冯伟"/>
        <s v="傅静妍"/>
        <s v="高磊"/>
        <s v="高露"/>
        <s v="高卫恩"/>
        <s v="高阳"/>
        <s v="高越"/>
        <s v="高鋆睿"/>
        <s v="郜晓霖"/>
        <s v="戈鑫毅"/>
        <s v="葛欣怡"/>
        <s v="龚纯"/>
        <s v="龚昊"/>
        <s v="龚浩"/>
        <s v="龚华"/>
        <s v="龚洁"/>
        <s v="龚文浩"/>
        <s v="龚欣怡"/>
        <s v="龚振华"/>
        <s v="龚政"/>
        <s v="顾诚劼"/>
        <s v="顾虹"/>
        <s v="顾佳怡"/>
        <s v="顾佳源"/>
        <s v="顾建安"/>
        <s v="顾美芬"/>
        <s v="顾盼"/>
        <s v="顾琼"/>
        <s v="顾诗芸"/>
        <s v="顾伟洁"/>
        <s v="顾伟丽"/>
        <s v="顾卫平"/>
        <s v="顾晓峰"/>
        <s v="顾嫣丽"/>
        <s v="顾亦萌"/>
        <s v="顾奕"/>
        <s v="顾愉"/>
        <s v="顾悦"/>
        <s v="顾振宇"/>
        <s v="顾志涛"/>
        <s v="桂旖旎"/>
        <s v="郭北"/>
        <s v="郭凤华"/>
        <s v="郭静华"/>
        <s v="郭勤"/>
        <s v="郭青青"/>
        <s v="郭思宇"/>
        <s v="郭婉姣"/>
        <s v="郭莹珞"/>
        <s v="韩欧"/>
        <s v="郝剑华"/>
        <s v="何佳"/>
        <s v="何佳义"/>
        <s v="何聂琼"/>
        <s v="何晴妍"/>
        <s v="何伟清"/>
        <s v="何雨秋"/>
        <s v="和艳珺"/>
        <s v="洪瞿辰"/>
        <s v="胡凤芳"/>
        <s v="胡菁"/>
        <s v="胡茹萍"/>
        <s v="胡伟"/>
        <s v="胡燕华"/>
        <s v="胡轶菲"/>
        <s v="胡筠"/>
        <s v="胡振林"/>
        <s v="胡志军"/>
        <s v="花瑾漪"/>
        <s v="花梦琦"/>
        <s v="黄海东"/>
        <s v="黄金宇"/>
        <s v="黄凯"/>
        <s v="黄立"/>
        <s v="黄萍"/>
        <s v="黄琼"/>
        <s v="黄任潇"/>
        <s v="黄伟丽"/>
        <s v="黄雯怡"/>
        <s v="黄晓伟"/>
        <s v="黄晓燕"/>
        <s v="黄晓轶"/>
        <s v="黄旭"/>
        <s v="黄燕琼"/>
        <s v="黄尧"/>
        <s v="黄伊"/>
        <s v="黄伊雯"/>
        <s v="黄逸莹"/>
        <s v="黄懿胤"/>
        <s v="黄芝兰"/>
        <s v="霍达"/>
        <s v="姬婷婷"/>
        <s v="计财兴"/>
        <s v="计婧"/>
        <s v="计知己"/>
        <s v="贾琼"/>
        <s v="贾卫东"/>
        <s v="江川"/>
        <s v="江琳莉"/>
        <s v="江以润"/>
        <s v="姜昊"/>
        <s v="姜慧珍"/>
        <s v="姜珉"/>
        <s v="姜晓晔"/>
        <s v="蒋朝盛"/>
        <s v="蒋磊"/>
        <s v="蒋莉青"/>
        <s v="蒋育华"/>
        <s v="蒋钰雯"/>
        <s v="焦虹"/>
        <s v="焦琼锐"/>
        <s v="焦玉姗"/>
        <s v="金斌"/>
        <s v="金剑斌"/>
        <s v="金丽"/>
        <s v="金佩"/>
        <s v="金涛"/>
        <s v="金晓欢"/>
        <s v="金怡筠"/>
        <s v="金莹莹"/>
        <s v="景子芸"/>
        <s v="阚圣凌"/>
        <s v="柯方逸"/>
        <s v="柯洋"/>
        <s v="孔佳琦"/>
        <s v="孔祥贇"/>
        <s v="李丁"/>
        <s v="李涵虚"/>
        <s v="李恒丰"/>
        <s v="李慧"/>
        <s v="李菊"/>
        <s v="李君"/>
        <s v="李凌波"/>
        <s v="李凌峰"/>
        <s v="李萍"/>
        <s v="李强"/>
        <s v="李青"/>
        <s v="李青颖"/>
        <s v="李润杰"/>
        <s v="李书吟"/>
        <s v="李思聪"/>
        <s v="李思思"/>
        <s v="李素文"/>
        <s v="李想"/>
        <s v="李晓"/>
        <s v="李雪"/>
        <s v="李亚"/>
        <s v="李莹"/>
        <s v="李玉莺"/>
        <s v="李志明"/>
        <s v="厉笑天"/>
        <s v="梁裔欣"/>
        <s v="林华菁"/>
        <s v="林慧婷"/>
        <s v="林婕"/>
        <s v="林晓凤"/>
        <s v="凌岚"/>
        <s v="凌思宇"/>
        <s v="凌毅"/>
        <s v="刘呈锦"/>
        <s v="刘笛"/>
        <s v="刘栋"/>
        <s v="刘国平"/>
        <s v="刘佳伟"/>
        <s v="刘洁"/>
        <s v="刘凛"/>
        <s v="刘璐萱"/>
        <s v="刘敏"/>
        <s v="刘盼"/>
        <s v="刘诗葭"/>
        <s v="刘婷婷"/>
        <s v="刘雯君"/>
        <s v="刘歆玥"/>
        <s v="刘雪菁"/>
        <s v="刘一畅"/>
        <s v="刘一瑾"/>
        <s v="刘臻澜"/>
        <s v="陆丹怡"/>
        <s v="陆红霞"/>
        <s v="陆华"/>
        <s v="陆骅"/>
        <s v="陆佳妮"/>
        <s v="陆可妍"/>
        <s v="陆利冬"/>
        <s v="陆莉娟"/>
        <s v="陆秋妍"/>
        <s v="陆天娇"/>
        <s v="陆薇薇"/>
        <s v="陆炜晶"/>
        <s v="陆文岚"/>
        <s v="陆贤翔"/>
        <s v="陆雅雯"/>
        <s v="陆彦昕"/>
        <s v="陆宇菲"/>
        <s v="陆韵芸"/>
        <s v="陆志明"/>
        <s v="陆志远"/>
        <s v="罗秋慧"/>
        <s v="罗晓雯"/>
        <s v="骆奕"/>
        <s v="吕婷婷"/>
        <s v="马成斌"/>
        <s v="马俊德"/>
        <s v="马良"/>
        <s v="马秋红"/>
        <s v="马胜伟"/>
        <s v="马涛"/>
        <s v="马燕清"/>
        <s v="马玉梅"/>
        <s v="马越骋"/>
        <s v="马智杰"/>
        <s v="毛晶洁"/>
        <s v="茅敏艳"/>
        <s v="茅毅桢"/>
        <s v="梅娟"/>
        <s v="孟苗"/>
        <s v="孟庆龙"/>
        <s v="闵亮"/>
        <s v="莫之汇"/>
        <s v="缪维"/>
        <s v="那智玉"/>
        <s v="倪颉成"/>
        <s v="倪金瑛"/>
        <s v="倪静"/>
        <s v="倪文华"/>
        <s v="倪叶东"/>
        <s v="倪祖欣"/>
        <s v="潘婕"/>
        <s v="潘群铭"/>
        <s v="潘盛伟"/>
        <s v="潘亦如"/>
        <s v="裴乐园"/>
        <s v="裴文良"/>
        <s v="彭婷"/>
        <s v="彭韦欣"/>
        <s v="彭小红"/>
        <s v="彭永东"/>
        <s v="浦东分行"/>
        <s v="浦建峰"/>
        <s v="钱慧"/>
        <s v="钱潇伟"/>
        <s v="钱晓琳"/>
        <s v="钱雨阳"/>
        <s v="乔国亭"/>
        <s v="乔琼"/>
        <s v="乔向红"/>
        <s v="乔宇英"/>
        <s v="秦斌"/>
        <s v="秦波"/>
        <s v="秦萃薇"/>
        <s v="秦海风"/>
        <s v="邱诗悦"/>
        <s v="邱智慧"/>
        <s v="瞿剑萍"/>
        <s v="瞿洁"/>
        <s v="瞿贤娥"/>
        <s v="瞿逸程"/>
        <s v="任露霄"/>
        <s v="沙彬彬"/>
        <s v="沙莎"/>
        <s v="尚啸"/>
        <s v="邵文杰"/>
        <s v="邵秀梅"/>
        <s v="邵驿涵"/>
        <s v="沈春梅"/>
        <s v="沈国青"/>
        <s v="沈佳燕"/>
        <s v="沈磊蕾"/>
        <s v="沈丽莉"/>
        <s v="沈丽清"/>
        <s v="沈凌苇"/>
        <s v="沈潞逸"/>
        <s v="沈思远"/>
        <s v="沈晔玮"/>
        <s v="沈奕"/>
        <s v="沈逸"/>
        <s v="盛瑷卉"/>
        <s v="盛健隽"/>
        <s v="施佳杰"/>
        <s v="施嘉程"/>
        <s v="施梅华"/>
        <s v="施敏"/>
        <s v="施石欣"/>
        <s v="施瑜婷"/>
        <s v="史嘉杰"/>
        <s v="寿春连"/>
        <s v="舒欣"/>
        <s v="宋丹红"/>
        <s v="宋家豪"/>
        <s v="宋丽凤"/>
        <s v="宋露霞"/>
        <s v="宋莹"/>
        <s v="宋瀛英"/>
        <s v="苏英"/>
        <s v="孙晨璐"/>
        <s v="孙倩雯"/>
        <s v="孙瞿琰"/>
        <s v="孙思敏"/>
        <s v="孙惟讷"/>
        <s v="孙燕妮"/>
        <s v="孙仰阳"/>
        <s v="孙祎莉"/>
        <s v="孙逸云"/>
        <s v="孙瑜婷"/>
        <s v="孙悦"/>
        <s v="孙智涛"/>
        <s v="孙忠权"/>
        <s v="谈霞震"/>
        <s v="谈新芳"/>
        <s v="谭茗"/>
        <s v="汤成"/>
        <s v="汤皓"/>
        <s v="汤佳元"/>
        <s v="汤明昊"/>
        <s v="汤珮蓉"/>
        <s v="唐安明"/>
        <s v="唐蓓莉"/>
        <s v="唐丹恒"/>
        <s v="唐瑞"/>
        <s v="唐诗蓓"/>
        <s v="唐伟国"/>
        <s v="唐雯"/>
        <s v="唐雄"/>
        <s v="唐秀鸳"/>
        <s v="唐奕"/>
        <s v="唐奕俊"/>
        <s v="唐志华"/>
        <s v="陶宏伟"/>
        <s v="陶轶欧"/>
        <s v="陶咏蕾"/>
        <s v="滕明琰"/>
        <s v="田轩飏"/>
        <s v="田雨蔚"/>
        <s v="童思佳"/>
        <s v="万华"/>
        <s v="万佳来"/>
        <s v="万云峰"/>
        <s v="汪承"/>
        <s v="王晨"/>
        <s v="王纯"/>
        <s v="王凡一"/>
        <s v="王方欣"/>
        <s v="王国华"/>
        <s v="王国良"/>
        <s v="王海静"/>
        <s v="王浩源"/>
        <s v="王合波"/>
        <s v="王华兴"/>
        <s v="王佳艺"/>
        <s v="王建飞"/>
        <s v="王静"/>
        <s v="王立斌"/>
        <s v="王丽丽"/>
        <s v="王美燕"/>
        <s v="王明霞"/>
        <s v="王萍"/>
        <s v="王瑞睿"/>
        <s v="王睿安"/>
        <s v="王诗怡"/>
        <s v="王涛萍"/>
        <s v="王维平"/>
        <s v="王晓军"/>
        <s v="王晓鹂"/>
        <s v="王艳红"/>
        <s v="王燕"/>
        <s v="王一静"/>
        <s v="王雨佳"/>
        <s v="王玥琦"/>
        <s v="王喆"/>
        <s v="王臻"/>
        <s v="王正平"/>
        <s v="王之韵"/>
        <s v="王子奇"/>
        <s v="韦晔"/>
        <s v="韦钰茹"/>
        <s v="卫爱丽"/>
        <s v="卫春雷"/>
        <s v="位帅琦"/>
        <s v="翁素仪"/>
        <s v="翁婷婷"/>
        <s v="吴爱萍"/>
        <s v="吴尔夫"/>
        <s v="吴杲"/>
        <s v="吴佳妮"/>
        <s v="吴佳雯"/>
        <s v="吴疆"/>
        <s v="吴静"/>
        <s v="吴静艺"/>
        <s v="吴俊明"/>
        <s v="吴明君"/>
        <s v="吴天予"/>
        <s v="吴文通"/>
        <s v="吴晓华"/>
        <s v="吴晓艳"/>
        <s v="吴莹"/>
        <s v="吴颖"/>
        <s v="吴钰"/>
        <s v="吴泽炬"/>
        <s v="吴正奕"/>
        <s v="伍艺锦"/>
        <s v="奚蕾"/>
        <s v="奚心雨"/>
        <s v="夏厦"/>
        <s v="夏真真"/>
        <s v="向华溢"/>
        <s v="肖晓"/>
        <s v="肖遥"/>
        <s v="谢佰轩"/>
        <s v="谢天"/>
        <s v="谢晓雯"/>
        <s v="谢政廷"/>
        <s v="刑景慧"/>
        <s v="邢聪"/>
        <s v="熊祎韬"/>
        <s v="徐冰樱"/>
        <s v="徐芳"/>
        <s v="徐昊"/>
        <s v="徐洪娣"/>
        <s v="徐佳颖"/>
        <s v="徐嘉新"/>
        <s v="徐建芳"/>
        <s v="徐金凤"/>
        <s v="徐进"/>
        <s v="徐君"/>
        <s v="徐凯文"/>
        <s v="徐曼"/>
        <s v="徐敏杰"/>
        <s v="徐明"/>
        <s v="徐天豪"/>
        <s v="徐文婧"/>
        <s v="徐曦"/>
        <s v="徐晓芸"/>
        <s v="徐晔"/>
        <s v="徐亦欢"/>
        <s v="徐轶"/>
        <s v="徐圆圆"/>
        <s v="徐玥"/>
        <s v="徐珠佳"/>
        <s v="许嘉浩"/>
        <s v="许嘉陆"/>
        <s v="许诗怡"/>
        <s v="许闻多"/>
        <s v="许益畅"/>
        <s v="薛锋杰"/>
        <s v="薛建国"/>
        <s v="薛文佳"/>
        <s v="薛晓晨"/>
        <s v="薛筱"/>
        <s v="严超弘"/>
        <s v="严澄澜"/>
        <s v="严丹"/>
        <s v="严洁颖"/>
        <s v="严平"/>
        <s v="严志华"/>
        <s v="颜芳芳"/>
        <s v="颜容"/>
        <s v="杨传毅"/>
        <s v="杨欢"/>
        <s v="杨佳浩"/>
        <s v="杨佳伟"/>
        <s v="杨坚"/>
        <s v="杨杰"/>
        <s v="杨静"/>
        <s v="杨静岚"/>
        <s v="杨珏珺"/>
        <s v="杨蕾敏"/>
        <s v="杨丽凤"/>
        <s v="杨丽萍"/>
        <s v="杨荣"/>
        <s v="杨维维"/>
        <s v="杨玮"/>
        <s v="杨卫兴"/>
        <s v="杨文莉"/>
        <s v="杨习里"/>
        <s v="杨小东"/>
        <s v="杨晓露"/>
        <s v="杨新英"/>
        <s v="杨燕"/>
        <s v="杨阳"/>
        <s v="杨宇鹭"/>
        <s v="杨玉良"/>
        <s v="杨裕丹"/>
        <s v="杨园君"/>
        <s v="杨玥"/>
        <s v="姚慧"/>
        <s v="姚磊"/>
        <s v="姚翊佳"/>
        <s v="姚永平"/>
        <s v="姚庄静"/>
        <s v="叶逢春"/>
        <s v="叶佳慧"/>
        <s v="叶黎恒"/>
        <s v="叶薇"/>
        <s v="叶玉珏"/>
        <s v="叶志文"/>
        <s v="殷凤"/>
        <s v="殷锡娟"/>
        <s v="殷正宇"/>
        <s v="尹爱华"/>
        <s v="尹磊"/>
        <s v="尹婷"/>
        <s v="尹霞"/>
        <s v="尹一卉"/>
        <s v="应艳婷"/>
        <s v="尤丽清"/>
        <s v="尤怡慧"/>
        <s v="尤子吟"/>
        <s v="于红"/>
        <s v="于家豪"/>
        <s v="余慧"/>
        <s v="俞诚"/>
        <s v="俞岭岭"/>
        <s v="俞倩文"/>
        <s v="俞卫民"/>
        <s v="俞晓丹"/>
        <s v="俞勇"/>
        <s v="虞倩琳"/>
        <s v="郁勤"/>
        <s v="郁悦"/>
        <s v="袁冰"/>
        <s v="袁文杰"/>
        <s v="袁瀛波"/>
        <s v="詹博睿"/>
        <s v="张㑇"/>
        <s v="张爱琴"/>
        <s v="张超豪"/>
        <s v="张朝明"/>
        <s v="张晨"/>
        <s v="张诚"/>
        <s v="张大伟"/>
        <s v="张欢"/>
        <s v="张晖"/>
        <s v="张佳勤"/>
        <s v="张洁"/>
        <s v="张静"/>
        <s v="张峻"/>
        <s v="张丽莉"/>
        <s v="张俪馨"/>
        <s v="张林美"/>
        <s v="张禄华"/>
        <s v="张佩君"/>
        <s v="张琴"/>
        <s v="张琼斐"/>
        <s v="张蓉"/>
        <s v="张润雨"/>
        <s v="张诗云"/>
        <s v="张束娇"/>
        <s v="张天超"/>
        <s v="张文晋"/>
        <s v="张孝治"/>
        <s v="张啸"/>
        <s v="张啸尘"/>
        <s v="张馨"/>
        <s v="张馨怡"/>
        <s v="张徐运"/>
        <s v="张雅韵"/>
        <s v="张艳"/>
        <s v="张燕"/>
        <s v="张燕艳"/>
        <s v="张燕贇"/>
        <s v="张洋洋"/>
        <s v="张怡婷"/>
        <s v="张怡云"/>
        <s v="张颖"/>
        <s v="张颖寅"/>
        <s v="张宇"/>
        <s v="张聿诚"/>
        <s v="张毓琦"/>
        <s v="张玥"/>
        <s v="张藻微"/>
        <s v="张臻"/>
        <s v="张郅骅"/>
        <s v="张忠友"/>
        <s v="张子豪"/>
        <s v="张紫霄"/>
        <s v="张自然"/>
        <s v="章逸昊"/>
        <s v="赵蓓莲"/>
        <s v="赵彬燕"/>
        <s v="赵峰"/>
        <s v="赵汉青"/>
        <s v="赵嘉昊"/>
        <s v="赵娇娇"/>
        <s v="赵琳"/>
        <s v="赵市宇"/>
        <s v="赵轶颖"/>
        <s v="赵韵"/>
        <s v="赵张洋"/>
        <s v="郑聪彦"/>
        <s v="郑浩君"/>
        <s v="郑佳伟"/>
        <s v="郑阳"/>
        <s v="郑元"/>
        <s v="仲维芳"/>
        <s v="周辰"/>
        <s v="周辰峰"/>
        <s v="周海伦"/>
        <s v="周华"/>
        <s v="周慧利"/>
        <s v="周嘉慧"/>
        <s v="周凯元"/>
        <s v="周黎明"/>
        <s v="周玲玲"/>
        <s v="周美倩"/>
        <s v="周培松"/>
        <s v="周琴"/>
        <s v="周沁桐"/>
        <s v="周晴晴"/>
        <s v="周汝泽"/>
        <s v="周思亦"/>
        <s v="周涛远"/>
        <s v="周天成"/>
        <s v="周啸天"/>
        <s v="周昕悦"/>
        <s v="周欣宇"/>
        <s v="周欣悦"/>
        <s v="周燕"/>
        <s v="周燕君"/>
        <s v="周以倩"/>
        <s v="周宇"/>
        <s v="周玉婷"/>
        <s v="周元弢"/>
        <s v="周韵"/>
        <s v="朱承波"/>
        <s v="朱法"/>
        <s v="朱芬"/>
        <s v="朱佳佳"/>
        <s v="朱佳敏"/>
        <s v="朱建青"/>
        <s v="朱洁婷"/>
        <s v="朱军"/>
        <s v="朱君"/>
        <s v="朱丽"/>
        <s v="朱丽梅"/>
        <s v="朱清"/>
        <s v="朱少廷"/>
        <s v="朱薇"/>
        <s v="朱伟彪"/>
        <s v="朱伟杰"/>
        <s v="朱小弟"/>
        <s v="朱旖辰"/>
        <s v="朱屹帆"/>
        <s v="朱勇"/>
        <s v="朱郁芬"/>
        <s v="庄佳毅"/>
        <s v="庄冉"/>
        <s v="邹盛"/>
        <s v="邹世奇"/>
        <s v="(空白)"/>
        <s v="总计"/>
        <m/>
      </sharedItems>
    </cacheField>
    <cacheField name="求和项:昨日授信人数" numFmtId="0">
      <sharedItems containsString="0" containsBlank="1" containsNumber="1" containsInteger="1" minValue="0" maxValue="7" count="5">
        <n v="0"/>
        <n v="1"/>
        <n v="4"/>
        <m/>
        <n v="7"/>
      </sharedItems>
    </cacheField>
    <cacheField name="求和项:昨日放款金额" numFmtId="0">
      <sharedItems containsString="0" containsBlank="1" containsNumber="1" containsInteger="1" minValue="0" maxValue="1614159" count="25">
        <n v="0"/>
        <n v="20000"/>
        <n v="3000"/>
        <n v="11700"/>
        <n v="2000"/>
        <n v="10000"/>
        <n v="100000"/>
        <n v="56000"/>
        <n v="90000"/>
        <n v="7465"/>
        <n v="102000"/>
        <n v="30000"/>
        <n v="14000"/>
        <n v="12000"/>
        <n v="102334"/>
        <n v="16400"/>
        <n v="327300"/>
        <n v="1000"/>
        <n v="19760"/>
        <n v="5000"/>
        <n v="211000"/>
        <n v="200000"/>
        <n v="3200"/>
        <m/>
        <n v="1614159"/>
      </sharedItems>
    </cacheField>
    <cacheField name="求和项:本月授信人数" numFmtId="0">
      <sharedItems containsString="0" containsBlank="1" containsNumber="1" containsInteger="1" minValue="0" maxValue="200" count="13">
        <n v="0"/>
        <n v="4"/>
        <n v="1"/>
        <n v="6"/>
        <n v="13"/>
        <n v="2"/>
        <n v="5"/>
        <n v="3"/>
        <n v="10"/>
        <n v="7"/>
        <n v="37"/>
        <m/>
        <n v="200"/>
      </sharedItems>
    </cacheField>
    <cacheField name="求和项:本月放款金额" numFmtId="0">
      <sharedItems containsString="0" containsBlank="1" containsNumber="1" containsInteger="1" minValue="0" maxValue="17069940" count="73">
        <n v="0"/>
        <n v="1000"/>
        <n v="34200"/>
        <n v="300000"/>
        <n v="540000"/>
        <n v="195700"/>
        <n v="8500"/>
        <n v="90000"/>
        <n v="200000"/>
        <n v="20000"/>
        <n v="2000"/>
        <n v="2600"/>
        <n v="281700"/>
        <n v="100000"/>
        <n v="138000"/>
        <n v="155000"/>
        <n v="364283"/>
        <n v="70000"/>
        <n v="5200"/>
        <n v="33000"/>
        <n v="6000"/>
        <n v="186000"/>
        <n v="291000"/>
        <n v="140000"/>
        <n v="45000"/>
        <n v="193465"/>
        <n v="50000"/>
        <n v="1100"/>
        <n v="19000"/>
        <n v="111000"/>
        <n v="270000"/>
        <n v="2734"/>
        <n v="190000"/>
        <n v="170000"/>
        <n v="130000"/>
        <n v="80000"/>
        <n v="3000"/>
        <n v="42000"/>
        <n v="411000"/>
        <n v="14000"/>
        <n v="183022"/>
        <n v="30000"/>
        <n v="10000"/>
        <n v="22000"/>
        <n v="727334"/>
        <n v="192400"/>
        <n v="380000"/>
        <n v="21000"/>
        <n v="3500"/>
        <n v="8000"/>
        <n v="210000"/>
        <n v="24000"/>
        <n v="5000"/>
        <n v="1822000"/>
        <n v="110000"/>
        <n v="167000"/>
        <n v="133760"/>
        <n v="433000"/>
        <n v="29880"/>
        <n v="3752900"/>
        <n v="157700"/>
        <n v="73962"/>
        <n v="292000"/>
        <n v="25000"/>
        <n v="27700"/>
        <n v="74700"/>
        <n v="58000"/>
        <n v="13000"/>
        <n v="5600"/>
        <n v="231000"/>
        <n v="350000"/>
        <m/>
        <n v="1706994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9">
  <r>
    <x v="0"/>
    <x v="0"/>
    <x v="0"/>
    <x v="0"/>
    <x v="0"/>
    <x v="0"/>
  </r>
  <r>
    <x v="0"/>
    <x v="1"/>
    <x v="0"/>
    <x v="0"/>
    <x v="0"/>
    <x v="1"/>
  </r>
  <r>
    <x v="1"/>
    <x v="2"/>
    <x v="0"/>
    <x v="0"/>
    <x v="0"/>
    <x v="1"/>
  </r>
  <r>
    <x v="2"/>
    <x v="3"/>
    <x v="0"/>
    <x v="0"/>
    <x v="0"/>
    <x v="1"/>
  </r>
  <r>
    <x v="0"/>
    <x v="4"/>
    <x v="0"/>
    <x v="0"/>
    <x v="0"/>
    <x v="1"/>
  </r>
  <r>
    <x v="3"/>
    <x v="5"/>
    <x v="0"/>
    <x v="0"/>
    <x v="1"/>
    <x v="2"/>
  </r>
  <r>
    <x v="4"/>
    <x v="6"/>
    <x v="0"/>
    <x v="0"/>
    <x v="0"/>
    <x v="1"/>
  </r>
  <r>
    <x v="0"/>
    <x v="7"/>
    <x v="0"/>
    <x v="0"/>
    <x v="0"/>
    <x v="1"/>
  </r>
  <r>
    <x v="0"/>
    <x v="8"/>
    <x v="0"/>
    <x v="0"/>
    <x v="0"/>
    <x v="1"/>
  </r>
  <r>
    <x v="5"/>
    <x v="9"/>
    <x v="0"/>
    <x v="0"/>
    <x v="0"/>
    <x v="1"/>
  </r>
  <r>
    <x v="6"/>
    <x v="10"/>
    <x v="0"/>
    <x v="0"/>
    <x v="0"/>
    <x v="1"/>
  </r>
  <r>
    <x v="7"/>
    <x v="11"/>
    <x v="0"/>
    <x v="0"/>
    <x v="0"/>
    <x v="1"/>
  </r>
  <r>
    <x v="8"/>
    <x v="12"/>
    <x v="0"/>
    <x v="0"/>
    <x v="0"/>
    <x v="1"/>
  </r>
  <r>
    <x v="9"/>
    <x v="13"/>
    <x v="0"/>
    <x v="0"/>
    <x v="1"/>
    <x v="1"/>
  </r>
  <r>
    <x v="10"/>
    <x v="14"/>
    <x v="0"/>
    <x v="0"/>
    <x v="0"/>
    <x v="3"/>
  </r>
  <r>
    <x v="5"/>
    <x v="15"/>
    <x v="0"/>
    <x v="0"/>
    <x v="0"/>
    <x v="4"/>
  </r>
  <r>
    <x v="11"/>
    <x v="16"/>
    <x v="0"/>
    <x v="0"/>
    <x v="0"/>
    <x v="1"/>
  </r>
  <r>
    <x v="12"/>
    <x v="17"/>
    <x v="0"/>
    <x v="0"/>
    <x v="0"/>
    <x v="0"/>
  </r>
  <r>
    <x v="13"/>
    <x v="18"/>
    <x v="0"/>
    <x v="0"/>
    <x v="0"/>
    <x v="1"/>
  </r>
  <r>
    <x v="14"/>
    <x v="19"/>
    <x v="0"/>
    <x v="0"/>
    <x v="0"/>
    <x v="1"/>
  </r>
  <r>
    <x v="15"/>
    <x v="20"/>
    <x v="1"/>
    <x v="0"/>
    <x v="2"/>
    <x v="5"/>
  </r>
  <r>
    <x v="2"/>
    <x v="21"/>
    <x v="0"/>
    <x v="0"/>
    <x v="0"/>
    <x v="1"/>
  </r>
  <r>
    <x v="0"/>
    <x v="22"/>
    <x v="0"/>
    <x v="0"/>
    <x v="0"/>
    <x v="1"/>
  </r>
  <r>
    <x v="12"/>
    <x v="23"/>
    <x v="0"/>
    <x v="0"/>
    <x v="3"/>
    <x v="6"/>
  </r>
  <r>
    <x v="16"/>
    <x v="24"/>
    <x v="0"/>
    <x v="0"/>
    <x v="0"/>
    <x v="1"/>
  </r>
  <r>
    <x v="17"/>
    <x v="25"/>
    <x v="0"/>
    <x v="0"/>
    <x v="0"/>
    <x v="1"/>
  </r>
  <r>
    <x v="18"/>
    <x v="26"/>
    <x v="0"/>
    <x v="0"/>
    <x v="0"/>
    <x v="1"/>
  </r>
  <r>
    <x v="1"/>
    <x v="27"/>
    <x v="0"/>
    <x v="0"/>
    <x v="0"/>
    <x v="1"/>
  </r>
  <r>
    <x v="0"/>
    <x v="28"/>
    <x v="0"/>
    <x v="0"/>
    <x v="0"/>
    <x v="1"/>
  </r>
  <r>
    <x v="0"/>
    <x v="29"/>
    <x v="0"/>
    <x v="0"/>
    <x v="0"/>
    <x v="1"/>
  </r>
  <r>
    <x v="11"/>
    <x v="30"/>
    <x v="0"/>
    <x v="0"/>
    <x v="0"/>
    <x v="1"/>
  </r>
  <r>
    <x v="19"/>
    <x v="31"/>
    <x v="0"/>
    <x v="0"/>
    <x v="0"/>
    <x v="1"/>
  </r>
  <r>
    <x v="20"/>
    <x v="32"/>
    <x v="0"/>
    <x v="0"/>
    <x v="3"/>
    <x v="1"/>
  </r>
  <r>
    <x v="21"/>
    <x v="33"/>
    <x v="0"/>
    <x v="0"/>
    <x v="0"/>
    <x v="1"/>
  </r>
  <r>
    <x v="2"/>
    <x v="34"/>
    <x v="2"/>
    <x v="0"/>
    <x v="4"/>
    <x v="7"/>
  </r>
  <r>
    <x v="21"/>
    <x v="35"/>
    <x v="0"/>
    <x v="0"/>
    <x v="3"/>
    <x v="1"/>
  </r>
  <r>
    <x v="22"/>
    <x v="36"/>
    <x v="0"/>
    <x v="0"/>
    <x v="1"/>
    <x v="1"/>
  </r>
  <r>
    <x v="0"/>
    <x v="37"/>
    <x v="0"/>
    <x v="0"/>
    <x v="0"/>
    <x v="1"/>
  </r>
  <r>
    <x v="23"/>
    <x v="38"/>
    <x v="0"/>
    <x v="0"/>
    <x v="0"/>
    <x v="8"/>
  </r>
  <r>
    <x v="15"/>
    <x v="39"/>
    <x v="0"/>
    <x v="0"/>
    <x v="0"/>
    <x v="9"/>
  </r>
  <r>
    <x v="24"/>
    <x v="40"/>
    <x v="0"/>
    <x v="0"/>
    <x v="0"/>
    <x v="1"/>
  </r>
  <r>
    <x v="0"/>
    <x v="41"/>
    <x v="0"/>
    <x v="0"/>
    <x v="0"/>
    <x v="1"/>
  </r>
  <r>
    <x v="0"/>
    <x v="42"/>
    <x v="0"/>
    <x v="0"/>
    <x v="0"/>
    <x v="1"/>
  </r>
  <r>
    <x v="6"/>
    <x v="43"/>
    <x v="0"/>
    <x v="0"/>
    <x v="0"/>
    <x v="1"/>
  </r>
  <r>
    <x v="0"/>
    <x v="44"/>
    <x v="0"/>
    <x v="0"/>
    <x v="0"/>
    <x v="1"/>
  </r>
  <r>
    <x v="25"/>
    <x v="45"/>
    <x v="0"/>
    <x v="0"/>
    <x v="0"/>
    <x v="1"/>
  </r>
  <r>
    <x v="26"/>
    <x v="46"/>
    <x v="0"/>
    <x v="0"/>
    <x v="0"/>
    <x v="1"/>
  </r>
  <r>
    <x v="0"/>
    <x v="47"/>
    <x v="0"/>
    <x v="0"/>
    <x v="0"/>
    <x v="1"/>
  </r>
  <r>
    <x v="27"/>
    <x v="48"/>
    <x v="0"/>
    <x v="0"/>
    <x v="0"/>
    <x v="10"/>
  </r>
  <r>
    <x v="0"/>
    <x v="49"/>
    <x v="0"/>
    <x v="0"/>
    <x v="0"/>
    <x v="1"/>
  </r>
  <r>
    <x v="26"/>
    <x v="50"/>
    <x v="0"/>
    <x v="0"/>
    <x v="5"/>
    <x v="11"/>
  </r>
  <r>
    <x v="0"/>
    <x v="51"/>
    <x v="0"/>
    <x v="0"/>
    <x v="0"/>
    <x v="1"/>
  </r>
  <r>
    <x v="19"/>
    <x v="52"/>
    <x v="0"/>
    <x v="0"/>
    <x v="0"/>
    <x v="1"/>
  </r>
  <r>
    <x v="2"/>
    <x v="53"/>
    <x v="0"/>
    <x v="0"/>
    <x v="0"/>
    <x v="1"/>
  </r>
  <r>
    <x v="0"/>
    <x v="54"/>
    <x v="0"/>
    <x v="0"/>
    <x v="0"/>
    <x v="1"/>
  </r>
  <r>
    <x v="0"/>
    <x v="55"/>
    <x v="0"/>
    <x v="0"/>
    <x v="0"/>
    <x v="1"/>
  </r>
  <r>
    <x v="28"/>
    <x v="56"/>
    <x v="0"/>
    <x v="0"/>
    <x v="0"/>
    <x v="12"/>
  </r>
  <r>
    <x v="24"/>
    <x v="57"/>
    <x v="0"/>
    <x v="0"/>
    <x v="0"/>
    <x v="1"/>
  </r>
  <r>
    <x v="29"/>
    <x v="58"/>
    <x v="0"/>
    <x v="0"/>
    <x v="0"/>
    <x v="1"/>
  </r>
  <r>
    <x v="0"/>
    <x v="59"/>
    <x v="0"/>
    <x v="0"/>
    <x v="0"/>
    <x v="1"/>
  </r>
  <r>
    <x v="30"/>
    <x v="60"/>
    <x v="0"/>
    <x v="0"/>
    <x v="0"/>
    <x v="1"/>
  </r>
  <r>
    <x v="0"/>
    <x v="61"/>
    <x v="0"/>
    <x v="0"/>
    <x v="0"/>
    <x v="1"/>
  </r>
  <r>
    <x v="3"/>
    <x v="62"/>
    <x v="3"/>
    <x v="0"/>
    <x v="6"/>
    <x v="1"/>
  </r>
  <r>
    <x v="1"/>
    <x v="63"/>
    <x v="0"/>
    <x v="0"/>
    <x v="0"/>
    <x v="1"/>
  </r>
  <r>
    <x v="0"/>
    <x v="64"/>
    <x v="0"/>
    <x v="0"/>
    <x v="0"/>
    <x v="1"/>
  </r>
  <r>
    <x v="31"/>
    <x v="65"/>
    <x v="0"/>
    <x v="0"/>
    <x v="0"/>
    <x v="1"/>
  </r>
  <r>
    <x v="11"/>
    <x v="66"/>
    <x v="0"/>
    <x v="0"/>
    <x v="0"/>
    <x v="13"/>
  </r>
  <r>
    <x v="5"/>
    <x v="67"/>
    <x v="0"/>
    <x v="0"/>
    <x v="1"/>
    <x v="14"/>
  </r>
  <r>
    <x v="32"/>
    <x v="68"/>
    <x v="0"/>
    <x v="0"/>
    <x v="0"/>
    <x v="1"/>
  </r>
  <r>
    <x v="8"/>
    <x v="69"/>
    <x v="0"/>
    <x v="0"/>
    <x v="0"/>
    <x v="15"/>
  </r>
  <r>
    <x v="30"/>
    <x v="70"/>
    <x v="0"/>
    <x v="0"/>
    <x v="0"/>
    <x v="1"/>
  </r>
  <r>
    <x v="0"/>
    <x v="71"/>
    <x v="0"/>
    <x v="0"/>
    <x v="0"/>
    <x v="16"/>
  </r>
  <r>
    <x v="20"/>
    <x v="72"/>
    <x v="0"/>
    <x v="1"/>
    <x v="0"/>
    <x v="17"/>
  </r>
  <r>
    <x v="0"/>
    <x v="73"/>
    <x v="0"/>
    <x v="0"/>
    <x v="0"/>
    <x v="1"/>
  </r>
  <r>
    <x v="15"/>
    <x v="74"/>
    <x v="0"/>
    <x v="0"/>
    <x v="0"/>
    <x v="18"/>
  </r>
  <r>
    <x v="33"/>
    <x v="75"/>
    <x v="0"/>
    <x v="0"/>
    <x v="0"/>
    <x v="1"/>
  </r>
  <r>
    <x v="34"/>
    <x v="76"/>
    <x v="0"/>
    <x v="0"/>
    <x v="7"/>
    <x v="19"/>
  </r>
  <r>
    <x v="35"/>
    <x v="77"/>
    <x v="0"/>
    <x v="0"/>
    <x v="0"/>
    <x v="1"/>
  </r>
  <r>
    <x v="36"/>
    <x v="78"/>
    <x v="0"/>
    <x v="0"/>
    <x v="0"/>
    <x v="1"/>
  </r>
  <r>
    <x v="28"/>
    <x v="79"/>
    <x v="0"/>
    <x v="0"/>
    <x v="0"/>
    <x v="20"/>
  </r>
  <r>
    <x v="14"/>
    <x v="80"/>
    <x v="0"/>
    <x v="0"/>
    <x v="0"/>
    <x v="1"/>
  </r>
  <r>
    <x v="15"/>
    <x v="81"/>
    <x v="2"/>
    <x v="0"/>
    <x v="8"/>
    <x v="20"/>
  </r>
  <r>
    <x v="21"/>
    <x v="82"/>
    <x v="0"/>
    <x v="0"/>
    <x v="1"/>
    <x v="1"/>
  </r>
  <r>
    <x v="33"/>
    <x v="83"/>
    <x v="0"/>
    <x v="0"/>
    <x v="0"/>
    <x v="1"/>
  </r>
  <r>
    <x v="37"/>
    <x v="84"/>
    <x v="0"/>
    <x v="0"/>
    <x v="0"/>
    <x v="1"/>
  </r>
  <r>
    <x v="15"/>
    <x v="85"/>
    <x v="0"/>
    <x v="0"/>
    <x v="0"/>
    <x v="21"/>
  </r>
  <r>
    <x v="5"/>
    <x v="86"/>
    <x v="0"/>
    <x v="0"/>
    <x v="0"/>
    <x v="1"/>
  </r>
  <r>
    <x v="0"/>
    <x v="87"/>
    <x v="0"/>
    <x v="0"/>
    <x v="3"/>
    <x v="1"/>
  </r>
  <r>
    <x v="6"/>
    <x v="88"/>
    <x v="0"/>
    <x v="2"/>
    <x v="0"/>
    <x v="22"/>
  </r>
  <r>
    <x v="38"/>
    <x v="89"/>
    <x v="0"/>
    <x v="0"/>
    <x v="3"/>
    <x v="1"/>
  </r>
  <r>
    <x v="39"/>
    <x v="90"/>
    <x v="0"/>
    <x v="0"/>
    <x v="6"/>
    <x v="3"/>
  </r>
  <r>
    <x v="12"/>
    <x v="91"/>
    <x v="0"/>
    <x v="0"/>
    <x v="0"/>
    <x v="1"/>
  </r>
  <r>
    <x v="40"/>
    <x v="92"/>
    <x v="0"/>
    <x v="0"/>
    <x v="0"/>
    <x v="1"/>
  </r>
  <r>
    <x v="20"/>
    <x v="93"/>
    <x v="0"/>
    <x v="0"/>
    <x v="0"/>
    <x v="1"/>
  </r>
  <r>
    <x v="24"/>
    <x v="94"/>
    <x v="0"/>
    <x v="0"/>
    <x v="0"/>
    <x v="1"/>
  </r>
  <r>
    <x v="0"/>
    <x v="95"/>
    <x v="0"/>
    <x v="0"/>
    <x v="0"/>
    <x v="1"/>
  </r>
  <r>
    <x v="0"/>
    <x v="96"/>
    <x v="0"/>
    <x v="0"/>
    <x v="0"/>
    <x v="23"/>
  </r>
  <r>
    <x v="36"/>
    <x v="97"/>
    <x v="0"/>
    <x v="0"/>
    <x v="3"/>
    <x v="24"/>
  </r>
  <r>
    <x v="0"/>
    <x v="98"/>
    <x v="0"/>
    <x v="0"/>
    <x v="0"/>
    <x v="1"/>
  </r>
  <r>
    <x v="0"/>
    <x v="99"/>
    <x v="0"/>
    <x v="0"/>
    <x v="0"/>
    <x v="1"/>
  </r>
  <r>
    <x v="26"/>
    <x v="100"/>
    <x v="0"/>
    <x v="0"/>
    <x v="0"/>
    <x v="1"/>
  </r>
  <r>
    <x v="11"/>
    <x v="101"/>
    <x v="0"/>
    <x v="0"/>
    <x v="0"/>
    <x v="19"/>
  </r>
  <r>
    <x v="0"/>
    <x v="102"/>
    <x v="0"/>
    <x v="0"/>
    <x v="0"/>
    <x v="1"/>
  </r>
  <r>
    <x v="41"/>
    <x v="103"/>
    <x v="0"/>
    <x v="0"/>
    <x v="0"/>
    <x v="1"/>
  </r>
  <r>
    <x v="2"/>
    <x v="104"/>
    <x v="0"/>
    <x v="0"/>
    <x v="0"/>
    <x v="1"/>
  </r>
  <r>
    <x v="15"/>
    <x v="105"/>
    <x v="0"/>
    <x v="0"/>
    <x v="0"/>
    <x v="1"/>
  </r>
  <r>
    <x v="12"/>
    <x v="106"/>
    <x v="0"/>
    <x v="0"/>
    <x v="0"/>
    <x v="25"/>
  </r>
  <r>
    <x v="15"/>
    <x v="107"/>
    <x v="0"/>
    <x v="0"/>
    <x v="0"/>
    <x v="1"/>
  </r>
  <r>
    <x v="26"/>
    <x v="108"/>
    <x v="0"/>
    <x v="0"/>
    <x v="0"/>
    <x v="1"/>
  </r>
  <r>
    <x v="42"/>
    <x v="109"/>
    <x v="0"/>
    <x v="0"/>
    <x v="0"/>
    <x v="1"/>
  </r>
  <r>
    <x v="0"/>
    <x v="110"/>
    <x v="0"/>
    <x v="0"/>
    <x v="0"/>
    <x v="1"/>
  </r>
  <r>
    <x v="32"/>
    <x v="111"/>
    <x v="0"/>
    <x v="0"/>
    <x v="0"/>
    <x v="1"/>
  </r>
  <r>
    <x v="34"/>
    <x v="112"/>
    <x v="0"/>
    <x v="0"/>
    <x v="0"/>
    <x v="1"/>
  </r>
  <r>
    <x v="15"/>
    <x v="113"/>
    <x v="0"/>
    <x v="0"/>
    <x v="0"/>
    <x v="26"/>
  </r>
  <r>
    <x v="23"/>
    <x v="114"/>
    <x v="0"/>
    <x v="0"/>
    <x v="0"/>
    <x v="1"/>
  </r>
  <r>
    <x v="0"/>
    <x v="115"/>
    <x v="0"/>
    <x v="0"/>
    <x v="0"/>
    <x v="1"/>
  </r>
  <r>
    <x v="26"/>
    <x v="116"/>
    <x v="0"/>
    <x v="0"/>
    <x v="0"/>
    <x v="1"/>
  </r>
  <r>
    <x v="35"/>
    <x v="117"/>
    <x v="0"/>
    <x v="0"/>
    <x v="0"/>
    <x v="1"/>
  </r>
  <r>
    <x v="9"/>
    <x v="118"/>
    <x v="0"/>
    <x v="0"/>
    <x v="0"/>
    <x v="1"/>
  </r>
  <r>
    <x v="0"/>
    <x v="119"/>
    <x v="0"/>
    <x v="0"/>
    <x v="0"/>
    <x v="1"/>
  </r>
  <r>
    <x v="7"/>
    <x v="120"/>
    <x v="0"/>
    <x v="0"/>
    <x v="0"/>
    <x v="1"/>
  </r>
  <r>
    <x v="15"/>
    <x v="121"/>
    <x v="0"/>
    <x v="0"/>
    <x v="0"/>
    <x v="27"/>
  </r>
  <r>
    <x v="0"/>
    <x v="122"/>
    <x v="0"/>
    <x v="0"/>
    <x v="0"/>
    <x v="1"/>
  </r>
  <r>
    <x v="43"/>
    <x v="123"/>
    <x v="0"/>
    <x v="0"/>
    <x v="0"/>
    <x v="1"/>
  </r>
  <r>
    <x v="30"/>
    <x v="124"/>
    <x v="0"/>
    <x v="0"/>
    <x v="0"/>
    <x v="28"/>
  </r>
  <r>
    <x v="0"/>
    <x v="125"/>
    <x v="0"/>
    <x v="0"/>
    <x v="0"/>
    <x v="1"/>
  </r>
  <r>
    <x v="44"/>
    <x v="126"/>
    <x v="0"/>
    <x v="0"/>
    <x v="0"/>
    <x v="1"/>
  </r>
  <r>
    <x v="32"/>
    <x v="127"/>
    <x v="0"/>
    <x v="0"/>
    <x v="0"/>
    <x v="1"/>
  </r>
  <r>
    <x v="30"/>
    <x v="128"/>
    <x v="0"/>
    <x v="0"/>
    <x v="0"/>
    <x v="1"/>
  </r>
  <r>
    <x v="0"/>
    <x v="129"/>
    <x v="0"/>
    <x v="0"/>
    <x v="0"/>
    <x v="1"/>
  </r>
  <r>
    <x v="44"/>
    <x v="130"/>
    <x v="0"/>
    <x v="0"/>
    <x v="0"/>
    <x v="1"/>
  </r>
  <r>
    <x v="0"/>
    <x v="131"/>
    <x v="0"/>
    <x v="0"/>
    <x v="0"/>
    <x v="1"/>
  </r>
  <r>
    <x v="44"/>
    <x v="132"/>
    <x v="0"/>
    <x v="0"/>
    <x v="0"/>
    <x v="1"/>
  </r>
  <r>
    <x v="1"/>
    <x v="133"/>
    <x v="0"/>
    <x v="0"/>
    <x v="0"/>
    <x v="1"/>
  </r>
  <r>
    <x v="1"/>
    <x v="134"/>
    <x v="0"/>
    <x v="0"/>
    <x v="0"/>
    <x v="1"/>
  </r>
  <r>
    <x v="2"/>
    <x v="135"/>
    <x v="0"/>
    <x v="0"/>
    <x v="0"/>
    <x v="19"/>
  </r>
  <r>
    <x v="15"/>
    <x v="136"/>
    <x v="0"/>
    <x v="0"/>
    <x v="0"/>
    <x v="1"/>
  </r>
  <r>
    <x v="45"/>
    <x v="137"/>
    <x v="0"/>
    <x v="0"/>
    <x v="0"/>
    <x v="1"/>
  </r>
  <r>
    <x v="39"/>
    <x v="138"/>
    <x v="0"/>
    <x v="0"/>
    <x v="9"/>
    <x v="1"/>
  </r>
  <r>
    <x v="10"/>
    <x v="139"/>
    <x v="0"/>
    <x v="0"/>
    <x v="0"/>
    <x v="1"/>
  </r>
  <r>
    <x v="0"/>
    <x v="140"/>
    <x v="0"/>
    <x v="0"/>
    <x v="0"/>
    <x v="0"/>
  </r>
  <r>
    <x v="17"/>
    <x v="141"/>
    <x v="0"/>
    <x v="0"/>
    <x v="0"/>
    <x v="17"/>
  </r>
  <r>
    <x v="14"/>
    <x v="142"/>
    <x v="0"/>
    <x v="0"/>
    <x v="0"/>
    <x v="1"/>
  </r>
  <r>
    <x v="10"/>
    <x v="143"/>
    <x v="0"/>
    <x v="0"/>
    <x v="0"/>
    <x v="1"/>
  </r>
  <r>
    <x v="27"/>
    <x v="144"/>
    <x v="0"/>
    <x v="0"/>
    <x v="0"/>
    <x v="1"/>
  </r>
  <r>
    <x v="0"/>
    <x v="145"/>
    <x v="0"/>
    <x v="0"/>
    <x v="0"/>
    <x v="17"/>
  </r>
  <r>
    <x v="0"/>
    <x v="146"/>
    <x v="0"/>
    <x v="0"/>
    <x v="0"/>
    <x v="1"/>
  </r>
  <r>
    <x v="21"/>
    <x v="147"/>
    <x v="0"/>
    <x v="0"/>
    <x v="0"/>
    <x v="1"/>
  </r>
  <r>
    <x v="0"/>
    <x v="148"/>
    <x v="0"/>
    <x v="0"/>
    <x v="0"/>
    <x v="20"/>
  </r>
  <r>
    <x v="0"/>
    <x v="149"/>
    <x v="0"/>
    <x v="0"/>
    <x v="0"/>
    <x v="1"/>
  </r>
  <r>
    <x v="1"/>
    <x v="150"/>
    <x v="0"/>
    <x v="0"/>
    <x v="0"/>
    <x v="1"/>
  </r>
  <r>
    <x v="43"/>
    <x v="151"/>
    <x v="0"/>
    <x v="0"/>
    <x v="0"/>
    <x v="1"/>
  </r>
  <r>
    <x v="17"/>
    <x v="152"/>
    <x v="0"/>
    <x v="0"/>
    <x v="0"/>
    <x v="21"/>
  </r>
  <r>
    <x v="1"/>
    <x v="153"/>
    <x v="0"/>
    <x v="0"/>
    <x v="0"/>
    <x v="1"/>
  </r>
  <r>
    <x v="0"/>
    <x v="154"/>
    <x v="0"/>
    <x v="0"/>
    <x v="0"/>
    <x v="1"/>
  </r>
  <r>
    <x v="19"/>
    <x v="155"/>
    <x v="0"/>
    <x v="0"/>
    <x v="0"/>
    <x v="2"/>
  </r>
  <r>
    <x v="0"/>
    <x v="156"/>
    <x v="0"/>
    <x v="0"/>
    <x v="0"/>
    <x v="1"/>
  </r>
  <r>
    <x v="18"/>
    <x v="157"/>
    <x v="0"/>
    <x v="0"/>
    <x v="0"/>
    <x v="1"/>
  </r>
  <r>
    <x v="35"/>
    <x v="158"/>
    <x v="0"/>
    <x v="0"/>
    <x v="0"/>
    <x v="1"/>
  </r>
  <r>
    <x v="0"/>
    <x v="159"/>
    <x v="0"/>
    <x v="0"/>
    <x v="0"/>
    <x v="1"/>
  </r>
  <r>
    <x v="10"/>
    <x v="160"/>
    <x v="0"/>
    <x v="0"/>
    <x v="0"/>
    <x v="1"/>
  </r>
  <r>
    <x v="0"/>
    <x v="161"/>
    <x v="0"/>
    <x v="0"/>
    <x v="0"/>
    <x v="1"/>
  </r>
  <r>
    <x v="46"/>
    <x v="162"/>
    <x v="0"/>
    <x v="0"/>
    <x v="0"/>
    <x v="1"/>
  </r>
  <r>
    <x v="0"/>
    <x v="163"/>
    <x v="0"/>
    <x v="0"/>
    <x v="0"/>
    <x v="1"/>
  </r>
  <r>
    <x v="31"/>
    <x v="164"/>
    <x v="0"/>
    <x v="0"/>
    <x v="0"/>
    <x v="29"/>
  </r>
  <r>
    <x v="0"/>
    <x v="165"/>
    <x v="0"/>
    <x v="0"/>
    <x v="0"/>
    <x v="1"/>
  </r>
  <r>
    <x v="39"/>
    <x v="166"/>
    <x v="0"/>
    <x v="0"/>
    <x v="0"/>
    <x v="30"/>
  </r>
  <r>
    <x v="0"/>
    <x v="167"/>
    <x v="0"/>
    <x v="0"/>
    <x v="0"/>
    <x v="1"/>
  </r>
  <r>
    <x v="47"/>
    <x v="168"/>
    <x v="0"/>
    <x v="0"/>
    <x v="0"/>
    <x v="1"/>
  </r>
  <r>
    <x v="48"/>
    <x v="169"/>
    <x v="0"/>
    <x v="0"/>
    <x v="0"/>
    <x v="31"/>
  </r>
  <r>
    <x v="1"/>
    <x v="170"/>
    <x v="0"/>
    <x v="0"/>
    <x v="0"/>
    <x v="1"/>
  </r>
  <r>
    <x v="0"/>
    <x v="171"/>
    <x v="0"/>
    <x v="0"/>
    <x v="0"/>
    <x v="1"/>
  </r>
  <r>
    <x v="0"/>
    <x v="172"/>
    <x v="2"/>
    <x v="0"/>
    <x v="10"/>
    <x v="32"/>
  </r>
  <r>
    <x v="0"/>
    <x v="173"/>
    <x v="0"/>
    <x v="0"/>
    <x v="0"/>
    <x v="1"/>
  </r>
  <r>
    <x v="0"/>
    <x v="174"/>
    <x v="0"/>
    <x v="0"/>
    <x v="0"/>
    <x v="33"/>
  </r>
  <r>
    <x v="5"/>
    <x v="175"/>
    <x v="0"/>
    <x v="0"/>
    <x v="0"/>
    <x v="34"/>
  </r>
  <r>
    <x v="21"/>
    <x v="176"/>
    <x v="0"/>
    <x v="0"/>
    <x v="0"/>
    <x v="1"/>
  </r>
  <r>
    <x v="0"/>
    <x v="177"/>
    <x v="0"/>
    <x v="0"/>
    <x v="0"/>
    <x v="35"/>
  </r>
  <r>
    <x v="3"/>
    <x v="178"/>
    <x v="0"/>
    <x v="0"/>
    <x v="0"/>
    <x v="1"/>
  </r>
  <r>
    <x v="9"/>
    <x v="179"/>
    <x v="0"/>
    <x v="0"/>
    <x v="0"/>
    <x v="1"/>
  </r>
  <r>
    <x v="10"/>
    <x v="180"/>
    <x v="0"/>
    <x v="0"/>
    <x v="0"/>
    <x v="1"/>
  </r>
  <r>
    <x v="0"/>
    <x v="181"/>
    <x v="0"/>
    <x v="0"/>
    <x v="0"/>
    <x v="21"/>
  </r>
  <r>
    <x v="0"/>
    <x v="182"/>
    <x v="0"/>
    <x v="0"/>
    <x v="0"/>
    <x v="1"/>
  </r>
  <r>
    <x v="0"/>
    <x v="183"/>
    <x v="0"/>
    <x v="0"/>
    <x v="0"/>
    <x v="0"/>
  </r>
  <r>
    <x v="21"/>
    <x v="184"/>
    <x v="0"/>
    <x v="0"/>
    <x v="0"/>
    <x v="1"/>
  </r>
  <r>
    <x v="19"/>
    <x v="185"/>
    <x v="0"/>
    <x v="0"/>
    <x v="0"/>
    <x v="1"/>
  </r>
  <r>
    <x v="42"/>
    <x v="186"/>
    <x v="0"/>
    <x v="0"/>
    <x v="0"/>
    <x v="1"/>
  </r>
  <r>
    <x v="24"/>
    <x v="187"/>
    <x v="0"/>
    <x v="0"/>
    <x v="0"/>
    <x v="36"/>
  </r>
  <r>
    <x v="49"/>
    <x v="188"/>
    <x v="0"/>
    <x v="0"/>
    <x v="0"/>
    <x v="1"/>
  </r>
  <r>
    <x v="7"/>
    <x v="189"/>
    <x v="0"/>
    <x v="0"/>
    <x v="0"/>
    <x v="1"/>
  </r>
  <r>
    <x v="21"/>
    <x v="190"/>
    <x v="0"/>
    <x v="0"/>
    <x v="0"/>
    <x v="1"/>
  </r>
  <r>
    <x v="0"/>
    <x v="191"/>
    <x v="0"/>
    <x v="0"/>
    <x v="0"/>
    <x v="1"/>
  </r>
  <r>
    <x v="34"/>
    <x v="192"/>
    <x v="0"/>
    <x v="0"/>
    <x v="0"/>
    <x v="1"/>
  </r>
  <r>
    <x v="5"/>
    <x v="193"/>
    <x v="0"/>
    <x v="0"/>
    <x v="0"/>
    <x v="1"/>
  </r>
  <r>
    <x v="48"/>
    <x v="194"/>
    <x v="0"/>
    <x v="0"/>
    <x v="0"/>
    <x v="1"/>
  </r>
  <r>
    <x v="33"/>
    <x v="195"/>
    <x v="0"/>
    <x v="0"/>
    <x v="0"/>
    <x v="1"/>
  </r>
  <r>
    <x v="20"/>
    <x v="196"/>
    <x v="0"/>
    <x v="0"/>
    <x v="0"/>
    <x v="1"/>
  </r>
  <r>
    <x v="19"/>
    <x v="197"/>
    <x v="0"/>
    <x v="0"/>
    <x v="7"/>
    <x v="1"/>
  </r>
  <r>
    <x v="0"/>
    <x v="198"/>
    <x v="0"/>
    <x v="0"/>
    <x v="0"/>
    <x v="1"/>
  </r>
  <r>
    <x v="15"/>
    <x v="199"/>
    <x v="0"/>
    <x v="0"/>
    <x v="0"/>
    <x v="37"/>
  </r>
  <r>
    <x v="22"/>
    <x v="200"/>
    <x v="0"/>
    <x v="0"/>
    <x v="0"/>
    <x v="38"/>
  </r>
  <r>
    <x v="23"/>
    <x v="201"/>
    <x v="0"/>
    <x v="0"/>
    <x v="0"/>
    <x v="39"/>
  </r>
  <r>
    <x v="1"/>
    <x v="202"/>
    <x v="0"/>
    <x v="0"/>
    <x v="0"/>
    <x v="1"/>
  </r>
  <r>
    <x v="40"/>
    <x v="203"/>
    <x v="0"/>
    <x v="0"/>
    <x v="0"/>
    <x v="1"/>
  </r>
  <r>
    <x v="17"/>
    <x v="204"/>
    <x v="0"/>
    <x v="0"/>
    <x v="0"/>
    <x v="1"/>
  </r>
  <r>
    <x v="4"/>
    <x v="205"/>
    <x v="0"/>
    <x v="0"/>
    <x v="0"/>
    <x v="1"/>
  </r>
  <r>
    <x v="29"/>
    <x v="206"/>
    <x v="0"/>
    <x v="0"/>
    <x v="0"/>
    <x v="1"/>
  </r>
  <r>
    <x v="1"/>
    <x v="207"/>
    <x v="0"/>
    <x v="0"/>
    <x v="0"/>
    <x v="1"/>
  </r>
  <r>
    <x v="29"/>
    <x v="208"/>
    <x v="0"/>
    <x v="0"/>
    <x v="0"/>
    <x v="1"/>
  </r>
  <r>
    <x v="43"/>
    <x v="209"/>
    <x v="3"/>
    <x v="0"/>
    <x v="7"/>
    <x v="1"/>
  </r>
  <r>
    <x v="32"/>
    <x v="210"/>
    <x v="0"/>
    <x v="0"/>
    <x v="0"/>
    <x v="1"/>
  </r>
  <r>
    <x v="50"/>
    <x v="211"/>
    <x v="0"/>
    <x v="0"/>
    <x v="0"/>
    <x v="1"/>
  </r>
  <r>
    <x v="35"/>
    <x v="212"/>
    <x v="0"/>
    <x v="0"/>
    <x v="0"/>
    <x v="40"/>
  </r>
  <r>
    <x v="1"/>
    <x v="213"/>
    <x v="0"/>
    <x v="0"/>
    <x v="0"/>
    <x v="1"/>
  </r>
  <r>
    <x v="37"/>
    <x v="214"/>
    <x v="0"/>
    <x v="0"/>
    <x v="0"/>
    <x v="1"/>
  </r>
  <r>
    <x v="34"/>
    <x v="215"/>
    <x v="0"/>
    <x v="0"/>
    <x v="0"/>
    <x v="1"/>
  </r>
  <r>
    <x v="0"/>
    <x v="216"/>
    <x v="0"/>
    <x v="0"/>
    <x v="0"/>
    <x v="1"/>
  </r>
  <r>
    <x v="5"/>
    <x v="217"/>
    <x v="0"/>
    <x v="0"/>
    <x v="0"/>
    <x v="1"/>
  </r>
  <r>
    <x v="29"/>
    <x v="218"/>
    <x v="0"/>
    <x v="0"/>
    <x v="0"/>
    <x v="1"/>
  </r>
  <r>
    <x v="0"/>
    <x v="219"/>
    <x v="0"/>
    <x v="0"/>
    <x v="0"/>
    <x v="1"/>
  </r>
  <r>
    <x v="4"/>
    <x v="220"/>
    <x v="0"/>
    <x v="0"/>
    <x v="0"/>
    <x v="1"/>
  </r>
  <r>
    <x v="0"/>
    <x v="221"/>
    <x v="0"/>
    <x v="0"/>
    <x v="0"/>
    <x v="1"/>
  </r>
  <r>
    <x v="44"/>
    <x v="222"/>
    <x v="0"/>
    <x v="0"/>
    <x v="0"/>
    <x v="1"/>
  </r>
  <r>
    <x v="5"/>
    <x v="223"/>
    <x v="0"/>
    <x v="0"/>
    <x v="0"/>
    <x v="41"/>
  </r>
  <r>
    <x v="1"/>
    <x v="224"/>
    <x v="0"/>
    <x v="0"/>
    <x v="0"/>
    <x v="1"/>
  </r>
  <r>
    <x v="19"/>
    <x v="225"/>
    <x v="0"/>
    <x v="0"/>
    <x v="0"/>
    <x v="41"/>
  </r>
  <r>
    <x v="0"/>
    <x v="226"/>
    <x v="0"/>
    <x v="0"/>
    <x v="0"/>
    <x v="1"/>
  </r>
  <r>
    <x v="15"/>
    <x v="227"/>
    <x v="0"/>
    <x v="0"/>
    <x v="0"/>
    <x v="42"/>
  </r>
  <r>
    <x v="28"/>
    <x v="228"/>
    <x v="0"/>
    <x v="0"/>
    <x v="0"/>
    <x v="1"/>
  </r>
  <r>
    <x v="2"/>
    <x v="229"/>
    <x v="3"/>
    <x v="0"/>
    <x v="7"/>
    <x v="20"/>
  </r>
  <r>
    <x v="10"/>
    <x v="230"/>
    <x v="4"/>
    <x v="0"/>
    <x v="11"/>
    <x v="43"/>
  </r>
  <r>
    <x v="31"/>
    <x v="231"/>
    <x v="0"/>
    <x v="3"/>
    <x v="1"/>
    <x v="44"/>
  </r>
  <r>
    <x v="17"/>
    <x v="232"/>
    <x v="0"/>
    <x v="0"/>
    <x v="0"/>
    <x v="1"/>
  </r>
  <r>
    <x v="19"/>
    <x v="233"/>
    <x v="0"/>
    <x v="0"/>
    <x v="0"/>
    <x v="0"/>
  </r>
  <r>
    <x v="9"/>
    <x v="234"/>
    <x v="0"/>
    <x v="0"/>
    <x v="0"/>
    <x v="1"/>
  </r>
  <r>
    <x v="0"/>
    <x v="235"/>
    <x v="0"/>
    <x v="0"/>
    <x v="0"/>
    <x v="1"/>
  </r>
  <r>
    <x v="15"/>
    <x v="236"/>
    <x v="0"/>
    <x v="0"/>
    <x v="4"/>
    <x v="45"/>
  </r>
  <r>
    <x v="0"/>
    <x v="237"/>
    <x v="0"/>
    <x v="0"/>
    <x v="0"/>
    <x v="1"/>
  </r>
  <r>
    <x v="0"/>
    <x v="238"/>
    <x v="0"/>
    <x v="0"/>
    <x v="0"/>
    <x v="1"/>
  </r>
  <r>
    <x v="27"/>
    <x v="239"/>
    <x v="0"/>
    <x v="0"/>
    <x v="1"/>
    <x v="1"/>
  </r>
  <r>
    <x v="9"/>
    <x v="240"/>
    <x v="0"/>
    <x v="0"/>
    <x v="0"/>
    <x v="1"/>
  </r>
  <r>
    <x v="48"/>
    <x v="241"/>
    <x v="0"/>
    <x v="0"/>
    <x v="0"/>
    <x v="1"/>
  </r>
  <r>
    <x v="35"/>
    <x v="242"/>
    <x v="0"/>
    <x v="0"/>
    <x v="0"/>
    <x v="1"/>
  </r>
  <r>
    <x v="33"/>
    <x v="243"/>
    <x v="0"/>
    <x v="0"/>
    <x v="0"/>
    <x v="1"/>
  </r>
  <r>
    <x v="44"/>
    <x v="244"/>
    <x v="0"/>
    <x v="0"/>
    <x v="0"/>
    <x v="1"/>
  </r>
  <r>
    <x v="1"/>
    <x v="245"/>
    <x v="0"/>
    <x v="0"/>
    <x v="0"/>
    <x v="1"/>
  </r>
  <r>
    <x v="19"/>
    <x v="246"/>
    <x v="0"/>
    <x v="0"/>
    <x v="0"/>
    <x v="46"/>
  </r>
  <r>
    <x v="1"/>
    <x v="247"/>
    <x v="0"/>
    <x v="0"/>
    <x v="0"/>
    <x v="1"/>
  </r>
  <r>
    <x v="6"/>
    <x v="248"/>
    <x v="0"/>
    <x v="0"/>
    <x v="0"/>
    <x v="1"/>
  </r>
  <r>
    <x v="0"/>
    <x v="249"/>
    <x v="0"/>
    <x v="0"/>
    <x v="0"/>
    <x v="21"/>
  </r>
  <r>
    <x v="21"/>
    <x v="250"/>
    <x v="0"/>
    <x v="0"/>
    <x v="0"/>
    <x v="1"/>
  </r>
  <r>
    <x v="47"/>
    <x v="251"/>
    <x v="0"/>
    <x v="0"/>
    <x v="0"/>
    <x v="1"/>
  </r>
  <r>
    <x v="17"/>
    <x v="252"/>
    <x v="0"/>
    <x v="0"/>
    <x v="1"/>
    <x v="47"/>
  </r>
  <r>
    <x v="0"/>
    <x v="253"/>
    <x v="0"/>
    <x v="0"/>
    <x v="0"/>
    <x v="1"/>
  </r>
  <r>
    <x v="1"/>
    <x v="254"/>
    <x v="0"/>
    <x v="0"/>
    <x v="0"/>
    <x v="1"/>
  </r>
  <r>
    <x v="0"/>
    <x v="255"/>
    <x v="0"/>
    <x v="0"/>
    <x v="0"/>
    <x v="1"/>
  </r>
  <r>
    <x v="51"/>
    <x v="256"/>
    <x v="0"/>
    <x v="0"/>
    <x v="0"/>
    <x v="1"/>
  </r>
  <r>
    <x v="1"/>
    <x v="257"/>
    <x v="0"/>
    <x v="0"/>
    <x v="0"/>
    <x v="1"/>
  </r>
  <r>
    <x v="28"/>
    <x v="258"/>
    <x v="0"/>
    <x v="0"/>
    <x v="0"/>
    <x v="15"/>
  </r>
  <r>
    <x v="49"/>
    <x v="259"/>
    <x v="0"/>
    <x v="0"/>
    <x v="0"/>
    <x v="1"/>
  </r>
  <r>
    <x v="2"/>
    <x v="260"/>
    <x v="0"/>
    <x v="0"/>
    <x v="0"/>
    <x v="1"/>
  </r>
  <r>
    <x v="27"/>
    <x v="261"/>
    <x v="0"/>
    <x v="0"/>
    <x v="0"/>
    <x v="1"/>
  </r>
  <r>
    <x v="15"/>
    <x v="262"/>
    <x v="0"/>
    <x v="0"/>
    <x v="0"/>
    <x v="1"/>
  </r>
  <r>
    <x v="1"/>
    <x v="263"/>
    <x v="0"/>
    <x v="0"/>
    <x v="0"/>
    <x v="1"/>
  </r>
  <r>
    <x v="0"/>
    <x v="264"/>
    <x v="0"/>
    <x v="0"/>
    <x v="1"/>
    <x v="1"/>
  </r>
  <r>
    <x v="31"/>
    <x v="265"/>
    <x v="0"/>
    <x v="0"/>
    <x v="0"/>
    <x v="48"/>
  </r>
  <r>
    <x v="0"/>
    <x v="266"/>
    <x v="0"/>
    <x v="0"/>
    <x v="0"/>
    <x v="49"/>
  </r>
  <r>
    <x v="52"/>
    <x v="267"/>
    <x v="3"/>
    <x v="0"/>
    <x v="7"/>
    <x v="1"/>
  </r>
  <r>
    <x v="0"/>
    <x v="268"/>
    <x v="0"/>
    <x v="0"/>
    <x v="0"/>
    <x v="50"/>
  </r>
  <r>
    <x v="0"/>
    <x v="269"/>
    <x v="0"/>
    <x v="0"/>
    <x v="0"/>
    <x v="1"/>
  </r>
  <r>
    <x v="4"/>
    <x v="270"/>
    <x v="0"/>
    <x v="0"/>
    <x v="0"/>
    <x v="1"/>
  </r>
  <r>
    <x v="0"/>
    <x v="271"/>
    <x v="0"/>
    <x v="0"/>
    <x v="0"/>
    <x v="1"/>
  </r>
  <r>
    <x v="11"/>
    <x v="272"/>
    <x v="3"/>
    <x v="0"/>
    <x v="1"/>
    <x v="21"/>
  </r>
  <r>
    <x v="1"/>
    <x v="273"/>
    <x v="0"/>
    <x v="0"/>
    <x v="0"/>
    <x v="1"/>
  </r>
  <r>
    <x v="0"/>
    <x v="274"/>
    <x v="0"/>
    <x v="0"/>
    <x v="0"/>
    <x v="1"/>
  </r>
  <r>
    <x v="0"/>
    <x v="275"/>
    <x v="0"/>
    <x v="0"/>
    <x v="0"/>
    <x v="1"/>
  </r>
  <r>
    <x v="12"/>
    <x v="276"/>
    <x v="0"/>
    <x v="0"/>
    <x v="0"/>
    <x v="1"/>
  </r>
  <r>
    <x v="0"/>
    <x v="277"/>
    <x v="0"/>
    <x v="0"/>
    <x v="0"/>
    <x v="1"/>
  </r>
  <r>
    <x v="12"/>
    <x v="278"/>
    <x v="0"/>
    <x v="0"/>
    <x v="0"/>
    <x v="1"/>
  </r>
  <r>
    <x v="0"/>
    <x v="279"/>
    <x v="0"/>
    <x v="0"/>
    <x v="0"/>
    <x v="51"/>
  </r>
  <r>
    <x v="0"/>
    <x v="280"/>
    <x v="0"/>
    <x v="0"/>
    <x v="0"/>
    <x v="1"/>
  </r>
  <r>
    <x v="0"/>
    <x v="281"/>
    <x v="0"/>
    <x v="0"/>
    <x v="0"/>
    <x v="1"/>
  </r>
  <r>
    <x v="48"/>
    <x v="282"/>
    <x v="0"/>
    <x v="0"/>
    <x v="0"/>
    <x v="1"/>
  </r>
  <r>
    <x v="0"/>
    <x v="283"/>
    <x v="0"/>
    <x v="0"/>
    <x v="0"/>
    <x v="1"/>
  </r>
  <r>
    <x v="45"/>
    <x v="284"/>
    <x v="0"/>
    <x v="0"/>
    <x v="0"/>
    <x v="1"/>
  </r>
  <r>
    <x v="4"/>
    <x v="285"/>
    <x v="0"/>
    <x v="0"/>
    <x v="0"/>
    <x v="1"/>
  </r>
  <r>
    <x v="35"/>
    <x v="286"/>
    <x v="0"/>
    <x v="0"/>
    <x v="0"/>
    <x v="1"/>
  </r>
  <r>
    <x v="23"/>
    <x v="287"/>
    <x v="0"/>
    <x v="0"/>
    <x v="0"/>
    <x v="1"/>
  </r>
  <r>
    <x v="5"/>
    <x v="288"/>
    <x v="0"/>
    <x v="0"/>
    <x v="0"/>
    <x v="1"/>
  </r>
  <r>
    <x v="39"/>
    <x v="289"/>
    <x v="0"/>
    <x v="0"/>
    <x v="0"/>
    <x v="1"/>
  </r>
  <r>
    <x v="0"/>
    <x v="290"/>
    <x v="0"/>
    <x v="0"/>
    <x v="0"/>
    <x v="52"/>
  </r>
  <r>
    <x v="0"/>
    <x v="291"/>
    <x v="0"/>
    <x v="0"/>
    <x v="0"/>
    <x v="1"/>
  </r>
  <r>
    <x v="9"/>
    <x v="292"/>
    <x v="0"/>
    <x v="0"/>
    <x v="0"/>
    <x v="53"/>
  </r>
  <r>
    <x v="29"/>
    <x v="293"/>
    <x v="0"/>
    <x v="0"/>
    <x v="0"/>
    <x v="54"/>
  </r>
  <r>
    <x v="0"/>
    <x v="294"/>
    <x v="0"/>
    <x v="0"/>
    <x v="0"/>
    <x v="1"/>
  </r>
  <r>
    <x v="0"/>
    <x v="295"/>
    <x v="0"/>
    <x v="0"/>
    <x v="0"/>
    <x v="1"/>
  </r>
  <r>
    <x v="1"/>
    <x v="296"/>
    <x v="0"/>
    <x v="0"/>
    <x v="0"/>
    <x v="1"/>
  </r>
  <r>
    <x v="6"/>
    <x v="297"/>
    <x v="0"/>
    <x v="0"/>
    <x v="0"/>
    <x v="1"/>
  </r>
  <r>
    <x v="0"/>
    <x v="298"/>
    <x v="0"/>
    <x v="0"/>
    <x v="0"/>
    <x v="1"/>
  </r>
  <r>
    <x v="15"/>
    <x v="299"/>
    <x v="0"/>
    <x v="0"/>
    <x v="1"/>
    <x v="55"/>
  </r>
  <r>
    <x v="0"/>
    <x v="300"/>
    <x v="0"/>
    <x v="0"/>
    <x v="0"/>
    <x v="1"/>
  </r>
  <r>
    <x v="32"/>
    <x v="301"/>
    <x v="0"/>
    <x v="0"/>
    <x v="0"/>
    <x v="1"/>
  </r>
  <r>
    <x v="15"/>
    <x v="302"/>
    <x v="0"/>
    <x v="4"/>
    <x v="3"/>
    <x v="56"/>
  </r>
  <r>
    <x v="53"/>
    <x v="303"/>
    <x v="0"/>
    <x v="0"/>
    <x v="7"/>
    <x v="38"/>
  </r>
  <r>
    <x v="16"/>
    <x v="304"/>
    <x v="0"/>
    <x v="0"/>
    <x v="0"/>
    <x v="57"/>
  </r>
  <r>
    <x v="2"/>
    <x v="305"/>
    <x v="0"/>
    <x v="0"/>
    <x v="0"/>
    <x v="1"/>
  </r>
  <r>
    <x v="19"/>
    <x v="306"/>
    <x v="0"/>
    <x v="0"/>
    <x v="0"/>
    <x v="1"/>
  </r>
  <r>
    <x v="52"/>
    <x v="307"/>
    <x v="0"/>
    <x v="0"/>
    <x v="1"/>
    <x v="1"/>
  </r>
  <r>
    <x v="35"/>
    <x v="308"/>
    <x v="0"/>
    <x v="5"/>
    <x v="0"/>
    <x v="58"/>
  </r>
  <r>
    <x v="0"/>
    <x v="309"/>
    <x v="0"/>
    <x v="0"/>
    <x v="0"/>
    <x v="1"/>
  </r>
  <r>
    <x v="35"/>
    <x v="310"/>
    <x v="0"/>
    <x v="0"/>
    <x v="0"/>
    <x v="1"/>
  </r>
  <r>
    <x v="18"/>
    <x v="311"/>
    <x v="0"/>
    <x v="0"/>
    <x v="0"/>
    <x v="1"/>
  </r>
  <r>
    <x v="49"/>
    <x v="312"/>
    <x v="0"/>
    <x v="0"/>
    <x v="0"/>
    <x v="1"/>
  </r>
  <r>
    <x v="22"/>
    <x v="313"/>
    <x v="0"/>
    <x v="0"/>
    <x v="0"/>
    <x v="59"/>
  </r>
  <r>
    <x v="32"/>
    <x v="314"/>
    <x v="0"/>
    <x v="0"/>
    <x v="0"/>
    <x v="1"/>
  </r>
  <r>
    <x v="5"/>
    <x v="315"/>
    <x v="0"/>
    <x v="0"/>
    <x v="0"/>
    <x v="1"/>
  </r>
  <r>
    <x v="19"/>
    <x v="316"/>
    <x v="0"/>
    <x v="0"/>
    <x v="0"/>
    <x v="1"/>
  </r>
  <r>
    <x v="1"/>
    <x v="317"/>
    <x v="0"/>
    <x v="0"/>
    <x v="0"/>
    <x v="1"/>
  </r>
  <r>
    <x v="0"/>
    <x v="318"/>
    <x v="0"/>
    <x v="0"/>
    <x v="0"/>
    <x v="1"/>
  </r>
  <r>
    <x v="1"/>
    <x v="319"/>
    <x v="0"/>
    <x v="0"/>
    <x v="0"/>
    <x v="1"/>
  </r>
  <r>
    <x v="22"/>
    <x v="320"/>
    <x v="0"/>
    <x v="0"/>
    <x v="12"/>
    <x v="41"/>
  </r>
  <r>
    <x v="9"/>
    <x v="321"/>
    <x v="0"/>
    <x v="0"/>
    <x v="1"/>
    <x v="1"/>
  </r>
  <r>
    <x v="29"/>
    <x v="322"/>
    <x v="0"/>
    <x v="0"/>
    <x v="0"/>
    <x v="60"/>
  </r>
  <r>
    <x v="0"/>
    <x v="323"/>
    <x v="0"/>
    <x v="0"/>
    <x v="0"/>
    <x v="21"/>
  </r>
  <r>
    <x v="0"/>
    <x v="324"/>
    <x v="0"/>
    <x v="0"/>
    <x v="0"/>
    <x v="1"/>
  </r>
  <r>
    <x v="37"/>
    <x v="325"/>
    <x v="0"/>
    <x v="0"/>
    <x v="0"/>
    <x v="61"/>
  </r>
  <r>
    <x v="4"/>
    <x v="326"/>
    <x v="0"/>
    <x v="0"/>
    <x v="0"/>
    <x v="1"/>
  </r>
  <r>
    <x v="0"/>
    <x v="327"/>
    <x v="0"/>
    <x v="0"/>
    <x v="0"/>
    <x v="1"/>
  </r>
  <r>
    <x v="0"/>
    <x v="328"/>
    <x v="0"/>
    <x v="0"/>
    <x v="0"/>
    <x v="1"/>
  </r>
  <r>
    <x v="40"/>
    <x v="329"/>
    <x v="0"/>
    <x v="0"/>
    <x v="0"/>
    <x v="1"/>
  </r>
  <r>
    <x v="15"/>
    <x v="330"/>
    <x v="0"/>
    <x v="0"/>
    <x v="1"/>
    <x v="62"/>
  </r>
  <r>
    <x v="2"/>
    <x v="331"/>
    <x v="0"/>
    <x v="0"/>
    <x v="0"/>
    <x v="63"/>
  </r>
  <r>
    <x v="0"/>
    <x v="332"/>
    <x v="0"/>
    <x v="0"/>
    <x v="0"/>
    <x v="1"/>
  </r>
  <r>
    <x v="32"/>
    <x v="333"/>
    <x v="0"/>
    <x v="0"/>
    <x v="0"/>
    <x v="1"/>
  </r>
  <r>
    <x v="33"/>
    <x v="334"/>
    <x v="0"/>
    <x v="0"/>
    <x v="0"/>
    <x v="1"/>
  </r>
  <r>
    <x v="29"/>
    <x v="335"/>
    <x v="0"/>
    <x v="0"/>
    <x v="0"/>
    <x v="1"/>
  </r>
  <r>
    <x v="0"/>
    <x v="336"/>
    <x v="0"/>
    <x v="0"/>
    <x v="0"/>
    <x v="1"/>
  </r>
  <r>
    <x v="21"/>
    <x v="337"/>
    <x v="0"/>
    <x v="0"/>
    <x v="0"/>
    <x v="1"/>
  </r>
  <r>
    <x v="4"/>
    <x v="338"/>
    <x v="0"/>
    <x v="0"/>
    <x v="0"/>
    <x v="1"/>
  </r>
  <r>
    <x v="45"/>
    <x v="339"/>
    <x v="0"/>
    <x v="0"/>
    <x v="0"/>
    <x v="1"/>
  </r>
  <r>
    <x v="0"/>
    <x v="340"/>
    <x v="0"/>
    <x v="0"/>
    <x v="0"/>
    <x v="1"/>
  </r>
  <r>
    <x v="0"/>
    <x v="341"/>
    <x v="0"/>
    <x v="0"/>
    <x v="0"/>
    <x v="17"/>
  </r>
  <r>
    <x v="2"/>
    <x v="342"/>
    <x v="0"/>
    <x v="0"/>
    <x v="0"/>
    <x v="1"/>
  </r>
  <r>
    <x v="17"/>
    <x v="343"/>
    <x v="0"/>
    <x v="0"/>
    <x v="0"/>
    <x v="64"/>
  </r>
  <r>
    <x v="42"/>
    <x v="344"/>
    <x v="0"/>
    <x v="6"/>
    <x v="0"/>
    <x v="65"/>
  </r>
  <r>
    <x v="0"/>
    <x v="345"/>
    <x v="0"/>
    <x v="0"/>
    <x v="0"/>
    <x v="1"/>
  </r>
  <r>
    <x v="15"/>
    <x v="346"/>
    <x v="0"/>
    <x v="0"/>
    <x v="0"/>
    <x v="49"/>
  </r>
  <r>
    <x v="0"/>
    <x v="347"/>
    <x v="0"/>
    <x v="0"/>
    <x v="0"/>
    <x v="1"/>
  </r>
  <r>
    <x v="54"/>
    <x v="348"/>
    <x v="0"/>
    <x v="7"/>
    <x v="3"/>
    <x v="66"/>
  </r>
  <r>
    <x v="24"/>
    <x v="349"/>
    <x v="0"/>
    <x v="0"/>
    <x v="0"/>
    <x v="0"/>
  </r>
  <r>
    <x v="0"/>
    <x v="350"/>
    <x v="0"/>
    <x v="0"/>
    <x v="0"/>
    <x v="1"/>
  </r>
  <r>
    <x v="54"/>
    <x v="351"/>
    <x v="0"/>
    <x v="0"/>
    <x v="0"/>
    <x v="1"/>
  </r>
  <r>
    <x v="12"/>
    <x v="352"/>
    <x v="0"/>
    <x v="0"/>
    <x v="0"/>
    <x v="1"/>
  </r>
  <r>
    <x v="29"/>
    <x v="353"/>
    <x v="0"/>
    <x v="0"/>
    <x v="1"/>
    <x v="1"/>
  </r>
  <r>
    <x v="0"/>
    <x v="354"/>
    <x v="0"/>
    <x v="0"/>
    <x v="0"/>
    <x v="1"/>
  </r>
  <r>
    <x v="0"/>
    <x v="355"/>
    <x v="0"/>
    <x v="0"/>
    <x v="0"/>
    <x v="1"/>
  </r>
  <r>
    <x v="4"/>
    <x v="356"/>
    <x v="0"/>
    <x v="0"/>
    <x v="0"/>
    <x v="1"/>
  </r>
  <r>
    <x v="46"/>
    <x v="357"/>
    <x v="0"/>
    <x v="0"/>
    <x v="0"/>
    <x v="1"/>
  </r>
  <r>
    <x v="12"/>
    <x v="358"/>
    <x v="0"/>
    <x v="0"/>
    <x v="0"/>
    <x v="67"/>
  </r>
  <r>
    <x v="21"/>
    <x v="359"/>
    <x v="0"/>
    <x v="0"/>
    <x v="0"/>
    <x v="1"/>
  </r>
  <r>
    <x v="0"/>
    <x v="360"/>
    <x v="0"/>
    <x v="0"/>
    <x v="0"/>
    <x v="0"/>
  </r>
  <r>
    <x v="30"/>
    <x v="361"/>
    <x v="0"/>
    <x v="0"/>
    <x v="0"/>
    <x v="1"/>
  </r>
  <r>
    <x v="0"/>
    <x v="362"/>
    <x v="0"/>
    <x v="0"/>
    <x v="0"/>
    <x v="1"/>
  </r>
  <r>
    <x v="53"/>
    <x v="363"/>
    <x v="0"/>
    <x v="0"/>
    <x v="0"/>
    <x v="68"/>
  </r>
  <r>
    <x v="0"/>
    <x v="364"/>
    <x v="0"/>
    <x v="0"/>
    <x v="0"/>
    <x v="1"/>
  </r>
  <r>
    <x v="9"/>
    <x v="365"/>
    <x v="0"/>
    <x v="0"/>
    <x v="0"/>
    <x v="1"/>
  </r>
  <r>
    <x v="1"/>
    <x v="366"/>
    <x v="0"/>
    <x v="0"/>
    <x v="0"/>
    <x v="69"/>
  </r>
  <r>
    <x v="0"/>
    <x v="367"/>
    <x v="0"/>
    <x v="0"/>
    <x v="0"/>
    <x v="1"/>
  </r>
  <r>
    <x v="17"/>
    <x v="368"/>
    <x v="0"/>
    <x v="0"/>
    <x v="0"/>
    <x v="70"/>
  </r>
  <r>
    <x v="0"/>
    <x v="369"/>
    <x v="0"/>
    <x v="0"/>
    <x v="0"/>
    <x v="1"/>
  </r>
  <r>
    <x v="0"/>
    <x v="370"/>
    <x v="0"/>
    <x v="1"/>
    <x v="0"/>
    <x v="50"/>
  </r>
  <r>
    <x v="42"/>
    <x v="371"/>
    <x v="0"/>
    <x v="0"/>
    <x v="0"/>
    <x v="1"/>
  </r>
  <r>
    <x v="26"/>
    <x v="372"/>
    <x v="0"/>
    <x v="0"/>
    <x v="0"/>
    <x v="71"/>
  </r>
  <r>
    <x v="49"/>
    <x v="373"/>
    <x v="0"/>
    <x v="0"/>
    <x v="0"/>
    <x v="1"/>
  </r>
  <r>
    <x v="0"/>
    <x v="374"/>
    <x v="0"/>
    <x v="0"/>
    <x v="0"/>
    <x v="1"/>
  </r>
  <r>
    <x v="22"/>
    <x v="375"/>
    <x v="0"/>
    <x v="0"/>
    <x v="0"/>
    <x v="72"/>
  </r>
  <r>
    <x v="17"/>
    <x v="376"/>
    <x v="0"/>
    <x v="0"/>
    <x v="0"/>
    <x v="1"/>
  </r>
  <r>
    <x v="6"/>
    <x v="377"/>
    <x v="0"/>
    <x v="0"/>
    <x v="0"/>
    <x v="1"/>
  </r>
  <r>
    <x v="5"/>
    <x v="378"/>
    <x v="0"/>
    <x v="0"/>
    <x v="0"/>
    <x v="1"/>
  </r>
  <r>
    <x v="15"/>
    <x v="379"/>
    <x v="0"/>
    <x v="0"/>
    <x v="0"/>
    <x v="73"/>
  </r>
  <r>
    <x v="27"/>
    <x v="380"/>
    <x v="0"/>
    <x v="0"/>
    <x v="0"/>
    <x v="1"/>
  </r>
  <r>
    <x v="55"/>
    <x v="381"/>
    <x v="0"/>
    <x v="0"/>
    <x v="0"/>
    <x v="1"/>
  </r>
  <r>
    <x v="1"/>
    <x v="382"/>
    <x v="0"/>
    <x v="0"/>
    <x v="0"/>
    <x v="1"/>
  </r>
  <r>
    <x v="52"/>
    <x v="383"/>
    <x v="0"/>
    <x v="0"/>
    <x v="0"/>
    <x v="74"/>
  </r>
  <r>
    <x v="17"/>
    <x v="384"/>
    <x v="0"/>
    <x v="0"/>
    <x v="0"/>
    <x v="75"/>
  </r>
  <r>
    <x v="28"/>
    <x v="385"/>
    <x v="0"/>
    <x v="0"/>
    <x v="0"/>
    <x v="1"/>
  </r>
  <r>
    <x v="0"/>
    <x v="386"/>
    <x v="0"/>
    <x v="0"/>
    <x v="0"/>
    <x v="1"/>
  </r>
  <r>
    <x v="29"/>
    <x v="387"/>
    <x v="0"/>
    <x v="0"/>
    <x v="0"/>
    <x v="1"/>
  </r>
  <r>
    <x v="0"/>
    <x v="388"/>
    <x v="0"/>
    <x v="0"/>
    <x v="0"/>
    <x v="1"/>
  </r>
  <r>
    <x v="35"/>
    <x v="389"/>
    <x v="0"/>
    <x v="0"/>
    <x v="9"/>
    <x v="76"/>
  </r>
  <r>
    <x v="15"/>
    <x v="390"/>
    <x v="0"/>
    <x v="8"/>
    <x v="1"/>
    <x v="77"/>
  </r>
  <r>
    <x v="1"/>
    <x v="391"/>
    <x v="0"/>
    <x v="0"/>
    <x v="0"/>
    <x v="1"/>
  </r>
  <r>
    <x v="50"/>
    <x v="392"/>
    <x v="0"/>
    <x v="0"/>
    <x v="0"/>
    <x v="1"/>
  </r>
  <r>
    <x v="0"/>
    <x v="393"/>
    <x v="0"/>
    <x v="0"/>
    <x v="0"/>
    <x v="1"/>
  </r>
  <r>
    <x v="28"/>
    <x v="394"/>
    <x v="0"/>
    <x v="0"/>
    <x v="0"/>
    <x v="78"/>
  </r>
  <r>
    <x v="0"/>
    <x v="395"/>
    <x v="0"/>
    <x v="0"/>
    <x v="0"/>
    <x v="1"/>
  </r>
  <r>
    <x v="0"/>
    <x v="396"/>
    <x v="0"/>
    <x v="0"/>
    <x v="0"/>
    <x v="1"/>
  </r>
  <r>
    <x v="0"/>
    <x v="397"/>
    <x v="0"/>
    <x v="0"/>
    <x v="0"/>
    <x v="1"/>
  </r>
  <r>
    <x v="0"/>
    <x v="398"/>
    <x v="0"/>
    <x v="0"/>
    <x v="0"/>
    <x v="1"/>
  </r>
  <r>
    <x v="1"/>
    <x v="399"/>
    <x v="0"/>
    <x v="0"/>
    <x v="0"/>
    <x v="1"/>
  </r>
  <r>
    <x v="0"/>
    <x v="400"/>
    <x v="0"/>
    <x v="0"/>
    <x v="0"/>
    <x v="1"/>
  </r>
  <r>
    <x v="0"/>
    <x v="401"/>
    <x v="0"/>
    <x v="0"/>
    <x v="0"/>
    <x v="1"/>
  </r>
  <r>
    <x v="0"/>
    <x v="402"/>
    <x v="0"/>
    <x v="0"/>
    <x v="0"/>
    <x v="79"/>
  </r>
  <r>
    <x v="37"/>
    <x v="403"/>
    <x v="0"/>
    <x v="0"/>
    <x v="0"/>
    <x v="50"/>
  </r>
  <r>
    <x v="8"/>
    <x v="404"/>
    <x v="0"/>
    <x v="0"/>
    <x v="0"/>
    <x v="1"/>
  </r>
  <r>
    <x v="32"/>
    <x v="405"/>
    <x v="0"/>
    <x v="0"/>
    <x v="0"/>
    <x v="1"/>
  </r>
  <r>
    <x v="36"/>
    <x v="406"/>
    <x v="1"/>
    <x v="0"/>
    <x v="7"/>
    <x v="80"/>
  </r>
  <r>
    <x v="0"/>
    <x v="407"/>
    <x v="0"/>
    <x v="0"/>
    <x v="0"/>
    <x v="49"/>
  </r>
  <r>
    <x v="31"/>
    <x v="408"/>
    <x v="0"/>
    <x v="2"/>
    <x v="0"/>
    <x v="81"/>
  </r>
  <r>
    <x v="49"/>
    <x v="409"/>
    <x v="0"/>
    <x v="0"/>
    <x v="0"/>
    <x v="13"/>
  </r>
  <r>
    <x v="0"/>
    <x v="410"/>
    <x v="0"/>
    <x v="0"/>
    <x v="0"/>
    <x v="1"/>
  </r>
  <r>
    <x v="54"/>
    <x v="411"/>
    <x v="0"/>
    <x v="0"/>
    <x v="1"/>
    <x v="50"/>
  </r>
  <r>
    <x v="22"/>
    <x v="412"/>
    <x v="0"/>
    <x v="0"/>
    <x v="0"/>
    <x v="1"/>
  </r>
  <r>
    <x v="18"/>
    <x v="413"/>
    <x v="0"/>
    <x v="0"/>
    <x v="0"/>
    <x v="1"/>
  </r>
  <r>
    <x v="21"/>
    <x v="414"/>
    <x v="0"/>
    <x v="0"/>
    <x v="0"/>
    <x v="1"/>
  </r>
  <r>
    <x v="0"/>
    <x v="415"/>
    <x v="0"/>
    <x v="0"/>
    <x v="0"/>
    <x v="82"/>
  </r>
  <r>
    <x v="35"/>
    <x v="416"/>
    <x v="0"/>
    <x v="0"/>
    <x v="0"/>
    <x v="1"/>
  </r>
  <r>
    <x v="18"/>
    <x v="417"/>
    <x v="0"/>
    <x v="0"/>
    <x v="0"/>
    <x v="41"/>
  </r>
  <r>
    <x v="17"/>
    <x v="418"/>
    <x v="0"/>
    <x v="0"/>
    <x v="0"/>
    <x v="1"/>
  </r>
  <r>
    <x v="0"/>
    <x v="419"/>
    <x v="0"/>
    <x v="0"/>
    <x v="0"/>
    <x v="1"/>
  </r>
  <r>
    <x v="36"/>
    <x v="420"/>
    <x v="0"/>
    <x v="0"/>
    <x v="0"/>
    <x v="83"/>
  </r>
  <r>
    <x v="9"/>
    <x v="421"/>
    <x v="0"/>
    <x v="0"/>
    <x v="0"/>
    <x v="1"/>
  </r>
  <r>
    <x v="39"/>
    <x v="422"/>
    <x v="0"/>
    <x v="0"/>
    <x v="3"/>
    <x v="28"/>
  </r>
  <r>
    <x v="6"/>
    <x v="423"/>
    <x v="0"/>
    <x v="0"/>
    <x v="13"/>
    <x v="84"/>
  </r>
  <r>
    <x v="15"/>
    <x v="424"/>
    <x v="0"/>
    <x v="0"/>
    <x v="0"/>
    <x v="85"/>
  </r>
  <r>
    <x v="8"/>
    <x v="425"/>
    <x v="0"/>
    <x v="0"/>
    <x v="0"/>
    <x v="38"/>
  </r>
  <r>
    <x v="9"/>
    <x v="426"/>
    <x v="0"/>
    <x v="0"/>
    <x v="0"/>
    <x v="1"/>
  </r>
  <r>
    <x v="31"/>
    <x v="427"/>
    <x v="0"/>
    <x v="0"/>
    <x v="0"/>
    <x v="1"/>
  </r>
  <r>
    <x v="19"/>
    <x v="428"/>
    <x v="0"/>
    <x v="0"/>
    <x v="0"/>
    <x v="1"/>
  </r>
  <r>
    <x v="38"/>
    <x v="429"/>
    <x v="0"/>
    <x v="0"/>
    <x v="0"/>
    <x v="1"/>
  </r>
  <r>
    <x v="29"/>
    <x v="430"/>
    <x v="0"/>
    <x v="0"/>
    <x v="0"/>
    <x v="1"/>
  </r>
  <r>
    <x v="38"/>
    <x v="431"/>
    <x v="0"/>
    <x v="0"/>
    <x v="0"/>
    <x v="1"/>
  </r>
  <r>
    <x v="28"/>
    <x v="432"/>
    <x v="0"/>
    <x v="0"/>
    <x v="0"/>
    <x v="1"/>
  </r>
  <r>
    <x v="51"/>
    <x v="433"/>
    <x v="0"/>
    <x v="0"/>
    <x v="0"/>
    <x v="1"/>
  </r>
  <r>
    <x v="13"/>
    <x v="434"/>
    <x v="0"/>
    <x v="0"/>
    <x v="0"/>
    <x v="1"/>
  </r>
  <r>
    <x v="0"/>
    <x v="435"/>
    <x v="0"/>
    <x v="0"/>
    <x v="0"/>
    <x v="1"/>
  </r>
  <r>
    <x v="16"/>
    <x v="436"/>
    <x v="0"/>
    <x v="0"/>
    <x v="0"/>
    <x v="1"/>
  </r>
  <r>
    <x v="0"/>
    <x v="437"/>
    <x v="0"/>
    <x v="0"/>
    <x v="0"/>
    <x v="1"/>
  </r>
  <r>
    <x v="19"/>
    <x v="438"/>
    <x v="0"/>
    <x v="9"/>
    <x v="0"/>
    <x v="86"/>
  </r>
  <r>
    <x v="0"/>
    <x v="439"/>
    <x v="0"/>
    <x v="0"/>
    <x v="0"/>
    <x v="1"/>
  </r>
  <r>
    <x v="56"/>
    <x v="440"/>
    <x v="0"/>
    <x v="0"/>
    <x v="3"/>
    <x v="14"/>
  </r>
  <r>
    <x v="0"/>
    <x v="441"/>
    <x v="0"/>
    <x v="0"/>
    <x v="0"/>
    <x v="1"/>
  </r>
  <r>
    <x v="12"/>
    <x v="442"/>
    <x v="0"/>
    <x v="0"/>
    <x v="0"/>
    <x v="1"/>
  </r>
  <r>
    <x v="15"/>
    <x v="443"/>
    <x v="5"/>
    <x v="10"/>
    <x v="14"/>
    <x v="87"/>
  </r>
  <r>
    <x v="47"/>
    <x v="444"/>
    <x v="0"/>
    <x v="0"/>
    <x v="0"/>
    <x v="88"/>
  </r>
  <r>
    <x v="22"/>
    <x v="445"/>
    <x v="0"/>
    <x v="0"/>
    <x v="0"/>
    <x v="89"/>
  </r>
  <r>
    <x v="21"/>
    <x v="446"/>
    <x v="0"/>
    <x v="0"/>
    <x v="0"/>
    <x v="1"/>
  </r>
  <r>
    <x v="48"/>
    <x v="447"/>
    <x v="0"/>
    <x v="0"/>
    <x v="0"/>
    <x v="1"/>
  </r>
  <r>
    <x v="52"/>
    <x v="448"/>
    <x v="0"/>
    <x v="0"/>
    <x v="0"/>
    <x v="1"/>
  </r>
  <r>
    <x v="0"/>
    <x v="449"/>
    <x v="0"/>
    <x v="0"/>
    <x v="0"/>
    <x v="90"/>
  </r>
  <r>
    <x v="0"/>
    <x v="450"/>
    <x v="0"/>
    <x v="0"/>
    <x v="0"/>
    <x v="1"/>
  </r>
  <r>
    <x v="14"/>
    <x v="451"/>
    <x v="0"/>
    <x v="0"/>
    <x v="0"/>
    <x v="1"/>
  </r>
  <r>
    <x v="51"/>
    <x v="452"/>
    <x v="0"/>
    <x v="0"/>
    <x v="0"/>
    <x v="1"/>
  </r>
  <r>
    <x v="33"/>
    <x v="453"/>
    <x v="0"/>
    <x v="0"/>
    <x v="0"/>
    <x v="91"/>
  </r>
  <r>
    <x v="0"/>
    <x v="454"/>
    <x v="0"/>
    <x v="0"/>
    <x v="0"/>
    <x v="1"/>
  </r>
  <r>
    <x v="22"/>
    <x v="455"/>
    <x v="0"/>
    <x v="0"/>
    <x v="0"/>
    <x v="92"/>
  </r>
  <r>
    <x v="11"/>
    <x v="456"/>
    <x v="0"/>
    <x v="0"/>
    <x v="0"/>
    <x v="15"/>
  </r>
  <r>
    <x v="24"/>
    <x v="457"/>
    <x v="0"/>
    <x v="0"/>
    <x v="3"/>
    <x v="1"/>
  </r>
  <r>
    <x v="12"/>
    <x v="458"/>
    <x v="0"/>
    <x v="0"/>
    <x v="3"/>
    <x v="93"/>
  </r>
  <r>
    <x v="44"/>
    <x v="459"/>
    <x v="0"/>
    <x v="0"/>
    <x v="0"/>
    <x v="1"/>
  </r>
  <r>
    <x v="40"/>
    <x v="460"/>
    <x v="0"/>
    <x v="0"/>
    <x v="0"/>
    <x v="94"/>
  </r>
  <r>
    <x v="44"/>
    <x v="461"/>
    <x v="0"/>
    <x v="0"/>
    <x v="0"/>
    <x v="1"/>
  </r>
  <r>
    <x v="19"/>
    <x v="462"/>
    <x v="0"/>
    <x v="0"/>
    <x v="0"/>
    <x v="1"/>
  </r>
  <r>
    <x v="29"/>
    <x v="463"/>
    <x v="0"/>
    <x v="0"/>
    <x v="0"/>
    <x v="95"/>
  </r>
  <r>
    <x v="22"/>
    <x v="464"/>
    <x v="0"/>
    <x v="0"/>
    <x v="3"/>
    <x v="1"/>
  </r>
  <r>
    <x v="42"/>
    <x v="465"/>
    <x v="0"/>
    <x v="0"/>
    <x v="0"/>
    <x v="1"/>
  </r>
  <r>
    <x v="0"/>
    <x v="466"/>
    <x v="0"/>
    <x v="0"/>
    <x v="0"/>
    <x v="1"/>
  </r>
  <r>
    <x v="7"/>
    <x v="467"/>
    <x v="0"/>
    <x v="0"/>
    <x v="15"/>
    <x v="96"/>
  </r>
  <r>
    <x v="31"/>
    <x v="468"/>
    <x v="0"/>
    <x v="0"/>
    <x v="0"/>
    <x v="1"/>
  </r>
  <r>
    <x v="21"/>
    <x v="469"/>
    <x v="0"/>
    <x v="0"/>
    <x v="9"/>
    <x v="97"/>
  </r>
  <r>
    <x v="0"/>
    <x v="470"/>
    <x v="0"/>
    <x v="0"/>
    <x v="0"/>
    <x v="1"/>
  </r>
  <r>
    <x v="23"/>
    <x v="471"/>
    <x v="0"/>
    <x v="0"/>
    <x v="0"/>
    <x v="1"/>
  </r>
  <r>
    <x v="2"/>
    <x v="472"/>
    <x v="0"/>
    <x v="0"/>
    <x v="0"/>
    <x v="50"/>
  </r>
  <r>
    <x v="0"/>
    <x v="473"/>
    <x v="0"/>
    <x v="0"/>
    <x v="0"/>
    <x v="1"/>
  </r>
  <r>
    <x v="52"/>
    <x v="474"/>
    <x v="3"/>
    <x v="0"/>
    <x v="1"/>
    <x v="49"/>
  </r>
  <r>
    <x v="13"/>
    <x v="475"/>
    <x v="0"/>
    <x v="0"/>
    <x v="0"/>
    <x v="1"/>
  </r>
  <r>
    <x v="29"/>
    <x v="476"/>
    <x v="0"/>
    <x v="0"/>
    <x v="0"/>
    <x v="1"/>
  </r>
  <r>
    <x v="52"/>
    <x v="477"/>
    <x v="0"/>
    <x v="0"/>
    <x v="0"/>
    <x v="98"/>
  </r>
  <r>
    <x v="1"/>
    <x v="478"/>
    <x v="0"/>
    <x v="0"/>
    <x v="0"/>
    <x v="41"/>
  </r>
  <r>
    <x v="12"/>
    <x v="479"/>
    <x v="0"/>
    <x v="0"/>
    <x v="16"/>
    <x v="1"/>
  </r>
  <r>
    <x v="57"/>
    <x v="480"/>
    <x v="0"/>
    <x v="0"/>
    <x v="0"/>
    <x v="1"/>
  </r>
  <r>
    <x v="19"/>
    <x v="481"/>
    <x v="0"/>
    <x v="0"/>
    <x v="0"/>
    <x v="1"/>
  </r>
  <r>
    <x v="19"/>
    <x v="482"/>
    <x v="0"/>
    <x v="0"/>
    <x v="0"/>
    <x v="1"/>
  </r>
  <r>
    <x v="9"/>
    <x v="483"/>
    <x v="0"/>
    <x v="0"/>
    <x v="0"/>
    <x v="13"/>
  </r>
  <r>
    <x v="43"/>
    <x v="484"/>
    <x v="0"/>
    <x v="0"/>
    <x v="16"/>
    <x v="99"/>
  </r>
  <r>
    <x v="1"/>
    <x v="485"/>
    <x v="0"/>
    <x v="0"/>
    <x v="0"/>
    <x v="1"/>
  </r>
  <r>
    <x v="32"/>
    <x v="486"/>
    <x v="0"/>
    <x v="0"/>
    <x v="0"/>
    <x v="1"/>
  </r>
  <r>
    <x v="11"/>
    <x v="487"/>
    <x v="0"/>
    <x v="0"/>
    <x v="0"/>
    <x v="10"/>
  </r>
  <r>
    <x v="8"/>
    <x v="488"/>
    <x v="0"/>
    <x v="0"/>
    <x v="3"/>
    <x v="1"/>
  </r>
  <r>
    <x v="58"/>
    <x v="489"/>
    <x v="0"/>
    <x v="0"/>
    <x v="0"/>
    <x v="1"/>
  </r>
  <r>
    <x v="28"/>
    <x v="490"/>
    <x v="0"/>
    <x v="0"/>
    <x v="0"/>
    <x v="1"/>
  </r>
  <r>
    <x v="22"/>
    <x v="491"/>
    <x v="0"/>
    <x v="6"/>
    <x v="0"/>
    <x v="100"/>
  </r>
  <r>
    <x v="42"/>
    <x v="492"/>
    <x v="0"/>
    <x v="0"/>
    <x v="0"/>
    <x v="1"/>
  </r>
  <r>
    <x v="15"/>
    <x v="493"/>
    <x v="0"/>
    <x v="0"/>
    <x v="0"/>
    <x v="101"/>
  </r>
  <r>
    <x v="0"/>
    <x v="494"/>
    <x v="0"/>
    <x v="0"/>
    <x v="0"/>
    <x v="1"/>
  </r>
  <r>
    <x v="30"/>
    <x v="495"/>
    <x v="0"/>
    <x v="0"/>
    <x v="0"/>
    <x v="1"/>
  </r>
  <r>
    <x v="0"/>
    <x v="496"/>
    <x v="0"/>
    <x v="0"/>
    <x v="0"/>
    <x v="1"/>
  </r>
  <r>
    <x v="0"/>
    <x v="497"/>
    <x v="0"/>
    <x v="0"/>
    <x v="0"/>
    <x v="1"/>
  </r>
  <r>
    <x v="10"/>
    <x v="498"/>
    <x v="0"/>
    <x v="0"/>
    <x v="0"/>
    <x v="1"/>
  </r>
  <r>
    <x v="35"/>
    <x v="499"/>
    <x v="0"/>
    <x v="0"/>
    <x v="0"/>
    <x v="102"/>
  </r>
  <r>
    <x v="22"/>
    <x v="500"/>
    <x v="0"/>
    <x v="0"/>
    <x v="0"/>
    <x v="103"/>
  </r>
  <r>
    <x v="28"/>
    <x v="501"/>
    <x v="0"/>
    <x v="0"/>
    <x v="1"/>
    <x v="1"/>
  </r>
  <r>
    <x v="55"/>
    <x v="502"/>
    <x v="0"/>
    <x v="0"/>
    <x v="0"/>
    <x v="1"/>
  </r>
  <r>
    <x v="0"/>
    <x v="503"/>
    <x v="0"/>
    <x v="0"/>
    <x v="0"/>
    <x v="21"/>
  </r>
  <r>
    <x v="0"/>
    <x v="504"/>
    <x v="0"/>
    <x v="0"/>
    <x v="0"/>
    <x v="1"/>
  </r>
  <r>
    <x v="0"/>
    <x v="505"/>
    <x v="0"/>
    <x v="0"/>
    <x v="0"/>
    <x v="1"/>
  </r>
  <r>
    <x v="12"/>
    <x v="506"/>
    <x v="0"/>
    <x v="0"/>
    <x v="0"/>
    <x v="1"/>
  </r>
  <r>
    <x v="4"/>
    <x v="507"/>
    <x v="0"/>
    <x v="0"/>
    <x v="1"/>
    <x v="1"/>
  </r>
  <r>
    <x v="0"/>
    <x v="508"/>
    <x v="0"/>
    <x v="0"/>
    <x v="0"/>
    <x v="1"/>
  </r>
  <r>
    <x v="1"/>
    <x v="509"/>
    <x v="0"/>
    <x v="0"/>
    <x v="0"/>
    <x v="1"/>
  </r>
  <r>
    <x v="0"/>
    <x v="510"/>
    <x v="0"/>
    <x v="0"/>
    <x v="0"/>
    <x v="1"/>
  </r>
  <r>
    <x v="0"/>
    <x v="511"/>
    <x v="0"/>
    <x v="0"/>
    <x v="0"/>
    <x v="1"/>
  </r>
  <r>
    <x v="22"/>
    <x v="512"/>
    <x v="0"/>
    <x v="0"/>
    <x v="0"/>
    <x v="1"/>
  </r>
  <r>
    <x v="15"/>
    <x v="513"/>
    <x v="3"/>
    <x v="11"/>
    <x v="17"/>
    <x v="104"/>
  </r>
  <r>
    <x v="3"/>
    <x v="514"/>
    <x v="0"/>
    <x v="0"/>
    <x v="0"/>
    <x v="105"/>
  </r>
  <r>
    <x v="36"/>
    <x v="515"/>
    <x v="0"/>
    <x v="0"/>
    <x v="0"/>
    <x v="1"/>
  </r>
  <r>
    <x v="42"/>
    <x v="516"/>
    <x v="0"/>
    <x v="0"/>
    <x v="0"/>
    <x v="1"/>
  </r>
  <r>
    <x v="6"/>
    <x v="517"/>
    <x v="0"/>
    <x v="0"/>
    <x v="0"/>
    <x v="1"/>
  </r>
  <r>
    <x v="29"/>
    <x v="518"/>
    <x v="0"/>
    <x v="0"/>
    <x v="0"/>
    <x v="1"/>
  </r>
  <r>
    <x v="0"/>
    <x v="519"/>
    <x v="0"/>
    <x v="0"/>
    <x v="0"/>
    <x v="1"/>
  </r>
  <r>
    <x v="34"/>
    <x v="520"/>
    <x v="0"/>
    <x v="0"/>
    <x v="0"/>
    <x v="1"/>
  </r>
  <r>
    <x v="9"/>
    <x v="521"/>
    <x v="0"/>
    <x v="0"/>
    <x v="0"/>
    <x v="1"/>
  </r>
  <r>
    <x v="28"/>
    <x v="522"/>
    <x v="0"/>
    <x v="0"/>
    <x v="0"/>
    <x v="1"/>
  </r>
  <r>
    <x v="51"/>
    <x v="523"/>
    <x v="0"/>
    <x v="0"/>
    <x v="0"/>
    <x v="0"/>
  </r>
  <r>
    <x v="42"/>
    <x v="524"/>
    <x v="0"/>
    <x v="0"/>
    <x v="0"/>
    <x v="1"/>
  </r>
  <r>
    <x v="14"/>
    <x v="525"/>
    <x v="0"/>
    <x v="0"/>
    <x v="0"/>
    <x v="1"/>
  </r>
  <r>
    <x v="10"/>
    <x v="526"/>
    <x v="0"/>
    <x v="0"/>
    <x v="0"/>
    <x v="1"/>
  </r>
  <r>
    <x v="22"/>
    <x v="527"/>
    <x v="0"/>
    <x v="0"/>
    <x v="0"/>
    <x v="1"/>
  </r>
  <r>
    <x v="19"/>
    <x v="528"/>
    <x v="0"/>
    <x v="0"/>
    <x v="0"/>
    <x v="1"/>
  </r>
  <r>
    <x v="35"/>
    <x v="529"/>
    <x v="0"/>
    <x v="0"/>
    <x v="18"/>
    <x v="41"/>
  </r>
  <r>
    <x v="22"/>
    <x v="530"/>
    <x v="0"/>
    <x v="0"/>
    <x v="0"/>
    <x v="1"/>
  </r>
  <r>
    <x v="15"/>
    <x v="531"/>
    <x v="0"/>
    <x v="0"/>
    <x v="9"/>
    <x v="106"/>
  </r>
  <r>
    <x v="28"/>
    <x v="532"/>
    <x v="0"/>
    <x v="0"/>
    <x v="0"/>
    <x v="1"/>
  </r>
  <r>
    <x v="19"/>
    <x v="533"/>
    <x v="0"/>
    <x v="0"/>
    <x v="0"/>
    <x v="1"/>
  </r>
  <r>
    <x v="4"/>
    <x v="534"/>
    <x v="0"/>
    <x v="0"/>
    <x v="0"/>
    <x v="1"/>
  </r>
  <r>
    <x v="0"/>
    <x v="535"/>
    <x v="0"/>
    <x v="0"/>
    <x v="0"/>
    <x v="1"/>
  </r>
  <r>
    <x v="0"/>
    <x v="536"/>
    <x v="0"/>
    <x v="0"/>
    <x v="0"/>
    <x v="107"/>
  </r>
  <r>
    <x v="31"/>
    <x v="537"/>
    <x v="0"/>
    <x v="0"/>
    <x v="0"/>
    <x v="1"/>
  </r>
  <r>
    <x v="0"/>
    <x v="538"/>
    <x v="0"/>
    <x v="0"/>
    <x v="0"/>
    <x v="1"/>
  </r>
  <r>
    <x v="1"/>
    <x v="539"/>
    <x v="0"/>
    <x v="0"/>
    <x v="0"/>
    <x v="1"/>
  </r>
  <r>
    <x v="47"/>
    <x v="540"/>
    <x v="0"/>
    <x v="0"/>
    <x v="0"/>
    <x v="108"/>
  </r>
  <r>
    <x v="43"/>
    <x v="541"/>
    <x v="0"/>
    <x v="0"/>
    <x v="0"/>
    <x v="1"/>
  </r>
  <r>
    <x v="0"/>
    <x v="542"/>
    <x v="0"/>
    <x v="0"/>
    <x v="0"/>
    <x v="1"/>
  </r>
  <r>
    <x v="0"/>
    <x v="543"/>
    <x v="0"/>
    <x v="0"/>
    <x v="0"/>
    <x v="1"/>
  </r>
  <r>
    <x v="2"/>
    <x v="544"/>
    <x v="0"/>
    <x v="0"/>
    <x v="0"/>
    <x v="1"/>
  </r>
  <r>
    <x v="8"/>
    <x v="545"/>
    <x v="0"/>
    <x v="0"/>
    <x v="1"/>
    <x v="1"/>
  </r>
  <r>
    <x v="28"/>
    <x v="546"/>
    <x v="0"/>
    <x v="0"/>
    <x v="0"/>
    <x v="1"/>
  </r>
  <r>
    <x v="51"/>
    <x v="547"/>
    <x v="0"/>
    <x v="0"/>
    <x v="0"/>
    <x v="109"/>
  </r>
  <r>
    <x v="32"/>
    <x v="548"/>
    <x v="0"/>
    <x v="0"/>
    <x v="0"/>
    <x v="1"/>
  </r>
  <r>
    <x v="0"/>
    <x v="549"/>
    <x v="0"/>
    <x v="0"/>
    <x v="0"/>
    <x v="21"/>
  </r>
  <r>
    <x v="55"/>
    <x v="550"/>
    <x v="0"/>
    <x v="0"/>
    <x v="0"/>
    <x v="1"/>
  </r>
  <r>
    <x v="42"/>
    <x v="551"/>
    <x v="0"/>
    <x v="0"/>
    <x v="0"/>
    <x v="1"/>
  </r>
  <r>
    <x v="24"/>
    <x v="552"/>
    <x v="0"/>
    <x v="0"/>
    <x v="0"/>
    <x v="1"/>
  </r>
  <r>
    <x v="45"/>
    <x v="553"/>
    <x v="0"/>
    <x v="0"/>
    <x v="0"/>
    <x v="1"/>
  </r>
  <r>
    <x v="51"/>
    <x v="554"/>
    <x v="0"/>
    <x v="0"/>
    <x v="0"/>
    <x v="110"/>
  </r>
  <r>
    <x v="0"/>
    <x v="555"/>
    <x v="0"/>
    <x v="0"/>
    <x v="0"/>
    <x v="1"/>
  </r>
  <r>
    <x v="0"/>
    <x v="556"/>
    <x v="0"/>
    <x v="0"/>
    <x v="0"/>
    <x v="49"/>
  </r>
  <r>
    <x v="53"/>
    <x v="557"/>
    <x v="0"/>
    <x v="12"/>
    <x v="0"/>
    <x v="111"/>
  </r>
  <r>
    <x v="48"/>
    <x v="558"/>
    <x v="0"/>
    <x v="0"/>
    <x v="0"/>
    <x v="112"/>
  </r>
  <r>
    <x v="54"/>
    <x v="559"/>
    <x v="0"/>
    <x v="0"/>
    <x v="0"/>
    <x v="1"/>
  </r>
  <r>
    <x v="0"/>
    <x v="560"/>
    <x v="0"/>
    <x v="0"/>
    <x v="0"/>
    <x v="1"/>
  </r>
  <r>
    <x v="11"/>
    <x v="561"/>
    <x v="0"/>
    <x v="0"/>
    <x v="0"/>
    <x v="1"/>
  </r>
  <r>
    <x v="0"/>
    <x v="562"/>
    <x v="0"/>
    <x v="0"/>
    <x v="0"/>
    <x v="1"/>
  </r>
  <r>
    <x v="35"/>
    <x v="563"/>
    <x v="0"/>
    <x v="0"/>
    <x v="0"/>
    <x v="1"/>
  </r>
  <r>
    <x v="15"/>
    <x v="564"/>
    <x v="6"/>
    <x v="13"/>
    <x v="19"/>
    <x v="113"/>
  </r>
  <r>
    <x v="22"/>
    <x v="565"/>
    <x v="0"/>
    <x v="0"/>
    <x v="0"/>
    <x v="1"/>
  </r>
  <r>
    <x v="0"/>
    <x v="566"/>
    <x v="0"/>
    <x v="0"/>
    <x v="0"/>
    <x v="1"/>
  </r>
  <r>
    <x v="6"/>
    <x v="567"/>
    <x v="3"/>
    <x v="0"/>
    <x v="9"/>
    <x v="1"/>
  </r>
  <r>
    <x v="2"/>
    <x v="568"/>
    <x v="0"/>
    <x v="0"/>
    <x v="0"/>
    <x v="1"/>
  </r>
  <r>
    <x v="8"/>
    <x v="569"/>
    <x v="0"/>
    <x v="0"/>
    <x v="7"/>
    <x v="50"/>
  </r>
  <r>
    <x v="0"/>
    <x v="570"/>
    <x v="0"/>
    <x v="0"/>
    <x v="0"/>
    <x v="1"/>
  </r>
  <r>
    <x v="55"/>
    <x v="571"/>
    <x v="0"/>
    <x v="0"/>
    <x v="0"/>
    <x v="1"/>
  </r>
  <r>
    <x v="0"/>
    <x v="572"/>
    <x v="0"/>
    <x v="0"/>
    <x v="0"/>
    <x v="1"/>
  </r>
  <r>
    <x v="56"/>
    <x v="573"/>
    <x v="0"/>
    <x v="0"/>
    <x v="0"/>
    <x v="1"/>
  </r>
  <r>
    <x v="1"/>
    <x v="574"/>
    <x v="0"/>
    <x v="0"/>
    <x v="0"/>
    <x v="1"/>
  </r>
  <r>
    <x v="27"/>
    <x v="575"/>
    <x v="0"/>
    <x v="0"/>
    <x v="0"/>
    <x v="1"/>
  </r>
  <r>
    <x v="49"/>
    <x v="576"/>
    <x v="0"/>
    <x v="0"/>
    <x v="0"/>
    <x v="1"/>
  </r>
  <r>
    <x v="0"/>
    <x v="577"/>
    <x v="0"/>
    <x v="0"/>
    <x v="0"/>
    <x v="1"/>
  </r>
  <r>
    <x v="5"/>
    <x v="578"/>
    <x v="0"/>
    <x v="0"/>
    <x v="0"/>
    <x v="114"/>
  </r>
  <r>
    <x v="6"/>
    <x v="579"/>
    <x v="0"/>
    <x v="0"/>
    <x v="0"/>
    <x v="41"/>
  </r>
  <r>
    <x v="0"/>
    <x v="580"/>
    <x v="0"/>
    <x v="0"/>
    <x v="0"/>
    <x v="1"/>
  </r>
  <r>
    <x v="50"/>
    <x v="581"/>
    <x v="0"/>
    <x v="0"/>
    <x v="0"/>
    <x v="1"/>
  </r>
  <r>
    <x v="19"/>
    <x v="582"/>
    <x v="0"/>
    <x v="0"/>
    <x v="0"/>
    <x v="1"/>
  </r>
  <r>
    <x v="0"/>
    <x v="583"/>
    <x v="0"/>
    <x v="0"/>
    <x v="0"/>
    <x v="1"/>
  </r>
  <r>
    <x v="10"/>
    <x v="584"/>
    <x v="0"/>
    <x v="0"/>
    <x v="0"/>
    <x v="1"/>
  </r>
  <r>
    <x v="49"/>
    <x v="585"/>
    <x v="0"/>
    <x v="0"/>
    <x v="6"/>
    <x v="115"/>
  </r>
  <r>
    <x v="1"/>
    <x v="586"/>
    <x v="0"/>
    <x v="0"/>
    <x v="0"/>
    <x v="1"/>
  </r>
  <r>
    <x v="22"/>
    <x v="587"/>
    <x v="0"/>
    <x v="0"/>
    <x v="0"/>
    <x v="1"/>
  </r>
  <r>
    <x v="22"/>
    <x v="588"/>
    <x v="0"/>
    <x v="0"/>
    <x v="0"/>
    <x v="1"/>
  </r>
  <r>
    <x v="30"/>
    <x v="589"/>
    <x v="0"/>
    <x v="0"/>
    <x v="1"/>
    <x v="116"/>
  </r>
  <r>
    <x v="53"/>
    <x v="590"/>
    <x v="0"/>
    <x v="0"/>
    <x v="0"/>
    <x v="1"/>
  </r>
  <r>
    <x v="11"/>
    <x v="591"/>
    <x v="0"/>
    <x v="0"/>
    <x v="0"/>
    <x v="1"/>
  </r>
  <r>
    <x v="13"/>
    <x v="592"/>
    <x v="0"/>
    <x v="0"/>
    <x v="0"/>
    <x v="1"/>
  </r>
  <r>
    <x v="36"/>
    <x v="593"/>
    <x v="0"/>
    <x v="0"/>
    <x v="0"/>
    <x v="1"/>
  </r>
  <r>
    <x v="0"/>
    <x v="594"/>
    <x v="0"/>
    <x v="0"/>
    <x v="0"/>
    <x v="41"/>
  </r>
  <r>
    <x v="1"/>
    <x v="595"/>
    <x v="0"/>
    <x v="0"/>
    <x v="0"/>
    <x v="1"/>
  </r>
  <r>
    <x v="12"/>
    <x v="596"/>
    <x v="0"/>
    <x v="0"/>
    <x v="6"/>
    <x v="1"/>
  </r>
  <r>
    <x v="9"/>
    <x v="597"/>
    <x v="0"/>
    <x v="0"/>
    <x v="0"/>
    <x v="117"/>
  </r>
  <r>
    <x v="22"/>
    <x v="598"/>
    <x v="0"/>
    <x v="0"/>
    <x v="0"/>
    <x v="1"/>
  </r>
  <r>
    <x v="39"/>
    <x v="599"/>
    <x v="0"/>
    <x v="0"/>
    <x v="9"/>
    <x v="1"/>
  </r>
  <r>
    <x v="11"/>
    <x v="600"/>
    <x v="0"/>
    <x v="0"/>
    <x v="0"/>
    <x v="118"/>
  </r>
  <r>
    <x v="0"/>
    <x v="601"/>
    <x v="0"/>
    <x v="0"/>
    <x v="0"/>
    <x v="1"/>
  </r>
  <r>
    <x v="43"/>
    <x v="602"/>
    <x v="0"/>
    <x v="0"/>
    <x v="0"/>
    <x v="1"/>
  </r>
  <r>
    <x v="0"/>
    <x v="603"/>
    <x v="0"/>
    <x v="0"/>
    <x v="0"/>
    <x v="119"/>
  </r>
  <r>
    <x v="53"/>
    <x v="604"/>
    <x v="0"/>
    <x v="0"/>
    <x v="0"/>
    <x v="1"/>
  </r>
  <r>
    <x v="28"/>
    <x v="605"/>
    <x v="0"/>
    <x v="0"/>
    <x v="0"/>
    <x v="1"/>
  </r>
  <r>
    <x v="20"/>
    <x v="606"/>
    <x v="0"/>
    <x v="0"/>
    <x v="3"/>
    <x v="120"/>
  </r>
  <r>
    <x v="0"/>
    <x v="607"/>
    <x v="0"/>
    <x v="0"/>
    <x v="0"/>
    <x v="1"/>
  </r>
  <r>
    <x v="19"/>
    <x v="608"/>
    <x v="0"/>
    <x v="0"/>
    <x v="0"/>
    <x v="1"/>
  </r>
  <r>
    <x v="39"/>
    <x v="609"/>
    <x v="0"/>
    <x v="0"/>
    <x v="0"/>
    <x v="94"/>
  </r>
  <r>
    <x v="10"/>
    <x v="610"/>
    <x v="0"/>
    <x v="14"/>
    <x v="0"/>
    <x v="121"/>
  </r>
  <r>
    <x v="0"/>
    <x v="611"/>
    <x v="0"/>
    <x v="0"/>
    <x v="0"/>
    <x v="1"/>
  </r>
  <r>
    <x v="5"/>
    <x v="612"/>
    <x v="0"/>
    <x v="0"/>
    <x v="1"/>
    <x v="122"/>
  </r>
  <r>
    <x v="14"/>
    <x v="613"/>
    <x v="0"/>
    <x v="0"/>
    <x v="0"/>
    <x v="123"/>
  </r>
  <r>
    <x v="6"/>
    <x v="614"/>
    <x v="0"/>
    <x v="0"/>
    <x v="0"/>
    <x v="1"/>
  </r>
  <r>
    <x v="43"/>
    <x v="615"/>
    <x v="0"/>
    <x v="0"/>
    <x v="0"/>
    <x v="1"/>
  </r>
  <r>
    <x v="6"/>
    <x v="616"/>
    <x v="0"/>
    <x v="0"/>
    <x v="0"/>
    <x v="1"/>
  </r>
  <r>
    <x v="19"/>
    <x v="617"/>
    <x v="0"/>
    <x v="0"/>
    <x v="0"/>
    <x v="124"/>
  </r>
  <r>
    <x v="0"/>
    <x v="618"/>
    <x v="0"/>
    <x v="0"/>
    <x v="0"/>
    <x v="1"/>
  </r>
  <r>
    <x v="37"/>
    <x v="619"/>
    <x v="0"/>
    <x v="0"/>
    <x v="0"/>
    <x v="1"/>
  </r>
  <r>
    <x v="5"/>
    <x v="620"/>
    <x v="0"/>
    <x v="0"/>
    <x v="9"/>
    <x v="41"/>
  </r>
  <r>
    <x v="21"/>
    <x v="621"/>
    <x v="0"/>
    <x v="0"/>
    <x v="0"/>
    <x v="1"/>
  </r>
  <r>
    <x v="29"/>
    <x v="622"/>
    <x v="0"/>
    <x v="0"/>
    <x v="3"/>
    <x v="1"/>
  </r>
  <r>
    <x v="2"/>
    <x v="623"/>
    <x v="0"/>
    <x v="0"/>
    <x v="0"/>
    <x v="1"/>
  </r>
  <r>
    <x v="53"/>
    <x v="624"/>
    <x v="0"/>
    <x v="0"/>
    <x v="0"/>
    <x v="1"/>
  </r>
  <r>
    <x v="50"/>
    <x v="625"/>
    <x v="0"/>
    <x v="0"/>
    <x v="0"/>
    <x v="1"/>
  </r>
  <r>
    <x v="2"/>
    <x v="626"/>
    <x v="0"/>
    <x v="0"/>
    <x v="0"/>
    <x v="1"/>
  </r>
  <r>
    <x v="51"/>
    <x v="627"/>
    <x v="0"/>
    <x v="0"/>
    <x v="0"/>
    <x v="1"/>
  </r>
  <r>
    <x v="24"/>
    <x v="628"/>
    <x v="0"/>
    <x v="0"/>
    <x v="0"/>
    <x v="1"/>
  </r>
  <r>
    <x v="0"/>
    <x v="629"/>
    <x v="0"/>
    <x v="0"/>
    <x v="0"/>
    <x v="1"/>
  </r>
  <r>
    <x v="20"/>
    <x v="630"/>
    <x v="0"/>
    <x v="0"/>
    <x v="0"/>
    <x v="1"/>
  </r>
  <r>
    <x v="5"/>
    <x v="631"/>
    <x v="0"/>
    <x v="0"/>
    <x v="0"/>
    <x v="1"/>
  </r>
  <r>
    <x v="1"/>
    <x v="632"/>
    <x v="0"/>
    <x v="0"/>
    <x v="0"/>
    <x v="1"/>
  </r>
  <r>
    <x v="1"/>
    <x v="633"/>
    <x v="0"/>
    <x v="0"/>
    <x v="0"/>
    <x v="125"/>
  </r>
  <r>
    <x v="58"/>
    <x v="634"/>
    <x v="0"/>
    <x v="0"/>
    <x v="0"/>
    <x v="126"/>
  </r>
  <r>
    <x v="1"/>
    <x v="635"/>
    <x v="0"/>
    <x v="0"/>
    <x v="0"/>
    <x v="1"/>
  </r>
  <r>
    <x v="21"/>
    <x v="636"/>
    <x v="0"/>
    <x v="0"/>
    <x v="0"/>
    <x v="1"/>
  </r>
  <r>
    <x v="18"/>
    <x v="637"/>
    <x v="0"/>
    <x v="1"/>
    <x v="0"/>
    <x v="127"/>
  </r>
  <r>
    <x v="5"/>
    <x v="638"/>
    <x v="0"/>
    <x v="0"/>
    <x v="0"/>
    <x v="128"/>
  </r>
  <r>
    <x v="18"/>
    <x v="639"/>
    <x v="0"/>
    <x v="0"/>
    <x v="0"/>
    <x v="1"/>
  </r>
  <r>
    <x v="33"/>
    <x v="640"/>
    <x v="0"/>
    <x v="0"/>
    <x v="0"/>
    <x v="0"/>
  </r>
  <r>
    <x v="2"/>
    <x v="641"/>
    <x v="0"/>
    <x v="0"/>
    <x v="0"/>
    <x v="1"/>
  </r>
  <r>
    <x v="59"/>
    <x v="642"/>
    <x v="0"/>
    <x v="0"/>
    <x v="6"/>
    <x v="1"/>
  </r>
  <r>
    <x v="14"/>
    <x v="643"/>
    <x v="0"/>
    <x v="0"/>
    <x v="20"/>
    <x v="41"/>
  </r>
  <r>
    <x v="11"/>
    <x v="644"/>
    <x v="0"/>
    <x v="0"/>
    <x v="0"/>
    <x v="129"/>
  </r>
  <r>
    <x v="22"/>
    <x v="645"/>
    <x v="0"/>
    <x v="0"/>
    <x v="0"/>
    <x v="1"/>
  </r>
  <r>
    <x v="7"/>
    <x v="646"/>
    <x v="0"/>
    <x v="0"/>
    <x v="0"/>
    <x v="1"/>
  </r>
  <r>
    <x v="1"/>
    <x v="647"/>
    <x v="0"/>
    <x v="0"/>
    <x v="0"/>
    <x v="10"/>
  </r>
  <r>
    <x v="29"/>
    <x v="648"/>
    <x v="0"/>
    <x v="0"/>
    <x v="0"/>
    <x v="130"/>
  </r>
  <r>
    <x v="24"/>
    <x v="649"/>
    <x v="0"/>
    <x v="0"/>
    <x v="0"/>
    <x v="1"/>
  </r>
  <r>
    <x v="0"/>
    <x v="650"/>
    <x v="0"/>
    <x v="0"/>
    <x v="0"/>
    <x v="1"/>
  </r>
  <r>
    <x v="18"/>
    <x v="651"/>
    <x v="0"/>
    <x v="0"/>
    <x v="0"/>
    <x v="1"/>
  </r>
  <r>
    <x v="35"/>
    <x v="652"/>
    <x v="0"/>
    <x v="0"/>
    <x v="0"/>
    <x v="96"/>
  </r>
  <r>
    <x v="6"/>
    <x v="653"/>
    <x v="0"/>
    <x v="0"/>
    <x v="0"/>
    <x v="63"/>
  </r>
  <r>
    <x v="1"/>
    <x v="654"/>
    <x v="0"/>
    <x v="0"/>
    <x v="0"/>
    <x v="1"/>
  </r>
  <r>
    <x v="9"/>
    <x v="655"/>
    <x v="0"/>
    <x v="0"/>
    <x v="0"/>
    <x v="41"/>
  </r>
  <r>
    <x v="25"/>
    <x v="656"/>
    <x v="0"/>
    <x v="0"/>
    <x v="0"/>
    <x v="0"/>
  </r>
  <r>
    <x v="0"/>
    <x v="657"/>
    <x v="0"/>
    <x v="0"/>
    <x v="0"/>
    <x v="1"/>
  </r>
  <r>
    <x v="37"/>
    <x v="658"/>
    <x v="0"/>
    <x v="0"/>
    <x v="0"/>
    <x v="41"/>
  </r>
  <r>
    <x v="50"/>
    <x v="659"/>
    <x v="0"/>
    <x v="0"/>
    <x v="0"/>
    <x v="131"/>
  </r>
  <r>
    <x v="22"/>
    <x v="660"/>
    <x v="0"/>
    <x v="0"/>
    <x v="0"/>
    <x v="1"/>
  </r>
  <r>
    <x v="53"/>
    <x v="661"/>
    <x v="0"/>
    <x v="0"/>
    <x v="0"/>
    <x v="1"/>
  </r>
  <r>
    <x v="12"/>
    <x v="662"/>
    <x v="0"/>
    <x v="0"/>
    <x v="0"/>
    <x v="1"/>
  </r>
  <r>
    <x v="55"/>
    <x v="663"/>
    <x v="0"/>
    <x v="0"/>
    <x v="6"/>
    <x v="132"/>
  </r>
  <r>
    <x v="12"/>
    <x v="664"/>
    <x v="0"/>
    <x v="0"/>
    <x v="0"/>
    <x v="1"/>
  </r>
  <r>
    <x v="44"/>
    <x v="665"/>
    <x v="0"/>
    <x v="0"/>
    <x v="0"/>
    <x v="1"/>
  </r>
  <r>
    <x v="36"/>
    <x v="666"/>
    <x v="0"/>
    <x v="0"/>
    <x v="0"/>
    <x v="1"/>
  </r>
  <r>
    <x v="0"/>
    <x v="667"/>
    <x v="0"/>
    <x v="0"/>
    <x v="0"/>
    <x v="1"/>
  </r>
  <r>
    <x v="0"/>
    <x v="668"/>
    <x v="0"/>
    <x v="0"/>
    <x v="0"/>
    <x v="1"/>
  </r>
  <r>
    <x v="0"/>
    <x v="669"/>
    <x v="0"/>
    <x v="0"/>
    <x v="0"/>
    <x v="1"/>
  </r>
  <r>
    <x v="21"/>
    <x v="670"/>
    <x v="0"/>
    <x v="0"/>
    <x v="0"/>
    <x v="1"/>
  </r>
  <r>
    <x v="38"/>
    <x v="671"/>
    <x v="0"/>
    <x v="0"/>
    <x v="0"/>
    <x v="1"/>
  </r>
  <r>
    <x v="16"/>
    <x v="672"/>
    <x v="0"/>
    <x v="0"/>
    <x v="1"/>
    <x v="1"/>
  </r>
  <r>
    <x v="15"/>
    <x v="673"/>
    <x v="0"/>
    <x v="0"/>
    <x v="0"/>
    <x v="79"/>
  </r>
  <r>
    <x v="10"/>
    <x v="674"/>
    <x v="0"/>
    <x v="0"/>
    <x v="0"/>
    <x v="1"/>
  </r>
  <r>
    <x v="44"/>
    <x v="675"/>
    <x v="0"/>
    <x v="0"/>
    <x v="0"/>
    <x v="1"/>
  </r>
  <r>
    <x v="1"/>
    <x v="676"/>
    <x v="0"/>
    <x v="0"/>
    <x v="0"/>
    <x v="1"/>
  </r>
  <r>
    <x v="0"/>
    <x v="677"/>
    <x v="0"/>
    <x v="0"/>
    <x v="0"/>
    <x v="133"/>
  </r>
  <r>
    <x v="15"/>
    <x v="678"/>
    <x v="0"/>
    <x v="0"/>
    <x v="0"/>
    <x v="1"/>
  </r>
  <r>
    <x v="29"/>
    <x v="679"/>
    <x v="0"/>
    <x v="0"/>
    <x v="0"/>
    <x v="1"/>
  </r>
  <r>
    <x v="6"/>
    <x v="680"/>
    <x v="0"/>
    <x v="0"/>
    <x v="0"/>
    <x v="134"/>
  </r>
  <r>
    <x v="56"/>
    <x v="681"/>
    <x v="0"/>
    <x v="0"/>
    <x v="0"/>
    <x v="135"/>
  </r>
  <r>
    <x v="0"/>
    <x v="682"/>
    <x v="0"/>
    <x v="0"/>
    <x v="0"/>
    <x v="38"/>
  </r>
  <r>
    <x v="25"/>
    <x v="683"/>
    <x v="0"/>
    <x v="0"/>
    <x v="0"/>
    <x v="1"/>
  </r>
  <r>
    <x v="53"/>
    <x v="684"/>
    <x v="0"/>
    <x v="0"/>
    <x v="12"/>
    <x v="63"/>
  </r>
  <r>
    <x v="25"/>
    <x v="685"/>
    <x v="0"/>
    <x v="0"/>
    <x v="0"/>
    <x v="1"/>
  </r>
  <r>
    <x v="0"/>
    <x v="686"/>
    <x v="0"/>
    <x v="0"/>
    <x v="0"/>
    <x v="1"/>
  </r>
  <r>
    <x v="44"/>
    <x v="687"/>
    <x v="0"/>
    <x v="0"/>
    <x v="0"/>
    <x v="1"/>
  </r>
  <r>
    <x v="0"/>
    <x v="688"/>
    <x v="0"/>
    <x v="0"/>
    <x v="0"/>
    <x v="1"/>
  </r>
  <r>
    <x v="38"/>
    <x v="689"/>
    <x v="0"/>
    <x v="0"/>
    <x v="21"/>
    <x v="0"/>
  </r>
  <r>
    <x v="10"/>
    <x v="690"/>
    <x v="0"/>
    <x v="0"/>
    <x v="0"/>
    <x v="1"/>
  </r>
  <r>
    <x v="0"/>
    <x v="691"/>
    <x v="0"/>
    <x v="0"/>
    <x v="0"/>
    <x v="1"/>
  </r>
  <r>
    <x v="54"/>
    <x v="692"/>
    <x v="0"/>
    <x v="0"/>
    <x v="0"/>
    <x v="1"/>
  </r>
  <r>
    <x v="24"/>
    <x v="693"/>
    <x v="0"/>
    <x v="0"/>
    <x v="0"/>
    <x v="1"/>
  </r>
  <r>
    <x v="2"/>
    <x v="694"/>
    <x v="0"/>
    <x v="0"/>
    <x v="0"/>
    <x v="1"/>
  </r>
  <r>
    <x v="45"/>
    <x v="695"/>
    <x v="0"/>
    <x v="0"/>
    <x v="0"/>
    <x v="17"/>
  </r>
  <r>
    <x v="19"/>
    <x v="696"/>
    <x v="0"/>
    <x v="0"/>
    <x v="0"/>
    <x v="1"/>
  </r>
  <r>
    <x v="1"/>
    <x v="697"/>
    <x v="0"/>
    <x v="0"/>
    <x v="0"/>
    <x v="1"/>
  </r>
  <r>
    <x v="12"/>
    <x v="698"/>
    <x v="0"/>
    <x v="0"/>
    <x v="0"/>
    <x v="1"/>
  </r>
  <r>
    <x v="39"/>
    <x v="699"/>
    <x v="0"/>
    <x v="0"/>
    <x v="3"/>
    <x v="136"/>
  </r>
  <r>
    <x v="0"/>
    <x v="700"/>
    <x v="0"/>
    <x v="0"/>
    <x v="0"/>
    <x v="1"/>
  </r>
  <r>
    <x v="0"/>
    <x v="701"/>
    <x v="0"/>
    <x v="0"/>
    <x v="0"/>
    <x v="1"/>
  </r>
  <r>
    <x v="35"/>
    <x v="702"/>
    <x v="0"/>
    <x v="0"/>
    <x v="0"/>
    <x v="1"/>
  </r>
  <r>
    <x v="54"/>
    <x v="703"/>
    <x v="0"/>
    <x v="0"/>
    <x v="1"/>
    <x v="1"/>
  </r>
  <r>
    <x v="11"/>
    <x v="704"/>
    <x v="0"/>
    <x v="0"/>
    <x v="0"/>
    <x v="1"/>
  </r>
  <r>
    <x v="9"/>
    <x v="705"/>
    <x v="0"/>
    <x v="0"/>
    <x v="0"/>
    <x v="1"/>
  </r>
  <r>
    <x v="13"/>
    <x v="706"/>
    <x v="0"/>
    <x v="0"/>
    <x v="0"/>
    <x v="1"/>
  </r>
  <r>
    <x v="12"/>
    <x v="707"/>
    <x v="0"/>
    <x v="0"/>
    <x v="0"/>
    <x v="49"/>
  </r>
  <r>
    <x v="0"/>
    <x v="708"/>
    <x v="0"/>
    <x v="0"/>
    <x v="0"/>
    <x v="1"/>
  </r>
  <r>
    <x v="21"/>
    <x v="709"/>
    <x v="0"/>
    <x v="0"/>
    <x v="0"/>
    <x v="1"/>
  </r>
  <r>
    <x v="31"/>
    <x v="710"/>
    <x v="0"/>
    <x v="0"/>
    <x v="0"/>
    <x v="1"/>
  </r>
  <r>
    <x v="29"/>
    <x v="711"/>
    <x v="0"/>
    <x v="0"/>
    <x v="0"/>
    <x v="137"/>
  </r>
  <r>
    <x v="44"/>
    <x v="712"/>
    <x v="0"/>
    <x v="0"/>
    <x v="0"/>
    <x v="1"/>
  </r>
  <r>
    <x v="1"/>
    <x v="713"/>
    <x v="0"/>
    <x v="0"/>
    <x v="0"/>
    <x v="1"/>
  </r>
  <r>
    <x v="42"/>
    <x v="714"/>
    <x v="0"/>
    <x v="0"/>
    <x v="0"/>
    <x v="1"/>
  </r>
  <r>
    <x v="6"/>
    <x v="715"/>
    <x v="0"/>
    <x v="0"/>
    <x v="0"/>
    <x v="1"/>
  </r>
  <r>
    <x v="31"/>
    <x v="716"/>
    <x v="0"/>
    <x v="0"/>
    <x v="0"/>
    <x v="1"/>
  </r>
  <r>
    <x v="9"/>
    <x v="717"/>
    <x v="0"/>
    <x v="0"/>
    <x v="0"/>
    <x v="1"/>
  </r>
  <r>
    <x v="0"/>
    <x v="718"/>
    <x v="0"/>
    <x v="0"/>
    <x v="0"/>
    <x v="1"/>
  </r>
  <r>
    <x v="16"/>
    <x v="719"/>
    <x v="0"/>
    <x v="0"/>
    <x v="0"/>
    <x v="1"/>
  </r>
  <r>
    <x v="37"/>
    <x v="720"/>
    <x v="0"/>
    <x v="0"/>
    <x v="0"/>
    <x v="1"/>
  </r>
  <r>
    <x v="0"/>
    <x v="721"/>
    <x v="0"/>
    <x v="0"/>
    <x v="0"/>
    <x v="1"/>
  </r>
  <r>
    <x v="1"/>
    <x v="722"/>
    <x v="0"/>
    <x v="0"/>
    <x v="0"/>
    <x v="1"/>
  </r>
  <r>
    <x v="0"/>
    <x v="723"/>
    <x v="0"/>
    <x v="0"/>
    <x v="0"/>
    <x v="1"/>
  </r>
  <r>
    <x v="28"/>
    <x v="724"/>
    <x v="0"/>
    <x v="0"/>
    <x v="0"/>
    <x v="138"/>
  </r>
  <r>
    <x v="2"/>
    <x v="725"/>
    <x v="0"/>
    <x v="15"/>
    <x v="0"/>
    <x v="13"/>
  </r>
  <r>
    <x v="28"/>
    <x v="726"/>
    <x v="0"/>
    <x v="0"/>
    <x v="0"/>
    <x v="1"/>
  </r>
  <r>
    <x v="47"/>
    <x v="727"/>
    <x v="0"/>
    <x v="0"/>
    <x v="0"/>
    <x v="1"/>
  </r>
  <r>
    <x v="5"/>
    <x v="728"/>
    <x v="0"/>
    <x v="0"/>
    <x v="0"/>
    <x v="1"/>
  </r>
  <r>
    <x v="7"/>
    <x v="729"/>
    <x v="0"/>
    <x v="0"/>
    <x v="0"/>
    <x v="1"/>
  </r>
  <r>
    <x v="58"/>
    <x v="730"/>
    <x v="0"/>
    <x v="0"/>
    <x v="7"/>
    <x v="139"/>
  </r>
  <r>
    <x v="28"/>
    <x v="731"/>
    <x v="0"/>
    <x v="0"/>
    <x v="0"/>
    <x v="1"/>
  </r>
  <r>
    <x v="0"/>
    <x v="732"/>
    <x v="0"/>
    <x v="0"/>
    <x v="0"/>
    <x v="4"/>
  </r>
  <r>
    <x v="0"/>
    <x v="733"/>
    <x v="0"/>
    <x v="0"/>
    <x v="0"/>
    <x v="140"/>
  </r>
  <r>
    <x v="0"/>
    <x v="734"/>
    <x v="0"/>
    <x v="0"/>
    <x v="0"/>
    <x v="1"/>
  </r>
  <r>
    <x v="50"/>
    <x v="735"/>
    <x v="0"/>
    <x v="16"/>
    <x v="0"/>
    <x v="141"/>
  </r>
  <r>
    <x v="0"/>
    <x v="736"/>
    <x v="7"/>
    <x v="17"/>
    <x v="22"/>
    <x v="142"/>
  </r>
  <r>
    <x v="0"/>
    <x v="737"/>
    <x v="8"/>
    <x v="18"/>
    <x v="23"/>
    <x v="143"/>
  </r>
  <r>
    <x v="60"/>
    <x v="738"/>
    <x v="7"/>
    <x v="17"/>
    <x v="22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0"/>
</file>

<file path=xl/pivotCache/pivotCacheRecords3.xml><?xml version="1.0" encoding="utf-8"?>
<pivotCacheRecords xmlns="http://schemas.openxmlformats.org/spreadsheetml/2006/main" xmlns:r="http://schemas.openxmlformats.org/officeDocument/2006/relationships" count="0"/>
</file>

<file path=xl/pivotCache/pivotCacheRecords4.xml><?xml version="1.0" encoding="utf-8"?>
<pivotCacheRecords xmlns="http://schemas.openxmlformats.org/spreadsheetml/2006/main" xmlns:r="http://schemas.openxmlformats.org/officeDocument/2006/relationships" count="0"/>
</file>

<file path=xl/pivotCache/pivotCacheRecords5.xml><?xml version="1.0" encoding="utf-8"?>
<pivotCacheRecords xmlns="http://schemas.openxmlformats.org/spreadsheetml/2006/main" xmlns:r="http://schemas.openxmlformats.org/officeDocument/2006/relationships" count="45">
  <r>
    <x v="0"/>
    <x v="0"/>
    <x v="0"/>
  </r>
  <r>
    <x v="1"/>
    <x v="1"/>
    <x v="1"/>
  </r>
  <r>
    <x v="2"/>
    <x v="2"/>
    <x v="2"/>
  </r>
  <r>
    <x v="1"/>
    <x v="3"/>
    <x v="0"/>
  </r>
  <r>
    <x v="3"/>
    <x v="4"/>
    <x v="0"/>
  </r>
  <r>
    <x v="4"/>
    <x v="5"/>
    <x v="0"/>
  </r>
  <r>
    <x v="1"/>
    <x v="6"/>
    <x v="0"/>
  </r>
  <r>
    <x v="1"/>
    <x v="7"/>
    <x v="3"/>
  </r>
  <r>
    <x v="5"/>
    <x v="8"/>
    <x v="0"/>
  </r>
  <r>
    <x v="6"/>
    <x v="9"/>
    <x v="0"/>
  </r>
  <r>
    <x v="1"/>
    <x v="10"/>
    <x v="0"/>
  </r>
  <r>
    <x v="7"/>
    <x v="11"/>
    <x v="0"/>
  </r>
  <r>
    <x v="1"/>
    <x v="12"/>
    <x v="4"/>
  </r>
  <r>
    <x v="8"/>
    <x v="13"/>
    <x v="5"/>
  </r>
  <r>
    <x v="1"/>
    <x v="14"/>
    <x v="6"/>
  </r>
  <r>
    <x v="9"/>
    <x v="15"/>
    <x v="0"/>
  </r>
  <r>
    <x v="1"/>
    <x v="16"/>
    <x v="0"/>
  </r>
  <r>
    <x v="1"/>
    <x v="17"/>
    <x v="0"/>
  </r>
  <r>
    <x v="10"/>
    <x v="18"/>
    <x v="7"/>
  </r>
  <r>
    <x v="1"/>
    <x v="19"/>
    <x v="2"/>
  </r>
  <r>
    <x v="11"/>
    <x v="20"/>
    <x v="2"/>
  </r>
  <r>
    <x v="12"/>
    <x v="21"/>
    <x v="0"/>
  </r>
  <r>
    <x v="1"/>
    <x v="22"/>
    <x v="0"/>
  </r>
  <r>
    <x v="13"/>
    <x v="23"/>
    <x v="0"/>
  </r>
  <r>
    <x v="1"/>
    <x v="24"/>
    <x v="8"/>
  </r>
  <r>
    <x v="14"/>
    <x v="25"/>
    <x v="0"/>
  </r>
  <r>
    <x v="2"/>
    <x v="26"/>
    <x v="0"/>
  </r>
  <r>
    <x v="1"/>
    <x v="27"/>
    <x v="9"/>
  </r>
  <r>
    <x v="12"/>
    <x v="28"/>
    <x v="5"/>
  </r>
  <r>
    <x v="1"/>
    <x v="29"/>
    <x v="5"/>
  </r>
  <r>
    <x v="1"/>
    <x v="30"/>
    <x v="10"/>
  </r>
  <r>
    <x v="5"/>
    <x v="31"/>
    <x v="0"/>
  </r>
  <r>
    <x v="15"/>
    <x v="32"/>
    <x v="5"/>
  </r>
  <r>
    <x v="6"/>
    <x v="33"/>
    <x v="0"/>
  </r>
  <r>
    <x v="16"/>
    <x v="34"/>
    <x v="0"/>
  </r>
  <r>
    <x v="4"/>
    <x v="35"/>
    <x v="7"/>
  </r>
  <r>
    <x v="17"/>
    <x v="36"/>
    <x v="2"/>
  </r>
  <r>
    <x v="18"/>
    <x v="37"/>
    <x v="7"/>
  </r>
  <r>
    <x v="19"/>
    <x v="38"/>
    <x v="2"/>
  </r>
  <r>
    <x v="20"/>
    <x v="39"/>
    <x v="11"/>
  </r>
  <r>
    <x v="20"/>
    <x v="39"/>
    <x v="11"/>
  </r>
  <r>
    <x v="20"/>
    <x v="39"/>
    <x v="11"/>
  </r>
  <r>
    <x v="20"/>
    <x v="39"/>
    <x v="11"/>
  </r>
  <r>
    <x v="20"/>
    <x v="39"/>
    <x v="11"/>
  </r>
  <r>
    <x v="21"/>
    <x v="39"/>
    <x v="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77">
  <r>
    <x v="0"/>
    <x v="0"/>
    <x v="0"/>
  </r>
  <r>
    <x v="1"/>
    <x v="1"/>
    <x v="1"/>
  </r>
  <r>
    <x v="2"/>
    <x v="2"/>
    <x v="2"/>
  </r>
  <r>
    <x v="1"/>
    <x v="3"/>
    <x v="0"/>
  </r>
  <r>
    <x v="3"/>
    <x v="4"/>
    <x v="1"/>
  </r>
  <r>
    <x v="4"/>
    <x v="5"/>
    <x v="1"/>
  </r>
  <r>
    <x v="5"/>
    <x v="6"/>
    <x v="3"/>
  </r>
  <r>
    <x v="6"/>
    <x v="7"/>
    <x v="1"/>
  </r>
  <r>
    <x v="2"/>
    <x v="8"/>
    <x v="0"/>
  </r>
  <r>
    <x v="7"/>
    <x v="9"/>
    <x v="1"/>
  </r>
  <r>
    <x v="8"/>
    <x v="10"/>
    <x v="1"/>
  </r>
  <r>
    <x v="9"/>
    <x v="11"/>
    <x v="1"/>
  </r>
  <r>
    <x v="8"/>
    <x v="12"/>
    <x v="0"/>
  </r>
  <r>
    <x v="10"/>
    <x v="13"/>
    <x v="1"/>
  </r>
  <r>
    <x v="11"/>
    <x v="14"/>
    <x v="0"/>
  </r>
  <r>
    <x v="2"/>
    <x v="15"/>
    <x v="1"/>
  </r>
  <r>
    <x v="12"/>
    <x v="16"/>
    <x v="1"/>
  </r>
  <r>
    <x v="13"/>
    <x v="17"/>
    <x v="1"/>
  </r>
  <r>
    <x v="2"/>
    <x v="18"/>
    <x v="4"/>
  </r>
  <r>
    <x v="14"/>
    <x v="19"/>
    <x v="1"/>
  </r>
  <r>
    <x v="15"/>
    <x v="20"/>
    <x v="0"/>
  </r>
  <r>
    <x v="14"/>
    <x v="21"/>
    <x v="1"/>
  </r>
  <r>
    <x v="16"/>
    <x v="22"/>
    <x v="1"/>
  </r>
  <r>
    <x v="17"/>
    <x v="23"/>
    <x v="1"/>
  </r>
  <r>
    <x v="1"/>
    <x v="24"/>
    <x v="1"/>
  </r>
  <r>
    <x v="2"/>
    <x v="25"/>
    <x v="1"/>
  </r>
  <r>
    <x v="18"/>
    <x v="26"/>
    <x v="1"/>
  </r>
  <r>
    <x v="19"/>
    <x v="27"/>
    <x v="1"/>
  </r>
  <r>
    <x v="15"/>
    <x v="28"/>
    <x v="1"/>
  </r>
  <r>
    <x v="4"/>
    <x v="29"/>
    <x v="1"/>
  </r>
  <r>
    <x v="2"/>
    <x v="30"/>
    <x v="1"/>
  </r>
  <r>
    <x v="20"/>
    <x v="31"/>
    <x v="1"/>
  </r>
  <r>
    <x v="9"/>
    <x v="32"/>
    <x v="1"/>
  </r>
  <r>
    <x v="18"/>
    <x v="33"/>
    <x v="1"/>
  </r>
  <r>
    <x v="20"/>
    <x v="34"/>
    <x v="1"/>
  </r>
  <r>
    <x v="21"/>
    <x v="35"/>
    <x v="1"/>
  </r>
  <r>
    <x v="22"/>
    <x v="36"/>
    <x v="1"/>
  </r>
  <r>
    <x v="2"/>
    <x v="37"/>
    <x v="1"/>
  </r>
  <r>
    <x v="15"/>
    <x v="38"/>
    <x v="5"/>
  </r>
  <r>
    <x v="23"/>
    <x v="39"/>
    <x v="1"/>
  </r>
  <r>
    <x v="24"/>
    <x v="40"/>
    <x v="1"/>
  </r>
  <r>
    <x v="25"/>
    <x v="41"/>
    <x v="1"/>
  </r>
  <r>
    <x v="12"/>
    <x v="42"/>
    <x v="1"/>
  </r>
  <r>
    <x v="26"/>
    <x v="43"/>
    <x v="1"/>
  </r>
  <r>
    <x v="2"/>
    <x v="44"/>
    <x v="1"/>
  </r>
  <r>
    <x v="6"/>
    <x v="45"/>
    <x v="1"/>
  </r>
  <r>
    <x v="27"/>
    <x v="46"/>
    <x v="1"/>
  </r>
  <r>
    <x v="28"/>
    <x v="47"/>
    <x v="1"/>
  </r>
  <r>
    <x v="4"/>
    <x v="48"/>
    <x v="1"/>
  </r>
  <r>
    <x v="15"/>
    <x v="49"/>
    <x v="1"/>
  </r>
  <r>
    <x v="11"/>
    <x v="50"/>
    <x v="1"/>
  </r>
  <r>
    <x v="11"/>
    <x v="51"/>
    <x v="1"/>
  </r>
  <r>
    <x v="2"/>
    <x v="52"/>
    <x v="1"/>
  </r>
  <r>
    <x v="4"/>
    <x v="53"/>
    <x v="1"/>
  </r>
  <r>
    <x v="21"/>
    <x v="54"/>
    <x v="6"/>
  </r>
  <r>
    <x v="22"/>
    <x v="55"/>
    <x v="1"/>
  </r>
  <r>
    <x v="2"/>
    <x v="56"/>
    <x v="7"/>
  </r>
  <r>
    <x v="9"/>
    <x v="57"/>
    <x v="0"/>
  </r>
  <r>
    <x v="20"/>
    <x v="58"/>
    <x v="1"/>
  </r>
  <r>
    <x v="15"/>
    <x v="59"/>
    <x v="1"/>
  </r>
  <r>
    <x v="29"/>
    <x v="60"/>
    <x v="1"/>
  </r>
  <r>
    <x v="22"/>
    <x v="61"/>
    <x v="1"/>
  </r>
  <r>
    <x v="15"/>
    <x v="62"/>
    <x v="1"/>
  </r>
  <r>
    <x v="30"/>
    <x v="63"/>
    <x v="1"/>
  </r>
  <r>
    <x v="31"/>
    <x v="64"/>
    <x v="1"/>
  </r>
  <r>
    <x v="11"/>
    <x v="65"/>
    <x v="1"/>
  </r>
  <r>
    <x v="15"/>
    <x v="66"/>
    <x v="1"/>
  </r>
  <r>
    <x v="2"/>
    <x v="67"/>
    <x v="0"/>
  </r>
  <r>
    <x v="2"/>
    <x v="68"/>
    <x v="0"/>
  </r>
  <r>
    <x v="32"/>
    <x v="69"/>
    <x v="1"/>
  </r>
  <r>
    <x v="33"/>
    <x v="70"/>
    <x v="1"/>
  </r>
  <r>
    <x v="6"/>
    <x v="71"/>
    <x v="1"/>
  </r>
  <r>
    <x v="6"/>
    <x v="72"/>
    <x v="8"/>
  </r>
  <r>
    <x v="27"/>
    <x v="73"/>
    <x v="1"/>
  </r>
  <r>
    <x v="15"/>
    <x v="74"/>
    <x v="1"/>
  </r>
  <r>
    <x v="2"/>
    <x v="75"/>
    <x v="0"/>
  </r>
  <r>
    <x v="4"/>
    <x v="76"/>
    <x v="1"/>
  </r>
  <r>
    <x v="4"/>
    <x v="77"/>
    <x v="1"/>
  </r>
  <r>
    <x v="2"/>
    <x v="78"/>
    <x v="1"/>
  </r>
  <r>
    <x v="34"/>
    <x v="79"/>
    <x v="3"/>
  </r>
  <r>
    <x v="23"/>
    <x v="80"/>
    <x v="1"/>
  </r>
  <r>
    <x v="32"/>
    <x v="81"/>
    <x v="1"/>
  </r>
  <r>
    <x v="8"/>
    <x v="82"/>
    <x v="1"/>
  </r>
  <r>
    <x v="6"/>
    <x v="83"/>
    <x v="1"/>
  </r>
  <r>
    <x v="2"/>
    <x v="84"/>
    <x v="1"/>
  </r>
  <r>
    <x v="35"/>
    <x v="85"/>
    <x v="1"/>
  </r>
  <r>
    <x v="36"/>
    <x v="86"/>
    <x v="1"/>
  </r>
  <r>
    <x v="20"/>
    <x v="87"/>
    <x v="1"/>
  </r>
  <r>
    <x v="37"/>
    <x v="88"/>
    <x v="1"/>
  </r>
  <r>
    <x v="33"/>
    <x v="89"/>
    <x v="0"/>
  </r>
  <r>
    <x v="2"/>
    <x v="90"/>
    <x v="0"/>
  </r>
  <r>
    <x v="17"/>
    <x v="91"/>
    <x v="1"/>
  </r>
  <r>
    <x v="22"/>
    <x v="92"/>
    <x v="1"/>
  </r>
  <r>
    <x v="24"/>
    <x v="93"/>
    <x v="1"/>
  </r>
  <r>
    <x v="34"/>
    <x v="94"/>
    <x v="1"/>
  </r>
  <r>
    <x v="38"/>
    <x v="95"/>
    <x v="1"/>
  </r>
  <r>
    <x v="16"/>
    <x v="96"/>
    <x v="0"/>
  </r>
  <r>
    <x v="14"/>
    <x v="97"/>
    <x v="1"/>
  </r>
  <r>
    <x v="2"/>
    <x v="98"/>
    <x v="1"/>
  </r>
  <r>
    <x v="39"/>
    <x v="99"/>
    <x v="1"/>
  </r>
  <r>
    <x v="40"/>
    <x v="100"/>
    <x v="1"/>
  </r>
  <r>
    <x v="41"/>
    <x v="101"/>
    <x v="1"/>
  </r>
  <r>
    <x v="40"/>
    <x v="102"/>
    <x v="1"/>
  </r>
  <r>
    <x v="42"/>
    <x v="103"/>
    <x v="0"/>
  </r>
  <r>
    <x v="2"/>
    <x v="104"/>
    <x v="9"/>
  </r>
  <r>
    <x v="43"/>
    <x v="105"/>
    <x v="1"/>
  </r>
  <r>
    <x v="30"/>
    <x v="106"/>
    <x v="1"/>
  </r>
  <r>
    <x v="23"/>
    <x v="107"/>
    <x v="0"/>
  </r>
  <r>
    <x v="1"/>
    <x v="108"/>
    <x v="1"/>
  </r>
  <r>
    <x v="27"/>
    <x v="109"/>
    <x v="1"/>
  </r>
  <r>
    <x v="6"/>
    <x v="110"/>
    <x v="1"/>
  </r>
  <r>
    <x v="25"/>
    <x v="111"/>
    <x v="1"/>
  </r>
  <r>
    <x v="5"/>
    <x v="112"/>
    <x v="1"/>
  </r>
  <r>
    <x v="27"/>
    <x v="113"/>
    <x v="1"/>
  </r>
  <r>
    <x v="36"/>
    <x v="114"/>
    <x v="1"/>
  </r>
  <r>
    <x v="18"/>
    <x v="115"/>
    <x v="1"/>
  </r>
  <r>
    <x v="30"/>
    <x v="116"/>
    <x v="1"/>
  </r>
  <r>
    <x v="39"/>
    <x v="117"/>
    <x v="1"/>
  </r>
  <r>
    <x v="44"/>
    <x v="118"/>
    <x v="1"/>
  </r>
  <r>
    <x v="37"/>
    <x v="119"/>
    <x v="1"/>
  </r>
  <r>
    <x v="35"/>
    <x v="120"/>
    <x v="1"/>
  </r>
  <r>
    <x v="2"/>
    <x v="121"/>
    <x v="4"/>
  </r>
  <r>
    <x v="10"/>
    <x v="122"/>
    <x v="1"/>
  </r>
  <r>
    <x v="12"/>
    <x v="123"/>
    <x v="1"/>
  </r>
  <r>
    <x v="29"/>
    <x v="124"/>
    <x v="1"/>
  </r>
  <r>
    <x v="13"/>
    <x v="125"/>
    <x v="1"/>
  </r>
  <r>
    <x v="33"/>
    <x v="126"/>
    <x v="6"/>
  </r>
  <r>
    <x v="2"/>
    <x v="127"/>
    <x v="6"/>
  </r>
  <r>
    <x v="37"/>
    <x v="128"/>
    <x v="1"/>
  </r>
  <r>
    <x v="43"/>
    <x v="129"/>
    <x v="1"/>
  </r>
  <r>
    <x v="18"/>
    <x v="130"/>
    <x v="1"/>
  </r>
  <r>
    <x v="39"/>
    <x v="131"/>
    <x v="1"/>
  </r>
  <r>
    <x v="29"/>
    <x v="132"/>
    <x v="1"/>
  </r>
  <r>
    <x v="32"/>
    <x v="133"/>
    <x v="1"/>
  </r>
  <r>
    <x v="34"/>
    <x v="134"/>
    <x v="1"/>
  </r>
  <r>
    <x v="2"/>
    <x v="135"/>
    <x v="10"/>
  </r>
  <r>
    <x v="14"/>
    <x v="136"/>
    <x v="0"/>
  </r>
  <r>
    <x v="39"/>
    <x v="137"/>
    <x v="1"/>
  </r>
  <r>
    <x v="11"/>
    <x v="138"/>
    <x v="1"/>
  </r>
  <r>
    <x v="24"/>
    <x v="139"/>
    <x v="6"/>
  </r>
  <r>
    <x v="1"/>
    <x v="140"/>
    <x v="0"/>
  </r>
  <r>
    <x v="0"/>
    <x v="141"/>
    <x v="1"/>
  </r>
  <r>
    <x v="18"/>
    <x v="142"/>
    <x v="1"/>
  </r>
  <r>
    <x v="3"/>
    <x v="143"/>
    <x v="0"/>
  </r>
  <r>
    <x v="16"/>
    <x v="144"/>
    <x v="1"/>
  </r>
  <r>
    <x v="14"/>
    <x v="145"/>
    <x v="1"/>
  </r>
  <r>
    <x v="11"/>
    <x v="146"/>
    <x v="8"/>
  </r>
  <r>
    <x v="5"/>
    <x v="147"/>
    <x v="1"/>
  </r>
  <r>
    <x v="44"/>
    <x v="148"/>
    <x v="1"/>
  </r>
  <r>
    <x v="38"/>
    <x v="149"/>
    <x v="1"/>
  </r>
  <r>
    <x v="45"/>
    <x v="150"/>
    <x v="3"/>
  </r>
  <r>
    <x v="13"/>
    <x v="151"/>
    <x v="6"/>
  </r>
  <r>
    <x v="33"/>
    <x v="152"/>
    <x v="1"/>
  </r>
  <r>
    <x v="0"/>
    <x v="153"/>
    <x v="1"/>
  </r>
  <r>
    <x v="7"/>
    <x v="154"/>
    <x v="1"/>
  </r>
  <r>
    <x v="6"/>
    <x v="155"/>
    <x v="1"/>
  </r>
  <r>
    <x v="35"/>
    <x v="156"/>
    <x v="1"/>
  </r>
  <r>
    <x v="46"/>
    <x v="157"/>
    <x v="1"/>
  </r>
  <r>
    <x v="27"/>
    <x v="158"/>
    <x v="1"/>
  </r>
  <r>
    <x v="42"/>
    <x v="159"/>
    <x v="1"/>
  </r>
  <r>
    <x v="15"/>
    <x v="160"/>
    <x v="1"/>
  </r>
  <r>
    <x v="32"/>
    <x v="161"/>
    <x v="1"/>
  </r>
  <r>
    <x v="7"/>
    <x v="162"/>
    <x v="1"/>
  </r>
  <r>
    <x v="41"/>
    <x v="163"/>
    <x v="0"/>
  </r>
  <r>
    <x v="40"/>
    <x v="164"/>
    <x v="1"/>
  </r>
  <r>
    <x v="47"/>
    <x v="165"/>
    <x v="0"/>
  </r>
  <r>
    <x v="47"/>
    <x v="166"/>
    <x v="1"/>
  </r>
  <r>
    <x v="47"/>
    <x v="167"/>
    <x v="1"/>
  </r>
  <r>
    <x v="47"/>
    <x v="168"/>
    <x v="1"/>
  </r>
  <r>
    <x v="47"/>
    <x v="169"/>
    <x v="1"/>
  </r>
  <r>
    <x v="47"/>
    <x v="170"/>
    <x v="1"/>
  </r>
  <r>
    <x v="47"/>
    <x v="171"/>
    <x v="1"/>
  </r>
  <r>
    <x v="47"/>
    <x v="172"/>
    <x v="1"/>
  </r>
  <r>
    <x v="47"/>
    <x v="173"/>
    <x v="1"/>
  </r>
  <r>
    <x v="47"/>
    <x v="174"/>
    <x v="1"/>
  </r>
  <r>
    <x v="47"/>
    <x v="175"/>
    <x v="11"/>
  </r>
  <r>
    <x v="47"/>
    <x v="176"/>
    <x v="1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30">
  <r>
    <x v="0"/>
    <x v="0"/>
    <x v="0"/>
  </r>
  <r>
    <x v="0"/>
    <x v="1"/>
    <x v="1"/>
  </r>
  <r>
    <x v="1"/>
    <x v="2"/>
    <x v="2"/>
  </r>
  <r>
    <x v="0"/>
    <x v="3"/>
    <x v="3"/>
  </r>
  <r>
    <x v="2"/>
    <x v="4"/>
    <x v="4"/>
  </r>
  <r>
    <x v="3"/>
    <x v="5"/>
    <x v="5"/>
  </r>
  <r>
    <x v="0"/>
    <x v="6"/>
    <x v="6"/>
  </r>
  <r>
    <x v="4"/>
    <x v="7"/>
    <x v="7"/>
  </r>
  <r>
    <x v="0"/>
    <x v="8"/>
    <x v="8"/>
  </r>
  <r>
    <x v="0"/>
    <x v="9"/>
    <x v="9"/>
  </r>
  <r>
    <x v="3"/>
    <x v="10"/>
    <x v="10"/>
  </r>
  <r>
    <x v="5"/>
    <x v="11"/>
    <x v="11"/>
  </r>
  <r>
    <x v="0"/>
    <x v="12"/>
    <x v="12"/>
  </r>
  <r>
    <x v="6"/>
    <x v="13"/>
    <x v="13"/>
  </r>
  <r>
    <x v="0"/>
    <x v="14"/>
    <x v="14"/>
  </r>
  <r>
    <x v="0"/>
    <x v="15"/>
    <x v="15"/>
  </r>
  <r>
    <x v="7"/>
    <x v="16"/>
    <x v="16"/>
  </r>
  <r>
    <x v="0"/>
    <x v="17"/>
    <x v="17"/>
  </r>
  <r>
    <x v="8"/>
    <x v="18"/>
    <x v="18"/>
  </r>
  <r>
    <x v="0"/>
    <x v="19"/>
    <x v="19"/>
  </r>
  <r>
    <x v="9"/>
    <x v="20"/>
    <x v="20"/>
  </r>
  <r>
    <x v="10"/>
    <x v="21"/>
    <x v="21"/>
  </r>
  <r>
    <x v="11"/>
    <x v="22"/>
    <x v="22"/>
  </r>
  <r>
    <x v="12"/>
    <x v="23"/>
    <x v="5"/>
  </r>
  <r>
    <x v="13"/>
    <x v="24"/>
    <x v="23"/>
  </r>
  <r>
    <x v="13"/>
    <x v="25"/>
    <x v="24"/>
  </r>
  <r>
    <x v="13"/>
    <x v="26"/>
    <x v="23"/>
  </r>
  <r>
    <x v="13"/>
    <x v="26"/>
    <x v="23"/>
  </r>
  <r>
    <x v="13"/>
    <x v="26"/>
    <x v="23"/>
  </r>
  <r>
    <x v="14"/>
    <x v="26"/>
    <x v="23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741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1"/>
    <x v="1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0"/>
    <x v="0"/>
    <x v="0"/>
  </r>
  <r>
    <x v="9"/>
    <x v="13"/>
    <x v="0"/>
    <x v="0"/>
    <x v="0"/>
    <x v="0"/>
  </r>
  <r>
    <x v="10"/>
    <x v="14"/>
    <x v="0"/>
    <x v="0"/>
    <x v="0"/>
    <x v="0"/>
  </r>
  <r>
    <x v="5"/>
    <x v="15"/>
    <x v="0"/>
    <x v="2"/>
    <x v="0"/>
    <x v="2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0"/>
    <x v="0"/>
    <x v="0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0"/>
    <x v="0"/>
  </r>
  <r>
    <x v="21"/>
    <x v="33"/>
    <x v="0"/>
    <x v="0"/>
    <x v="0"/>
    <x v="0"/>
  </r>
  <r>
    <x v="2"/>
    <x v="34"/>
    <x v="1"/>
    <x v="0"/>
    <x v="1"/>
    <x v="0"/>
  </r>
  <r>
    <x v="21"/>
    <x v="35"/>
    <x v="1"/>
    <x v="0"/>
    <x v="1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3"/>
    <x v="0"/>
    <x v="3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1"/>
    <x v="0"/>
  </r>
  <r>
    <x v="0"/>
    <x v="47"/>
    <x v="0"/>
    <x v="0"/>
    <x v="0"/>
    <x v="0"/>
  </r>
  <r>
    <x v="27"/>
    <x v="48"/>
    <x v="0"/>
    <x v="0"/>
    <x v="0"/>
    <x v="0"/>
  </r>
  <r>
    <x v="0"/>
    <x v="49"/>
    <x v="0"/>
    <x v="0"/>
    <x v="0"/>
    <x v="0"/>
  </r>
  <r>
    <x v="26"/>
    <x v="50"/>
    <x v="0"/>
    <x v="4"/>
    <x v="2"/>
    <x v="4"/>
  </r>
  <r>
    <x v="0"/>
    <x v="51"/>
    <x v="0"/>
    <x v="0"/>
    <x v="0"/>
    <x v="0"/>
  </r>
  <r>
    <x v="19"/>
    <x v="52"/>
    <x v="0"/>
    <x v="0"/>
    <x v="0"/>
    <x v="0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0"/>
    <x v="0"/>
    <x v="0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5"/>
    <x v="0"/>
    <x v="5"/>
  </r>
  <r>
    <x v="11"/>
    <x v="66"/>
    <x v="0"/>
    <x v="0"/>
    <x v="0"/>
    <x v="0"/>
  </r>
  <r>
    <x v="5"/>
    <x v="67"/>
    <x v="0"/>
    <x v="0"/>
    <x v="0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0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0"/>
    <x v="0"/>
    <x v="0"/>
  </r>
  <r>
    <x v="33"/>
    <x v="75"/>
    <x v="0"/>
    <x v="0"/>
    <x v="0"/>
    <x v="0"/>
  </r>
  <r>
    <x v="34"/>
    <x v="76"/>
    <x v="0"/>
    <x v="0"/>
    <x v="0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0"/>
    <x v="0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1"/>
    <x v="0"/>
    <x v="1"/>
    <x v="0"/>
  </r>
  <r>
    <x v="6"/>
    <x v="88"/>
    <x v="0"/>
    <x v="0"/>
    <x v="0"/>
    <x v="6"/>
  </r>
  <r>
    <x v="38"/>
    <x v="89"/>
    <x v="0"/>
    <x v="0"/>
    <x v="1"/>
    <x v="0"/>
  </r>
  <r>
    <x v="39"/>
    <x v="90"/>
    <x v="0"/>
    <x v="0"/>
    <x v="1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0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6"/>
    <x v="0"/>
    <x v="7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0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0"/>
    <x v="0"/>
    <x v="0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7"/>
    <x v="0"/>
    <x v="8"/>
  </r>
  <r>
    <x v="15"/>
    <x v="136"/>
    <x v="0"/>
    <x v="0"/>
    <x v="0"/>
    <x v="0"/>
  </r>
  <r>
    <x v="45"/>
    <x v="137"/>
    <x v="0"/>
    <x v="0"/>
    <x v="1"/>
    <x v="0"/>
  </r>
  <r>
    <x v="46"/>
    <x v="138"/>
    <x v="0"/>
    <x v="0"/>
    <x v="0"/>
    <x v="0"/>
  </r>
  <r>
    <x v="39"/>
    <x v="139"/>
    <x v="0"/>
    <x v="0"/>
    <x v="0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0"/>
    <x v="0"/>
    <x v="0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0"/>
    <x v="0"/>
    <x v="0"/>
  </r>
  <r>
    <x v="21"/>
    <x v="177"/>
    <x v="0"/>
    <x v="0"/>
    <x v="0"/>
    <x v="0"/>
  </r>
  <r>
    <x v="0"/>
    <x v="178"/>
    <x v="0"/>
    <x v="8"/>
    <x v="0"/>
    <x v="9"/>
  </r>
  <r>
    <x v="3"/>
    <x v="179"/>
    <x v="0"/>
    <x v="0"/>
    <x v="0"/>
    <x v="0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10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0"/>
    <x v="0"/>
    <x v="0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0"/>
    <x v="0"/>
    <x v="0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0"/>
    <x v="0"/>
    <x v="0"/>
    <x v="0"/>
  </r>
  <r>
    <x v="10"/>
    <x v="231"/>
    <x v="0"/>
    <x v="0"/>
    <x v="0"/>
    <x v="11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0"/>
    <x v="0"/>
    <x v="0"/>
    <x v="0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0"/>
    <x v="0"/>
    <x v="0"/>
  </r>
  <r>
    <x v="21"/>
    <x v="251"/>
    <x v="0"/>
    <x v="0"/>
    <x v="0"/>
    <x v="0"/>
  </r>
  <r>
    <x v="48"/>
    <x v="252"/>
    <x v="0"/>
    <x v="0"/>
    <x v="0"/>
    <x v="0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0"/>
    <x v="0"/>
    <x v="0"/>
    <x v="0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12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0"/>
    <x v="0"/>
    <x v="0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5"/>
    <x v="0"/>
    <x v="5"/>
  </r>
  <r>
    <x v="45"/>
    <x v="304"/>
    <x v="0"/>
    <x v="0"/>
    <x v="3"/>
    <x v="0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0"/>
    <x v="0"/>
    <x v="0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9"/>
    <x v="0"/>
    <x v="13"/>
  </r>
  <r>
    <x v="1"/>
    <x v="320"/>
    <x v="0"/>
    <x v="0"/>
    <x v="0"/>
    <x v="0"/>
  </r>
  <r>
    <x v="22"/>
    <x v="321"/>
    <x v="0"/>
    <x v="0"/>
    <x v="0"/>
    <x v="0"/>
  </r>
  <r>
    <x v="9"/>
    <x v="322"/>
    <x v="0"/>
    <x v="0"/>
    <x v="0"/>
    <x v="0"/>
  </r>
  <r>
    <x v="29"/>
    <x v="323"/>
    <x v="0"/>
    <x v="10"/>
    <x v="0"/>
    <x v="5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0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0"/>
    <x v="14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0"/>
    <x v="0"/>
    <x v="0"/>
  </r>
  <r>
    <x v="42"/>
    <x v="345"/>
    <x v="0"/>
    <x v="2"/>
    <x v="0"/>
    <x v="2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0"/>
    <x v="0"/>
    <x v="0"/>
    <x v="0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11"/>
    <x v="0"/>
    <x v="15"/>
  </r>
  <r>
    <x v="21"/>
    <x v="360"/>
    <x v="0"/>
    <x v="0"/>
    <x v="0"/>
    <x v="0"/>
  </r>
  <r>
    <x v="0"/>
    <x v="361"/>
    <x v="0"/>
    <x v="0"/>
    <x v="0"/>
    <x v="0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0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0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0"/>
    <x v="0"/>
    <x v="7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0"/>
    <x v="0"/>
    <x v="0"/>
  </r>
  <r>
    <x v="17"/>
    <x v="385"/>
    <x v="0"/>
    <x v="0"/>
    <x v="0"/>
    <x v="0"/>
  </r>
  <r>
    <x v="28"/>
    <x v="386"/>
    <x v="0"/>
    <x v="0"/>
    <x v="0"/>
    <x v="0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0"/>
    <x v="0"/>
    <x v="16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0"/>
    <x v="0"/>
    <x v="0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0"/>
    <x v="0"/>
    <x v="0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0"/>
    <x v="0"/>
    <x v="0"/>
    <x v="0"/>
  </r>
  <r>
    <x v="0"/>
    <x v="408"/>
    <x v="0"/>
    <x v="0"/>
    <x v="0"/>
    <x v="0"/>
  </r>
  <r>
    <x v="31"/>
    <x v="409"/>
    <x v="0"/>
    <x v="0"/>
    <x v="0"/>
    <x v="0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4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0"/>
    <x v="0"/>
    <x v="0"/>
  </r>
  <r>
    <x v="9"/>
    <x v="422"/>
    <x v="0"/>
    <x v="0"/>
    <x v="0"/>
    <x v="0"/>
  </r>
  <r>
    <x v="39"/>
    <x v="423"/>
    <x v="0"/>
    <x v="0"/>
    <x v="0"/>
    <x v="0"/>
  </r>
  <r>
    <x v="6"/>
    <x v="424"/>
    <x v="1"/>
    <x v="0"/>
    <x v="1"/>
    <x v="0"/>
  </r>
  <r>
    <x v="15"/>
    <x v="425"/>
    <x v="0"/>
    <x v="12"/>
    <x v="0"/>
    <x v="17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56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13"/>
    <x v="0"/>
    <x v="18"/>
  </r>
  <r>
    <x v="48"/>
    <x v="445"/>
    <x v="0"/>
    <x v="0"/>
    <x v="0"/>
    <x v="0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1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19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20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1"/>
    <x v="0"/>
    <x v="1"/>
    <x v="0"/>
  </r>
  <r>
    <x v="31"/>
    <x v="469"/>
    <x v="0"/>
    <x v="0"/>
    <x v="0"/>
    <x v="0"/>
  </r>
  <r>
    <x v="21"/>
    <x v="470"/>
    <x v="2"/>
    <x v="10"/>
    <x v="2"/>
    <x v="14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0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0"/>
    <x v="14"/>
    <x v="0"/>
    <x v="21"/>
  </r>
  <r>
    <x v="1"/>
    <x v="479"/>
    <x v="0"/>
    <x v="0"/>
    <x v="0"/>
    <x v="0"/>
  </r>
  <r>
    <x v="12"/>
    <x v="480"/>
    <x v="0"/>
    <x v="0"/>
    <x v="0"/>
    <x v="0"/>
  </r>
  <r>
    <x v="57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0"/>
    <x v="0"/>
    <x v="0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0"/>
    <x v="0"/>
    <x v="0"/>
    <x v="0"/>
  </r>
  <r>
    <x v="58"/>
    <x v="490"/>
    <x v="0"/>
    <x v="0"/>
    <x v="0"/>
    <x v="0"/>
  </r>
  <r>
    <x v="28"/>
    <x v="491"/>
    <x v="0"/>
    <x v="0"/>
    <x v="0"/>
    <x v="0"/>
  </r>
  <r>
    <x v="22"/>
    <x v="492"/>
    <x v="0"/>
    <x v="0"/>
    <x v="0"/>
    <x v="0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0"/>
    <x v="0"/>
    <x v="0"/>
  </r>
  <r>
    <x v="35"/>
    <x v="500"/>
    <x v="0"/>
    <x v="15"/>
    <x v="0"/>
    <x v="22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1"/>
    <x v="5"/>
    <x v="1"/>
    <x v="23"/>
  </r>
  <r>
    <x v="3"/>
    <x v="515"/>
    <x v="0"/>
    <x v="0"/>
    <x v="0"/>
    <x v="14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0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1"/>
    <x v="0"/>
    <x v="1"/>
    <x v="0"/>
  </r>
  <r>
    <x v="10"/>
    <x v="527"/>
    <x v="0"/>
    <x v="0"/>
    <x v="0"/>
    <x v="0"/>
  </r>
  <r>
    <x v="22"/>
    <x v="528"/>
    <x v="0"/>
    <x v="0"/>
    <x v="0"/>
    <x v="0"/>
  </r>
  <r>
    <x v="19"/>
    <x v="529"/>
    <x v="0"/>
    <x v="0"/>
    <x v="0"/>
    <x v="0"/>
  </r>
  <r>
    <x v="35"/>
    <x v="530"/>
    <x v="0"/>
    <x v="0"/>
    <x v="0"/>
    <x v="0"/>
  </r>
  <r>
    <x v="22"/>
    <x v="531"/>
    <x v="0"/>
    <x v="0"/>
    <x v="0"/>
    <x v="0"/>
  </r>
  <r>
    <x v="15"/>
    <x v="532"/>
    <x v="0"/>
    <x v="0"/>
    <x v="0"/>
    <x v="0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0"/>
    <x v="0"/>
    <x v="0"/>
    <x v="0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12"/>
    <x v="0"/>
    <x v="24"/>
  </r>
  <r>
    <x v="32"/>
    <x v="549"/>
    <x v="0"/>
    <x v="0"/>
    <x v="0"/>
    <x v="0"/>
  </r>
  <r>
    <x v="0"/>
    <x v="550"/>
    <x v="0"/>
    <x v="0"/>
    <x v="0"/>
    <x v="0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2"/>
    <x v="0"/>
    <x v="25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0"/>
    <x v="0"/>
    <x v="0"/>
  </r>
  <r>
    <x v="49"/>
    <x v="559"/>
    <x v="0"/>
    <x v="0"/>
    <x v="0"/>
    <x v="0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3"/>
    <x v="16"/>
    <x v="4"/>
    <x v="26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0"/>
    <x v="0"/>
  </r>
  <r>
    <x v="2"/>
    <x v="569"/>
    <x v="0"/>
    <x v="0"/>
    <x v="0"/>
    <x v="0"/>
  </r>
  <r>
    <x v="8"/>
    <x v="570"/>
    <x v="1"/>
    <x v="0"/>
    <x v="1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56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10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27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17"/>
    <x v="0"/>
    <x v="28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6"/>
    <x v="0"/>
    <x v="29"/>
  </r>
  <r>
    <x v="22"/>
    <x v="599"/>
    <x v="0"/>
    <x v="0"/>
    <x v="0"/>
    <x v="0"/>
  </r>
  <r>
    <x v="39"/>
    <x v="600"/>
    <x v="1"/>
    <x v="0"/>
    <x v="3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0"/>
    <x v="0"/>
    <x v="0"/>
  </r>
  <r>
    <x v="10"/>
    <x v="611"/>
    <x v="0"/>
    <x v="0"/>
    <x v="0"/>
    <x v="0"/>
  </r>
  <r>
    <x v="0"/>
    <x v="612"/>
    <x v="0"/>
    <x v="0"/>
    <x v="0"/>
    <x v="0"/>
  </r>
  <r>
    <x v="5"/>
    <x v="613"/>
    <x v="0"/>
    <x v="0"/>
    <x v="0"/>
    <x v="0"/>
  </r>
  <r>
    <x v="33"/>
    <x v="614"/>
    <x v="0"/>
    <x v="0"/>
    <x v="0"/>
    <x v="0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18"/>
    <x v="0"/>
    <x v="30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0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0"/>
    <x v="0"/>
    <x v="0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8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0"/>
  </r>
  <r>
    <x v="5"/>
    <x v="639"/>
    <x v="0"/>
    <x v="0"/>
    <x v="0"/>
    <x v="0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9"/>
    <x v="643"/>
    <x v="0"/>
    <x v="0"/>
    <x v="0"/>
    <x v="0"/>
  </r>
  <r>
    <x v="14"/>
    <x v="644"/>
    <x v="0"/>
    <x v="0"/>
    <x v="0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0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6"/>
    <x v="0"/>
    <x v="7"/>
  </r>
  <r>
    <x v="51"/>
    <x v="660"/>
    <x v="0"/>
    <x v="19"/>
    <x v="0"/>
    <x v="31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0"/>
    <x v="0"/>
    <x v="0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5"/>
    <x v="0"/>
    <x v="5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0"/>
    <x v="0"/>
    <x v="0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56"/>
    <x v="682"/>
    <x v="0"/>
    <x v="0"/>
    <x v="0"/>
    <x v="0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0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0"/>
    <x v="0"/>
    <x v="1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20"/>
    <x v="0"/>
    <x v="32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21"/>
    <x v="0"/>
    <x v="33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0"/>
    <x v="0"/>
    <x v="0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0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8"/>
    <x v="732"/>
    <x v="0"/>
    <x v="0"/>
    <x v="0"/>
    <x v="0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0"/>
    <x v="0"/>
    <x v="0"/>
  </r>
  <r>
    <x v="0"/>
    <x v="736"/>
    <x v="0"/>
    <x v="0"/>
    <x v="0"/>
    <x v="0"/>
  </r>
  <r>
    <x v="51"/>
    <x v="737"/>
    <x v="0"/>
    <x v="0"/>
    <x v="0"/>
    <x v="0"/>
  </r>
  <r>
    <x v="60"/>
    <x v="738"/>
    <x v="4"/>
    <x v="22"/>
    <x v="5"/>
    <x v="34"/>
  </r>
  <r>
    <x v="60"/>
    <x v="739"/>
    <x v="5"/>
    <x v="23"/>
    <x v="6"/>
    <x v="35"/>
  </r>
  <r>
    <x v="60"/>
    <x v="740"/>
    <x v="4"/>
    <x v="22"/>
    <x v="5"/>
    <x v="34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741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0"/>
    <x v="0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0"/>
    <x v="0"/>
    <x v="0"/>
  </r>
  <r>
    <x v="9"/>
    <x v="13"/>
    <x v="0"/>
    <x v="0"/>
    <x v="0"/>
    <x v="0"/>
  </r>
  <r>
    <x v="10"/>
    <x v="14"/>
    <x v="0"/>
    <x v="0"/>
    <x v="0"/>
    <x v="0"/>
  </r>
  <r>
    <x v="5"/>
    <x v="15"/>
    <x v="0"/>
    <x v="1"/>
    <x v="0"/>
    <x v="2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2"/>
    <x v="0"/>
    <x v="3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0"/>
    <x v="0"/>
  </r>
  <r>
    <x v="21"/>
    <x v="33"/>
    <x v="0"/>
    <x v="0"/>
    <x v="0"/>
    <x v="0"/>
  </r>
  <r>
    <x v="2"/>
    <x v="34"/>
    <x v="1"/>
    <x v="0"/>
    <x v="2"/>
    <x v="0"/>
  </r>
  <r>
    <x v="21"/>
    <x v="35"/>
    <x v="0"/>
    <x v="0"/>
    <x v="1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0"/>
    <x v="0"/>
    <x v="4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1"/>
    <x v="0"/>
  </r>
  <r>
    <x v="0"/>
    <x v="47"/>
    <x v="0"/>
    <x v="0"/>
    <x v="0"/>
    <x v="0"/>
  </r>
  <r>
    <x v="27"/>
    <x v="48"/>
    <x v="0"/>
    <x v="0"/>
    <x v="0"/>
    <x v="0"/>
  </r>
  <r>
    <x v="0"/>
    <x v="49"/>
    <x v="0"/>
    <x v="0"/>
    <x v="0"/>
    <x v="0"/>
  </r>
  <r>
    <x v="26"/>
    <x v="50"/>
    <x v="1"/>
    <x v="0"/>
    <x v="3"/>
    <x v="5"/>
  </r>
  <r>
    <x v="0"/>
    <x v="51"/>
    <x v="0"/>
    <x v="0"/>
    <x v="0"/>
    <x v="0"/>
  </r>
  <r>
    <x v="19"/>
    <x v="52"/>
    <x v="0"/>
    <x v="0"/>
    <x v="0"/>
    <x v="0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1"/>
    <x v="0"/>
    <x v="4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0"/>
    <x v="0"/>
    <x v="6"/>
  </r>
  <r>
    <x v="11"/>
    <x v="66"/>
    <x v="0"/>
    <x v="0"/>
    <x v="0"/>
    <x v="0"/>
  </r>
  <r>
    <x v="5"/>
    <x v="67"/>
    <x v="2"/>
    <x v="0"/>
    <x v="1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0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0"/>
    <x v="0"/>
    <x v="0"/>
  </r>
  <r>
    <x v="33"/>
    <x v="75"/>
    <x v="0"/>
    <x v="0"/>
    <x v="0"/>
    <x v="0"/>
  </r>
  <r>
    <x v="34"/>
    <x v="76"/>
    <x v="0"/>
    <x v="0"/>
    <x v="0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0"/>
    <x v="0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0"/>
    <x v="0"/>
    <x v="1"/>
    <x v="0"/>
  </r>
  <r>
    <x v="6"/>
    <x v="88"/>
    <x v="0"/>
    <x v="3"/>
    <x v="0"/>
    <x v="7"/>
  </r>
  <r>
    <x v="38"/>
    <x v="89"/>
    <x v="0"/>
    <x v="0"/>
    <x v="1"/>
    <x v="0"/>
  </r>
  <r>
    <x v="39"/>
    <x v="90"/>
    <x v="0"/>
    <x v="0"/>
    <x v="1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0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0"/>
    <x v="0"/>
    <x v="8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0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0"/>
    <x v="0"/>
    <x v="0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4"/>
    <x v="0"/>
    <x v="9"/>
  </r>
  <r>
    <x v="15"/>
    <x v="136"/>
    <x v="0"/>
    <x v="0"/>
    <x v="0"/>
    <x v="0"/>
  </r>
  <r>
    <x v="45"/>
    <x v="137"/>
    <x v="0"/>
    <x v="0"/>
    <x v="1"/>
    <x v="0"/>
  </r>
  <r>
    <x v="46"/>
    <x v="138"/>
    <x v="0"/>
    <x v="0"/>
    <x v="0"/>
    <x v="0"/>
  </r>
  <r>
    <x v="39"/>
    <x v="139"/>
    <x v="0"/>
    <x v="0"/>
    <x v="0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0"/>
    <x v="0"/>
    <x v="0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0"/>
    <x v="0"/>
    <x v="0"/>
  </r>
  <r>
    <x v="21"/>
    <x v="177"/>
    <x v="0"/>
    <x v="0"/>
    <x v="0"/>
    <x v="0"/>
  </r>
  <r>
    <x v="0"/>
    <x v="178"/>
    <x v="0"/>
    <x v="0"/>
    <x v="0"/>
    <x v="10"/>
  </r>
  <r>
    <x v="3"/>
    <x v="179"/>
    <x v="0"/>
    <x v="0"/>
    <x v="0"/>
    <x v="0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11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0"/>
    <x v="0"/>
    <x v="0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2"/>
    <x v="0"/>
    <x v="1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2"/>
    <x v="0"/>
    <x v="1"/>
    <x v="0"/>
  </r>
  <r>
    <x v="10"/>
    <x v="231"/>
    <x v="2"/>
    <x v="0"/>
    <x v="1"/>
    <x v="12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2"/>
    <x v="1"/>
    <x v="1"/>
    <x v="8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0"/>
    <x v="0"/>
    <x v="0"/>
  </r>
  <r>
    <x v="21"/>
    <x v="251"/>
    <x v="0"/>
    <x v="0"/>
    <x v="0"/>
    <x v="0"/>
  </r>
  <r>
    <x v="48"/>
    <x v="252"/>
    <x v="0"/>
    <x v="0"/>
    <x v="0"/>
    <x v="0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0"/>
    <x v="0"/>
    <x v="0"/>
    <x v="0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13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2"/>
    <x v="0"/>
    <x v="1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0"/>
    <x v="0"/>
    <x v="6"/>
  </r>
  <r>
    <x v="45"/>
    <x v="304"/>
    <x v="0"/>
    <x v="0"/>
    <x v="2"/>
    <x v="0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0"/>
    <x v="0"/>
    <x v="0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0"/>
    <x v="0"/>
    <x v="14"/>
  </r>
  <r>
    <x v="1"/>
    <x v="320"/>
    <x v="0"/>
    <x v="0"/>
    <x v="0"/>
    <x v="0"/>
  </r>
  <r>
    <x v="22"/>
    <x v="321"/>
    <x v="0"/>
    <x v="0"/>
    <x v="0"/>
    <x v="0"/>
  </r>
  <r>
    <x v="9"/>
    <x v="322"/>
    <x v="0"/>
    <x v="0"/>
    <x v="0"/>
    <x v="0"/>
  </r>
  <r>
    <x v="29"/>
    <x v="323"/>
    <x v="0"/>
    <x v="5"/>
    <x v="0"/>
    <x v="15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0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0"/>
    <x v="16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0"/>
    <x v="0"/>
    <x v="0"/>
  </r>
  <r>
    <x v="42"/>
    <x v="345"/>
    <x v="0"/>
    <x v="0"/>
    <x v="0"/>
    <x v="3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0"/>
    <x v="0"/>
    <x v="0"/>
    <x v="0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0"/>
    <x v="0"/>
    <x v="17"/>
  </r>
  <r>
    <x v="21"/>
    <x v="360"/>
    <x v="0"/>
    <x v="0"/>
    <x v="0"/>
    <x v="0"/>
  </r>
  <r>
    <x v="0"/>
    <x v="361"/>
    <x v="0"/>
    <x v="0"/>
    <x v="0"/>
    <x v="0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0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0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6"/>
    <x v="0"/>
    <x v="18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0"/>
    <x v="0"/>
    <x v="0"/>
  </r>
  <r>
    <x v="17"/>
    <x v="385"/>
    <x v="0"/>
    <x v="0"/>
    <x v="0"/>
    <x v="0"/>
  </r>
  <r>
    <x v="28"/>
    <x v="386"/>
    <x v="0"/>
    <x v="0"/>
    <x v="0"/>
    <x v="0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0"/>
    <x v="0"/>
    <x v="19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7"/>
    <x v="0"/>
    <x v="20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8"/>
    <x v="0"/>
    <x v="16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2"/>
    <x v="0"/>
    <x v="1"/>
    <x v="0"/>
  </r>
  <r>
    <x v="0"/>
    <x v="408"/>
    <x v="0"/>
    <x v="0"/>
    <x v="0"/>
    <x v="0"/>
  </r>
  <r>
    <x v="31"/>
    <x v="409"/>
    <x v="0"/>
    <x v="0"/>
    <x v="0"/>
    <x v="0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5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0"/>
    <x v="0"/>
    <x v="0"/>
  </r>
  <r>
    <x v="9"/>
    <x v="422"/>
    <x v="0"/>
    <x v="0"/>
    <x v="0"/>
    <x v="0"/>
  </r>
  <r>
    <x v="39"/>
    <x v="423"/>
    <x v="0"/>
    <x v="0"/>
    <x v="0"/>
    <x v="0"/>
  </r>
  <r>
    <x v="6"/>
    <x v="424"/>
    <x v="0"/>
    <x v="9"/>
    <x v="1"/>
    <x v="21"/>
  </r>
  <r>
    <x v="15"/>
    <x v="425"/>
    <x v="0"/>
    <x v="7"/>
    <x v="0"/>
    <x v="22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56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0"/>
    <x v="0"/>
    <x v="23"/>
  </r>
  <r>
    <x v="48"/>
    <x v="445"/>
    <x v="0"/>
    <x v="10"/>
    <x v="0"/>
    <x v="24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1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25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26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1"/>
    <x v="0"/>
    <x v="2"/>
    <x v="0"/>
  </r>
  <r>
    <x v="31"/>
    <x v="469"/>
    <x v="0"/>
    <x v="0"/>
    <x v="0"/>
    <x v="0"/>
  </r>
  <r>
    <x v="21"/>
    <x v="470"/>
    <x v="0"/>
    <x v="0"/>
    <x v="4"/>
    <x v="16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0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0"/>
    <x v="0"/>
    <x v="0"/>
    <x v="27"/>
  </r>
  <r>
    <x v="1"/>
    <x v="479"/>
    <x v="0"/>
    <x v="0"/>
    <x v="0"/>
    <x v="0"/>
  </r>
  <r>
    <x v="12"/>
    <x v="480"/>
    <x v="0"/>
    <x v="0"/>
    <x v="0"/>
    <x v="0"/>
  </r>
  <r>
    <x v="57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0"/>
    <x v="0"/>
    <x v="0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0"/>
    <x v="0"/>
    <x v="0"/>
    <x v="0"/>
  </r>
  <r>
    <x v="58"/>
    <x v="490"/>
    <x v="0"/>
    <x v="0"/>
    <x v="0"/>
    <x v="0"/>
  </r>
  <r>
    <x v="28"/>
    <x v="491"/>
    <x v="0"/>
    <x v="0"/>
    <x v="0"/>
    <x v="0"/>
  </r>
  <r>
    <x v="22"/>
    <x v="492"/>
    <x v="0"/>
    <x v="11"/>
    <x v="0"/>
    <x v="28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0"/>
    <x v="0"/>
    <x v="0"/>
  </r>
  <r>
    <x v="35"/>
    <x v="500"/>
    <x v="0"/>
    <x v="0"/>
    <x v="0"/>
    <x v="20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0"/>
    <x v="12"/>
    <x v="4"/>
    <x v="29"/>
  </r>
  <r>
    <x v="3"/>
    <x v="515"/>
    <x v="0"/>
    <x v="0"/>
    <x v="0"/>
    <x v="16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0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0"/>
    <x v="0"/>
    <x v="1"/>
    <x v="0"/>
  </r>
  <r>
    <x v="10"/>
    <x v="527"/>
    <x v="0"/>
    <x v="0"/>
    <x v="0"/>
    <x v="0"/>
  </r>
  <r>
    <x v="22"/>
    <x v="528"/>
    <x v="0"/>
    <x v="0"/>
    <x v="0"/>
    <x v="0"/>
  </r>
  <r>
    <x v="19"/>
    <x v="529"/>
    <x v="0"/>
    <x v="0"/>
    <x v="0"/>
    <x v="0"/>
  </r>
  <r>
    <x v="35"/>
    <x v="530"/>
    <x v="0"/>
    <x v="0"/>
    <x v="0"/>
    <x v="0"/>
  </r>
  <r>
    <x v="22"/>
    <x v="531"/>
    <x v="0"/>
    <x v="0"/>
    <x v="0"/>
    <x v="0"/>
  </r>
  <r>
    <x v="15"/>
    <x v="532"/>
    <x v="0"/>
    <x v="0"/>
    <x v="0"/>
    <x v="0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0"/>
    <x v="0"/>
    <x v="0"/>
    <x v="0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13"/>
    <x v="0"/>
    <x v="30"/>
  </r>
  <r>
    <x v="32"/>
    <x v="549"/>
    <x v="0"/>
    <x v="0"/>
    <x v="0"/>
    <x v="0"/>
  </r>
  <r>
    <x v="0"/>
    <x v="550"/>
    <x v="0"/>
    <x v="0"/>
    <x v="0"/>
    <x v="0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14"/>
    <x v="0"/>
    <x v="31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15"/>
    <x v="0"/>
    <x v="32"/>
  </r>
  <r>
    <x v="49"/>
    <x v="559"/>
    <x v="0"/>
    <x v="16"/>
    <x v="0"/>
    <x v="33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3"/>
    <x v="17"/>
    <x v="5"/>
    <x v="34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0"/>
    <x v="0"/>
  </r>
  <r>
    <x v="2"/>
    <x v="569"/>
    <x v="0"/>
    <x v="0"/>
    <x v="0"/>
    <x v="0"/>
  </r>
  <r>
    <x v="8"/>
    <x v="570"/>
    <x v="0"/>
    <x v="0"/>
    <x v="1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56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11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35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0"/>
    <x v="0"/>
    <x v="36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7"/>
    <x v="0"/>
    <x v="37"/>
  </r>
  <r>
    <x v="22"/>
    <x v="599"/>
    <x v="0"/>
    <x v="0"/>
    <x v="0"/>
    <x v="0"/>
  </r>
  <r>
    <x v="39"/>
    <x v="600"/>
    <x v="0"/>
    <x v="0"/>
    <x v="2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0"/>
    <x v="0"/>
    <x v="0"/>
  </r>
  <r>
    <x v="10"/>
    <x v="611"/>
    <x v="0"/>
    <x v="0"/>
    <x v="0"/>
    <x v="0"/>
  </r>
  <r>
    <x v="0"/>
    <x v="612"/>
    <x v="0"/>
    <x v="0"/>
    <x v="0"/>
    <x v="0"/>
  </r>
  <r>
    <x v="5"/>
    <x v="613"/>
    <x v="0"/>
    <x v="0"/>
    <x v="0"/>
    <x v="0"/>
  </r>
  <r>
    <x v="33"/>
    <x v="614"/>
    <x v="0"/>
    <x v="18"/>
    <x v="0"/>
    <x v="10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8"/>
    <x v="0"/>
    <x v="38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0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0"/>
    <x v="0"/>
    <x v="0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8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0"/>
  </r>
  <r>
    <x v="5"/>
    <x v="639"/>
    <x v="0"/>
    <x v="0"/>
    <x v="0"/>
    <x v="0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9"/>
    <x v="643"/>
    <x v="0"/>
    <x v="0"/>
    <x v="0"/>
    <x v="0"/>
  </r>
  <r>
    <x v="14"/>
    <x v="644"/>
    <x v="0"/>
    <x v="0"/>
    <x v="0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0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1"/>
    <x v="0"/>
    <x v="3"/>
  </r>
  <r>
    <x v="51"/>
    <x v="660"/>
    <x v="0"/>
    <x v="0"/>
    <x v="0"/>
    <x v="39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0"/>
    <x v="0"/>
    <x v="0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0"/>
    <x v="0"/>
    <x v="6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2"/>
    <x v="0"/>
    <x v="1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56"/>
    <x v="682"/>
    <x v="0"/>
    <x v="0"/>
    <x v="0"/>
    <x v="0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0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1"/>
    <x v="0"/>
    <x v="2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0"/>
    <x v="0"/>
    <x v="40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0"/>
    <x v="0"/>
    <x v="41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19"/>
    <x v="0"/>
    <x v="17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0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8"/>
    <x v="732"/>
    <x v="0"/>
    <x v="0"/>
    <x v="0"/>
    <x v="0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0"/>
    <x v="0"/>
    <x v="0"/>
  </r>
  <r>
    <x v="0"/>
    <x v="736"/>
    <x v="0"/>
    <x v="0"/>
    <x v="0"/>
    <x v="0"/>
  </r>
  <r>
    <x v="51"/>
    <x v="737"/>
    <x v="0"/>
    <x v="20"/>
    <x v="0"/>
    <x v="42"/>
  </r>
  <r>
    <x v="60"/>
    <x v="738"/>
    <x v="4"/>
    <x v="21"/>
    <x v="6"/>
    <x v="43"/>
  </r>
  <r>
    <x v="60"/>
    <x v="739"/>
    <x v="5"/>
    <x v="22"/>
    <x v="7"/>
    <x v="44"/>
  </r>
  <r>
    <x v="60"/>
    <x v="740"/>
    <x v="4"/>
    <x v="21"/>
    <x v="6"/>
    <x v="4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740">
  <r>
    <x v="0"/>
    <x v="0"/>
    <x v="0"/>
    <x v="0"/>
    <x v="0"/>
    <x v="0"/>
  </r>
  <r>
    <x v="0"/>
    <x v="1"/>
    <x v="0"/>
    <x v="0"/>
    <x v="0"/>
    <x v="1"/>
  </r>
  <r>
    <x v="1"/>
    <x v="2"/>
    <x v="0"/>
    <x v="0"/>
    <x v="0"/>
    <x v="1"/>
  </r>
  <r>
    <x v="2"/>
    <x v="3"/>
    <x v="0"/>
    <x v="0"/>
    <x v="0"/>
    <x v="1"/>
  </r>
  <r>
    <x v="0"/>
    <x v="4"/>
    <x v="0"/>
    <x v="0"/>
    <x v="0"/>
    <x v="1"/>
  </r>
  <r>
    <x v="3"/>
    <x v="5"/>
    <x v="0"/>
    <x v="0"/>
    <x v="1"/>
    <x v="2"/>
  </r>
  <r>
    <x v="4"/>
    <x v="6"/>
    <x v="0"/>
    <x v="0"/>
    <x v="0"/>
    <x v="1"/>
  </r>
  <r>
    <x v="0"/>
    <x v="7"/>
    <x v="0"/>
    <x v="0"/>
    <x v="0"/>
    <x v="1"/>
  </r>
  <r>
    <x v="0"/>
    <x v="8"/>
    <x v="0"/>
    <x v="0"/>
    <x v="0"/>
    <x v="1"/>
  </r>
  <r>
    <x v="5"/>
    <x v="9"/>
    <x v="0"/>
    <x v="0"/>
    <x v="0"/>
    <x v="1"/>
  </r>
  <r>
    <x v="6"/>
    <x v="10"/>
    <x v="0"/>
    <x v="0"/>
    <x v="0"/>
    <x v="1"/>
  </r>
  <r>
    <x v="7"/>
    <x v="11"/>
    <x v="0"/>
    <x v="0"/>
    <x v="0"/>
    <x v="1"/>
  </r>
  <r>
    <x v="8"/>
    <x v="12"/>
    <x v="0"/>
    <x v="0"/>
    <x v="0"/>
    <x v="1"/>
  </r>
  <r>
    <x v="9"/>
    <x v="13"/>
    <x v="0"/>
    <x v="0"/>
    <x v="2"/>
    <x v="1"/>
  </r>
  <r>
    <x v="10"/>
    <x v="14"/>
    <x v="0"/>
    <x v="0"/>
    <x v="0"/>
    <x v="3"/>
  </r>
  <r>
    <x v="5"/>
    <x v="15"/>
    <x v="0"/>
    <x v="0"/>
    <x v="0"/>
    <x v="4"/>
  </r>
  <r>
    <x v="11"/>
    <x v="16"/>
    <x v="0"/>
    <x v="0"/>
    <x v="0"/>
    <x v="1"/>
  </r>
  <r>
    <x v="12"/>
    <x v="17"/>
    <x v="0"/>
    <x v="0"/>
    <x v="0"/>
    <x v="5"/>
  </r>
  <r>
    <x v="13"/>
    <x v="18"/>
    <x v="0"/>
    <x v="0"/>
    <x v="0"/>
    <x v="1"/>
  </r>
  <r>
    <x v="14"/>
    <x v="19"/>
    <x v="0"/>
    <x v="0"/>
    <x v="0"/>
    <x v="1"/>
  </r>
  <r>
    <x v="15"/>
    <x v="20"/>
    <x v="0"/>
    <x v="1"/>
    <x v="3"/>
    <x v="6"/>
  </r>
  <r>
    <x v="2"/>
    <x v="21"/>
    <x v="0"/>
    <x v="0"/>
    <x v="0"/>
    <x v="1"/>
  </r>
  <r>
    <x v="0"/>
    <x v="22"/>
    <x v="0"/>
    <x v="0"/>
    <x v="0"/>
    <x v="1"/>
  </r>
  <r>
    <x v="12"/>
    <x v="23"/>
    <x v="0"/>
    <x v="0"/>
    <x v="1"/>
    <x v="7"/>
  </r>
  <r>
    <x v="16"/>
    <x v="24"/>
    <x v="0"/>
    <x v="0"/>
    <x v="0"/>
    <x v="1"/>
  </r>
  <r>
    <x v="17"/>
    <x v="25"/>
    <x v="0"/>
    <x v="0"/>
    <x v="0"/>
    <x v="1"/>
  </r>
  <r>
    <x v="18"/>
    <x v="26"/>
    <x v="0"/>
    <x v="0"/>
    <x v="0"/>
    <x v="1"/>
  </r>
  <r>
    <x v="1"/>
    <x v="27"/>
    <x v="0"/>
    <x v="0"/>
    <x v="0"/>
    <x v="1"/>
  </r>
  <r>
    <x v="0"/>
    <x v="28"/>
    <x v="0"/>
    <x v="0"/>
    <x v="0"/>
    <x v="1"/>
  </r>
  <r>
    <x v="0"/>
    <x v="29"/>
    <x v="0"/>
    <x v="0"/>
    <x v="0"/>
    <x v="1"/>
  </r>
  <r>
    <x v="11"/>
    <x v="30"/>
    <x v="0"/>
    <x v="0"/>
    <x v="0"/>
    <x v="1"/>
  </r>
  <r>
    <x v="19"/>
    <x v="31"/>
    <x v="0"/>
    <x v="0"/>
    <x v="0"/>
    <x v="1"/>
  </r>
  <r>
    <x v="20"/>
    <x v="32"/>
    <x v="0"/>
    <x v="0"/>
    <x v="1"/>
    <x v="1"/>
  </r>
  <r>
    <x v="21"/>
    <x v="33"/>
    <x v="0"/>
    <x v="0"/>
    <x v="0"/>
    <x v="1"/>
  </r>
  <r>
    <x v="2"/>
    <x v="34"/>
    <x v="1"/>
    <x v="0"/>
    <x v="4"/>
    <x v="8"/>
  </r>
  <r>
    <x v="21"/>
    <x v="35"/>
    <x v="0"/>
    <x v="0"/>
    <x v="1"/>
    <x v="1"/>
  </r>
  <r>
    <x v="22"/>
    <x v="36"/>
    <x v="0"/>
    <x v="0"/>
    <x v="2"/>
    <x v="1"/>
  </r>
  <r>
    <x v="0"/>
    <x v="37"/>
    <x v="0"/>
    <x v="0"/>
    <x v="0"/>
    <x v="1"/>
  </r>
  <r>
    <x v="23"/>
    <x v="38"/>
    <x v="0"/>
    <x v="0"/>
    <x v="0"/>
    <x v="9"/>
  </r>
  <r>
    <x v="15"/>
    <x v="39"/>
    <x v="2"/>
    <x v="0"/>
    <x v="2"/>
    <x v="10"/>
  </r>
  <r>
    <x v="24"/>
    <x v="40"/>
    <x v="0"/>
    <x v="0"/>
    <x v="0"/>
    <x v="1"/>
  </r>
  <r>
    <x v="0"/>
    <x v="41"/>
    <x v="0"/>
    <x v="0"/>
    <x v="0"/>
    <x v="1"/>
  </r>
  <r>
    <x v="0"/>
    <x v="42"/>
    <x v="0"/>
    <x v="0"/>
    <x v="0"/>
    <x v="1"/>
  </r>
  <r>
    <x v="6"/>
    <x v="43"/>
    <x v="0"/>
    <x v="0"/>
    <x v="0"/>
    <x v="1"/>
  </r>
  <r>
    <x v="0"/>
    <x v="44"/>
    <x v="0"/>
    <x v="0"/>
    <x v="0"/>
    <x v="1"/>
  </r>
  <r>
    <x v="25"/>
    <x v="45"/>
    <x v="0"/>
    <x v="0"/>
    <x v="0"/>
    <x v="1"/>
  </r>
  <r>
    <x v="26"/>
    <x v="46"/>
    <x v="0"/>
    <x v="0"/>
    <x v="0"/>
    <x v="1"/>
  </r>
  <r>
    <x v="0"/>
    <x v="47"/>
    <x v="0"/>
    <x v="0"/>
    <x v="0"/>
    <x v="1"/>
  </r>
  <r>
    <x v="27"/>
    <x v="48"/>
    <x v="0"/>
    <x v="0"/>
    <x v="0"/>
    <x v="11"/>
  </r>
  <r>
    <x v="0"/>
    <x v="49"/>
    <x v="0"/>
    <x v="0"/>
    <x v="0"/>
    <x v="1"/>
  </r>
  <r>
    <x v="26"/>
    <x v="50"/>
    <x v="0"/>
    <x v="0"/>
    <x v="5"/>
    <x v="12"/>
  </r>
  <r>
    <x v="0"/>
    <x v="51"/>
    <x v="0"/>
    <x v="0"/>
    <x v="0"/>
    <x v="1"/>
  </r>
  <r>
    <x v="19"/>
    <x v="52"/>
    <x v="0"/>
    <x v="0"/>
    <x v="0"/>
    <x v="1"/>
  </r>
  <r>
    <x v="2"/>
    <x v="53"/>
    <x v="0"/>
    <x v="0"/>
    <x v="0"/>
    <x v="1"/>
  </r>
  <r>
    <x v="0"/>
    <x v="54"/>
    <x v="0"/>
    <x v="0"/>
    <x v="0"/>
    <x v="1"/>
  </r>
  <r>
    <x v="0"/>
    <x v="55"/>
    <x v="0"/>
    <x v="0"/>
    <x v="0"/>
    <x v="1"/>
  </r>
  <r>
    <x v="28"/>
    <x v="56"/>
    <x v="0"/>
    <x v="0"/>
    <x v="0"/>
    <x v="13"/>
  </r>
  <r>
    <x v="24"/>
    <x v="57"/>
    <x v="0"/>
    <x v="0"/>
    <x v="0"/>
    <x v="1"/>
  </r>
  <r>
    <x v="29"/>
    <x v="58"/>
    <x v="0"/>
    <x v="0"/>
    <x v="0"/>
    <x v="1"/>
  </r>
  <r>
    <x v="0"/>
    <x v="59"/>
    <x v="0"/>
    <x v="0"/>
    <x v="0"/>
    <x v="1"/>
  </r>
  <r>
    <x v="30"/>
    <x v="60"/>
    <x v="0"/>
    <x v="0"/>
    <x v="0"/>
    <x v="1"/>
  </r>
  <r>
    <x v="0"/>
    <x v="61"/>
    <x v="0"/>
    <x v="0"/>
    <x v="0"/>
    <x v="1"/>
  </r>
  <r>
    <x v="3"/>
    <x v="62"/>
    <x v="0"/>
    <x v="0"/>
    <x v="6"/>
    <x v="1"/>
  </r>
  <r>
    <x v="1"/>
    <x v="63"/>
    <x v="0"/>
    <x v="0"/>
    <x v="0"/>
    <x v="1"/>
  </r>
  <r>
    <x v="0"/>
    <x v="64"/>
    <x v="0"/>
    <x v="0"/>
    <x v="0"/>
    <x v="1"/>
  </r>
  <r>
    <x v="31"/>
    <x v="65"/>
    <x v="0"/>
    <x v="0"/>
    <x v="0"/>
    <x v="1"/>
  </r>
  <r>
    <x v="11"/>
    <x v="66"/>
    <x v="0"/>
    <x v="0"/>
    <x v="0"/>
    <x v="14"/>
  </r>
  <r>
    <x v="5"/>
    <x v="67"/>
    <x v="0"/>
    <x v="0"/>
    <x v="2"/>
    <x v="15"/>
  </r>
  <r>
    <x v="32"/>
    <x v="68"/>
    <x v="0"/>
    <x v="0"/>
    <x v="0"/>
    <x v="1"/>
  </r>
  <r>
    <x v="8"/>
    <x v="69"/>
    <x v="0"/>
    <x v="0"/>
    <x v="0"/>
    <x v="16"/>
  </r>
  <r>
    <x v="30"/>
    <x v="70"/>
    <x v="0"/>
    <x v="0"/>
    <x v="0"/>
    <x v="1"/>
  </r>
  <r>
    <x v="0"/>
    <x v="71"/>
    <x v="0"/>
    <x v="0"/>
    <x v="0"/>
    <x v="17"/>
  </r>
  <r>
    <x v="20"/>
    <x v="72"/>
    <x v="0"/>
    <x v="0"/>
    <x v="0"/>
    <x v="18"/>
  </r>
  <r>
    <x v="0"/>
    <x v="73"/>
    <x v="0"/>
    <x v="0"/>
    <x v="0"/>
    <x v="1"/>
  </r>
  <r>
    <x v="15"/>
    <x v="74"/>
    <x v="0"/>
    <x v="2"/>
    <x v="0"/>
    <x v="19"/>
  </r>
  <r>
    <x v="33"/>
    <x v="75"/>
    <x v="0"/>
    <x v="0"/>
    <x v="0"/>
    <x v="1"/>
  </r>
  <r>
    <x v="34"/>
    <x v="76"/>
    <x v="0"/>
    <x v="0"/>
    <x v="7"/>
    <x v="20"/>
  </r>
  <r>
    <x v="35"/>
    <x v="77"/>
    <x v="0"/>
    <x v="0"/>
    <x v="0"/>
    <x v="1"/>
  </r>
  <r>
    <x v="36"/>
    <x v="78"/>
    <x v="0"/>
    <x v="0"/>
    <x v="0"/>
    <x v="1"/>
  </r>
  <r>
    <x v="28"/>
    <x v="79"/>
    <x v="0"/>
    <x v="0"/>
    <x v="0"/>
    <x v="21"/>
  </r>
  <r>
    <x v="14"/>
    <x v="80"/>
    <x v="0"/>
    <x v="0"/>
    <x v="0"/>
    <x v="1"/>
  </r>
  <r>
    <x v="15"/>
    <x v="81"/>
    <x v="0"/>
    <x v="0"/>
    <x v="8"/>
    <x v="21"/>
  </r>
  <r>
    <x v="21"/>
    <x v="82"/>
    <x v="0"/>
    <x v="0"/>
    <x v="2"/>
    <x v="1"/>
  </r>
  <r>
    <x v="33"/>
    <x v="83"/>
    <x v="0"/>
    <x v="0"/>
    <x v="0"/>
    <x v="1"/>
  </r>
  <r>
    <x v="37"/>
    <x v="84"/>
    <x v="0"/>
    <x v="0"/>
    <x v="0"/>
    <x v="1"/>
  </r>
  <r>
    <x v="15"/>
    <x v="85"/>
    <x v="0"/>
    <x v="0"/>
    <x v="0"/>
    <x v="22"/>
  </r>
  <r>
    <x v="5"/>
    <x v="86"/>
    <x v="0"/>
    <x v="0"/>
    <x v="0"/>
    <x v="1"/>
  </r>
  <r>
    <x v="0"/>
    <x v="87"/>
    <x v="2"/>
    <x v="0"/>
    <x v="7"/>
    <x v="1"/>
  </r>
  <r>
    <x v="6"/>
    <x v="88"/>
    <x v="0"/>
    <x v="0"/>
    <x v="0"/>
    <x v="23"/>
  </r>
  <r>
    <x v="38"/>
    <x v="89"/>
    <x v="0"/>
    <x v="0"/>
    <x v="1"/>
    <x v="1"/>
  </r>
  <r>
    <x v="39"/>
    <x v="90"/>
    <x v="0"/>
    <x v="0"/>
    <x v="6"/>
    <x v="3"/>
  </r>
  <r>
    <x v="12"/>
    <x v="91"/>
    <x v="0"/>
    <x v="0"/>
    <x v="0"/>
    <x v="1"/>
  </r>
  <r>
    <x v="40"/>
    <x v="92"/>
    <x v="0"/>
    <x v="0"/>
    <x v="0"/>
    <x v="1"/>
  </r>
  <r>
    <x v="20"/>
    <x v="93"/>
    <x v="0"/>
    <x v="0"/>
    <x v="0"/>
    <x v="1"/>
  </r>
  <r>
    <x v="24"/>
    <x v="94"/>
    <x v="0"/>
    <x v="0"/>
    <x v="0"/>
    <x v="1"/>
  </r>
  <r>
    <x v="0"/>
    <x v="95"/>
    <x v="0"/>
    <x v="0"/>
    <x v="0"/>
    <x v="1"/>
  </r>
  <r>
    <x v="0"/>
    <x v="96"/>
    <x v="0"/>
    <x v="0"/>
    <x v="0"/>
    <x v="24"/>
  </r>
  <r>
    <x v="36"/>
    <x v="97"/>
    <x v="0"/>
    <x v="0"/>
    <x v="1"/>
    <x v="25"/>
  </r>
  <r>
    <x v="0"/>
    <x v="98"/>
    <x v="0"/>
    <x v="0"/>
    <x v="0"/>
    <x v="1"/>
  </r>
  <r>
    <x v="0"/>
    <x v="99"/>
    <x v="0"/>
    <x v="0"/>
    <x v="0"/>
    <x v="1"/>
  </r>
  <r>
    <x v="26"/>
    <x v="100"/>
    <x v="0"/>
    <x v="0"/>
    <x v="0"/>
    <x v="1"/>
  </r>
  <r>
    <x v="11"/>
    <x v="101"/>
    <x v="0"/>
    <x v="0"/>
    <x v="0"/>
    <x v="20"/>
  </r>
  <r>
    <x v="0"/>
    <x v="102"/>
    <x v="0"/>
    <x v="0"/>
    <x v="0"/>
    <x v="1"/>
  </r>
  <r>
    <x v="41"/>
    <x v="103"/>
    <x v="0"/>
    <x v="0"/>
    <x v="0"/>
    <x v="1"/>
  </r>
  <r>
    <x v="2"/>
    <x v="104"/>
    <x v="0"/>
    <x v="0"/>
    <x v="0"/>
    <x v="1"/>
  </r>
  <r>
    <x v="15"/>
    <x v="105"/>
    <x v="0"/>
    <x v="0"/>
    <x v="0"/>
    <x v="1"/>
  </r>
  <r>
    <x v="12"/>
    <x v="106"/>
    <x v="0"/>
    <x v="0"/>
    <x v="0"/>
    <x v="26"/>
  </r>
  <r>
    <x v="15"/>
    <x v="107"/>
    <x v="0"/>
    <x v="0"/>
    <x v="0"/>
    <x v="1"/>
  </r>
  <r>
    <x v="26"/>
    <x v="108"/>
    <x v="0"/>
    <x v="0"/>
    <x v="0"/>
    <x v="1"/>
  </r>
  <r>
    <x v="42"/>
    <x v="109"/>
    <x v="0"/>
    <x v="0"/>
    <x v="0"/>
    <x v="1"/>
  </r>
  <r>
    <x v="0"/>
    <x v="110"/>
    <x v="0"/>
    <x v="0"/>
    <x v="0"/>
    <x v="1"/>
  </r>
  <r>
    <x v="32"/>
    <x v="111"/>
    <x v="0"/>
    <x v="0"/>
    <x v="0"/>
    <x v="1"/>
  </r>
  <r>
    <x v="34"/>
    <x v="112"/>
    <x v="0"/>
    <x v="0"/>
    <x v="0"/>
    <x v="1"/>
  </r>
  <r>
    <x v="15"/>
    <x v="113"/>
    <x v="0"/>
    <x v="3"/>
    <x v="0"/>
    <x v="27"/>
  </r>
  <r>
    <x v="23"/>
    <x v="114"/>
    <x v="0"/>
    <x v="0"/>
    <x v="0"/>
    <x v="1"/>
  </r>
  <r>
    <x v="0"/>
    <x v="115"/>
    <x v="0"/>
    <x v="0"/>
    <x v="0"/>
    <x v="1"/>
  </r>
  <r>
    <x v="26"/>
    <x v="116"/>
    <x v="0"/>
    <x v="0"/>
    <x v="0"/>
    <x v="1"/>
  </r>
  <r>
    <x v="35"/>
    <x v="117"/>
    <x v="0"/>
    <x v="0"/>
    <x v="0"/>
    <x v="1"/>
  </r>
  <r>
    <x v="9"/>
    <x v="118"/>
    <x v="0"/>
    <x v="0"/>
    <x v="0"/>
    <x v="1"/>
  </r>
  <r>
    <x v="0"/>
    <x v="119"/>
    <x v="0"/>
    <x v="0"/>
    <x v="0"/>
    <x v="1"/>
  </r>
  <r>
    <x v="7"/>
    <x v="120"/>
    <x v="0"/>
    <x v="0"/>
    <x v="0"/>
    <x v="1"/>
  </r>
  <r>
    <x v="15"/>
    <x v="121"/>
    <x v="0"/>
    <x v="4"/>
    <x v="0"/>
    <x v="28"/>
  </r>
  <r>
    <x v="0"/>
    <x v="122"/>
    <x v="0"/>
    <x v="0"/>
    <x v="0"/>
    <x v="1"/>
  </r>
  <r>
    <x v="43"/>
    <x v="123"/>
    <x v="0"/>
    <x v="0"/>
    <x v="0"/>
    <x v="1"/>
  </r>
  <r>
    <x v="30"/>
    <x v="124"/>
    <x v="0"/>
    <x v="0"/>
    <x v="0"/>
    <x v="29"/>
  </r>
  <r>
    <x v="0"/>
    <x v="125"/>
    <x v="0"/>
    <x v="0"/>
    <x v="0"/>
    <x v="1"/>
  </r>
  <r>
    <x v="44"/>
    <x v="126"/>
    <x v="0"/>
    <x v="0"/>
    <x v="0"/>
    <x v="1"/>
  </r>
  <r>
    <x v="32"/>
    <x v="127"/>
    <x v="0"/>
    <x v="0"/>
    <x v="0"/>
    <x v="1"/>
  </r>
  <r>
    <x v="30"/>
    <x v="128"/>
    <x v="0"/>
    <x v="0"/>
    <x v="0"/>
    <x v="1"/>
  </r>
  <r>
    <x v="0"/>
    <x v="129"/>
    <x v="0"/>
    <x v="0"/>
    <x v="0"/>
    <x v="1"/>
  </r>
  <r>
    <x v="44"/>
    <x v="130"/>
    <x v="0"/>
    <x v="0"/>
    <x v="0"/>
    <x v="1"/>
  </r>
  <r>
    <x v="0"/>
    <x v="131"/>
    <x v="0"/>
    <x v="0"/>
    <x v="0"/>
    <x v="1"/>
  </r>
  <r>
    <x v="44"/>
    <x v="132"/>
    <x v="0"/>
    <x v="0"/>
    <x v="0"/>
    <x v="1"/>
  </r>
  <r>
    <x v="1"/>
    <x v="133"/>
    <x v="0"/>
    <x v="0"/>
    <x v="0"/>
    <x v="1"/>
  </r>
  <r>
    <x v="1"/>
    <x v="134"/>
    <x v="0"/>
    <x v="0"/>
    <x v="0"/>
    <x v="1"/>
  </r>
  <r>
    <x v="2"/>
    <x v="135"/>
    <x v="0"/>
    <x v="5"/>
    <x v="0"/>
    <x v="30"/>
  </r>
  <r>
    <x v="15"/>
    <x v="136"/>
    <x v="0"/>
    <x v="0"/>
    <x v="0"/>
    <x v="1"/>
  </r>
  <r>
    <x v="45"/>
    <x v="137"/>
    <x v="0"/>
    <x v="0"/>
    <x v="0"/>
    <x v="1"/>
  </r>
  <r>
    <x v="39"/>
    <x v="138"/>
    <x v="0"/>
    <x v="0"/>
    <x v="9"/>
    <x v="1"/>
  </r>
  <r>
    <x v="10"/>
    <x v="139"/>
    <x v="0"/>
    <x v="0"/>
    <x v="0"/>
    <x v="1"/>
  </r>
  <r>
    <x v="0"/>
    <x v="140"/>
    <x v="0"/>
    <x v="0"/>
    <x v="0"/>
    <x v="0"/>
  </r>
  <r>
    <x v="17"/>
    <x v="141"/>
    <x v="0"/>
    <x v="0"/>
    <x v="0"/>
    <x v="18"/>
  </r>
  <r>
    <x v="14"/>
    <x v="142"/>
    <x v="0"/>
    <x v="0"/>
    <x v="0"/>
    <x v="1"/>
  </r>
  <r>
    <x v="10"/>
    <x v="143"/>
    <x v="0"/>
    <x v="0"/>
    <x v="0"/>
    <x v="1"/>
  </r>
  <r>
    <x v="27"/>
    <x v="144"/>
    <x v="0"/>
    <x v="0"/>
    <x v="0"/>
    <x v="1"/>
  </r>
  <r>
    <x v="0"/>
    <x v="145"/>
    <x v="0"/>
    <x v="0"/>
    <x v="0"/>
    <x v="18"/>
  </r>
  <r>
    <x v="0"/>
    <x v="146"/>
    <x v="0"/>
    <x v="0"/>
    <x v="0"/>
    <x v="1"/>
  </r>
  <r>
    <x v="21"/>
    <x v="147"/>
    <x v="0"/>
    <x v="0"/>
    <x v="0"/>
    <x v="1"/>
  </r>
  <r>
    <x v="0"/>
    <x v="148"/>
    <x v="0"/>
    <x v="0"/>
    <x v="0"/>
    <x v="21"/>
  </r>
  <r>
    <x v="0"/>
    <x v="149"/>
    <x v="0"/>
    <x v="0"/>
    <x v="0"/>
    <x v="1"/>
  </r>
  <r>
    <x v="1"/>
    <x v="150"/>
    <x v="0"/>
    <x v="0"/>
    <x v="0"/>
    <x v="1"/>
  </r>
  <r>
    <x v="43"/>
    <x v="151"/>
    <x v="0"/>
    <x v="0"/>
    <x v="0"/>
    <x v="1"/>
  </r>
  <r>
    <x v="17"/>
    <x v="152"/>
    <x v="0"/>
    <x v="0"/>
    <x v="0"/>
    <x v="22"/>
  </r>
  <r>
    <x v="1"/>
    <x v="153"/>
    <x v="0"/>
    <x v="0"/>
    <x v="0"/>
    <x v="1"/>
  </r>
  <r>
    <x v="0"/>
    <x v="154"/>
    <x v="0"/>
    <x v="0"/>
    <x v="0"/>
    <x v="1"/>
  </r>
  <r>
    <x v="19"/>
    <x v="155"/>
    <x v="0"/>
    <x v="0"/>
    <x v="0"/>
    <x v="2"/>
  </r>
  <r>
    <x v="0"/>
    <x v="156"/>
    <x v="0"/>
    <x v="0"/>
    <x v="0"/>
    <x v="1"/>
  </r>
  <r>
    <x v="18"/>
    <x v="157"/>
    <x v="0"/>
    <x v="0"/>
    <x v="0"/>
    <x v="1"/>
  </r>
  <r>
    <x v="35"/>
    <x v="158"/>
    <x v="0"/>
    <x v="0"/>
    <x v="0"/>
    <x v="1"/>
  </r>
  <r>
    <x v="0"/>
    <x v="159"/>
    <x v="0"/>
    <x v="0"/>
    <x v="0"/>
    <x v="1"/>
  </r>
  <r>
    <x v="10"/>
    <x v="160"/>
    <x v="0"/>
    <x v="0"/>
    <x v="0"/>
    <x v="1"/>
  </r>
  <r>
    <x v="0"/>
    <x v="161"/>
    <x v="0"/>
    <x v="0"/>
    <x v="0"/>
    <x v="1"/>
  </r>
  <r>
    <x v="46"/>
    <x v="162"/>
    <x v="0"/>
    <x v="0"/>
    <x v="0"/>
    <x v="1"/>
  </r>
  <r>
    <x v="0"/>
    <x v="163"/>
    <x v="0"/>
    <x v="0"/>
    <x v="0"/>
    <x v="1"/>
  </r>
  <r>
    <x v="31"/>
    <x v="164"/>
    <x v="0"/>
    <x v="0"/>
    <x v="0"/>
    <x v="31"/>
  </r>
  <r>
    <x v="0"/>
    <x v="165"/>
    <x v="0"/>
    <x v="0"/>
    <x v="0"/>
    <x v="1"/>
  </r>
  <r>
    <x v="39"/>
    <x v="166"/>
    <x v="0"/>
    <x v="0"/>
    <x v="0"/>
    <x v="32"/>
  </r>
  <r>
    <x v="0"/>
    <x v="167"/>
    <x v="0"/>
    <x v="0"/>
    <x v="0"/>
    <x v="1"/>
  </r>
  <r>
    <x v="47"/>
    <x v="168"/>
    <x v="0"/>
    <x v="0"/>
    <x v="0"/>
    <x v="1"/>
  </r>
  <r>
    <x v="48"/>
    <x v="169"/>
    <x v="0"/>
    <x v="0"/>
    <x v="0"/>
    <x v="33"/>
  </r>
  <r>
    <x v="1"/>
    <x v="170"/>
    <x v="0"/>
    <x v="0"/>
    <x v="0"/>
    <x v="1"/>
  </r>
  <r>
    <x v="0"/>
    <x v="171"/>
    <x v="0"/>
    <x v="0"/>
    <x v="0"/>
    <x v="1"/>
  </r>
  <r>
    <x v="0"/>
    <x v="172"/>
    <x v="0"/>
    <x v="0"/>
    <x v="10"/>
    <x v="34"/>
  </r>
  <r>
    <x v="0"/>
    <x v="173"/>
    <x v="0"/>
    <x v="0"/>
    <x v="0"/>
    <x v="1"/>
  </r>
  <r>
    <x v="0"/>
    <x v="174"/>
    <x v="0"/>
    <x v="0"/>
    <x v="0"/>
    <x v="35"/>
  </r>
  <r>
    <x v="5"/>
    <x v="175"/>
    <x v="0"/>
    <x v="0"/>
    <x v="0"/>
    <x v="36"/>
  </r>
  <r>
    <x v="21"/>
    <x v="176"/>
    <x v="0"/>
    <x v="0"/>
    <x v="0"/>
    <x v="1"/>
  </r>
  <r>
    <x v="0"/>
    <x v="177"/>
    <x v="0"/>
    <x v="0"/>
    <x v="0"/>
    <x v="37"/>
  </r>
  <r>
    <x v="3"/>
    <x v="178"/>
    <x v="0"/>
    <x v="0"/>
    <x v="0"/>
    <x v="1"/>
  </r>
  <r>
    <x v="9"/>
    <x v="179"/>
    <x v="0"/>
    <x v="0"/>
    <x v="0"/>
    <x v="1"/>
  </r>
  <r>
    <x v="10"/>
    <x v="180"/>
    <x v="0"/>
    <x v="0"/>
    <x v="0"/>
    <x v="1"/>
  </r>
  <r>
    <x v="0"/>
    <x v="181"/>
    <x v="0"/>
    <x v="0"/>
    <x v="0"/>
    <x v="22"/>
  </r>
  <r>
    <x v="0"/>
    <x v="182"/>
    <x v="0"/>
    <x v="0"/>
    <x v="0"/>
    <x v="1"/>
  </r>
  <r>
    <x v="0"/>
    <x v="183"/>
    <x v="0"/>
    <x v="0"/>
    <x v="0"/>
    <x v="0"/>
  </r>
  <r>
    <x v="21"/>
    <x v="184"/>
    <x v="0"/>
    <x v="0"/>
    <x v="0"/>
    <x v="1"/>
  </r>
  <r>
    <x v="19"/>
    <x v="185"/>
    <x v="0"/>
    <x v="0"/>
    <x v="0"/>
    <x v="1"/>
  </r>
  <r>
    <x v="42"/>
    <x v="186"/>
    <x v="0"/>
    <x v="0"/>
    <x v="0"/>
    <x v="1"/>
  </r>
  <r>
    <x v="24"/>
    <x v="187"/>
    <x v="0"/>
    <x v="0"/>
    <x v="0"/>
    <x v="38"/>
  </r>
  <r>
    <x v="49"/>
    <x v="188"/>
    <x v="0"/>
    <x v="0"/>
    <x v="0"/>
    <x v="1"/>
  </r>
  <r>
    <x v="7"/>
    <x v="189"/>
    <x v="0"/>
    <x v="6"/>
    <x v="0"/>
    <x v="39"/>
  </r>
  <r>
    <x v="21"/>
    <x v="190"/>
    <x v="0"/>
    <x v="0"/>
    <x v="0"/>
    <x v="1"/>
  </r>
  <r>
    <x v="0"/>
    <x v="191"/>
    <x v="0"/>
    <x v="0"/>
    <x v="0"/>
    <x v="1"/>
  </r>
  <r>
    <x v="34"/>
    <x v="192"/>
    <x v="0"/>
    <x v="0"/>
    <x v="0"/>
    <x v="40"/>
  </r>
  <r>
    <x v="5"/>
    <x v="193"/>
    <x v="0"/>
    <x v="0"/>
    <x v="0"/>
    <x v="1"/>
  </r>
  <r>
    <x v="48"/>
    <x v="194"/>
    <x v="0"/>
    <x v="0"/>
    <x v="0"/>
    <x v="1"/>
  </r>
  <r>
    <x v="33"/>
    <x v="195"/>
    <x v="0"/>
    <x v="0"/>
    <x v="0"/>
    <x v="1"/>
  </r>
  <r>
    <x v="20"/>
    <x v="196"/>
    <x v="0"/>
    <x v="0"/>
    <x v="0"/>
    <x v="1"/>
  </r>
  <r>
    <x v="19"/>
    <x v="197"/>
    <x v="0"/>
    <x v="0"/>
    <x v="7"/>
    <x v="1"/>
  </r>
  <r>
    <x v="0"/>
    <x v="198"/>
    <x v="0"/>
    <x v="0"/>
    <x v="0"/>
    <x v="1"/>
  </r>
  <r>
    <x v="15"/>
    <x v="199"/>
    <x v="0"/>
    <x v="0"/>
    <x v="0"/>
    <x v="41"/>
  </r>
  <r>
    <x v="22"/>
    <x v="200"/>
    <x v="0"/>
    <x v="0"/>
    <x v="0"/>
    <x v="4"/>
  </r>
  <r>
    <x v="23"/>
    <x v="201"/>
    <x v="0"/>
    <x v="0"/>
    <x v="0"/>
    <x v="42"/>
  </r>
  <r>
    <x v="1"/>
    <x v="202"/>
    <x v="0"/>
    <x v="0"/>
    <x v="0"/>
    <x v="1"/>
  </r>
  <r>
    <x v="40"/>
    <x v="203"/>
    <x v="0"/>
    <x v="0"/>
    <x v="0"/>
    <x v="1"/>
  </r>
  <r>
    <x v="17"/>
    <x v="204"/>
    <x v="0"/>
    <x v="0"/>
    <x v="0"/>
    <x v="1"/>
  </r>
  <r>
    <x v="4"/>
    <x v="205"/>
    <x v="0"/>
    <x v="0"/>
    <x v="0"/>
    <x v="1"/>
  </r>
  <r>
    <x v="29"/>
    <x v="206"/>
    <x v="0"/>
    <x v="0"/>
    <x v="0"/>
    <x v="1"/>
  </r>
  <r>
    <x v="1"/>
    <x v="207"/>
    <x v="0"/>
    <x v="0"/>
    <x v="0"/>
    <x v="1"/>
  </r>
  <r>
    <x v="29"/>
    <x v="208"/>
    <x v="0"/>
    <x v="0"/>
    <x v="0"/>
    <x v="1"/>
  </r>
  <r>
    <x v="43"/>
    <x v="209"/>
    <x v="0"/>
    <x v="0"/>
    <x v="11"/>
    <x v="1"/>
  </r>
  <r>
    <x v="32"/>
    <x v="210"/>
    <x v="0"/>
    <x v="0"/>
    <x v="0"/>
    <x v="1"/>
  </r>
  <r>
    <x v="50"/>
    <x v="211"/>
    <x v="0"/>
    <x v="0"/>
    <x v="0"/>
    <x v="1"/>
  </r>
  <r>
    <x v="35"/>
    <x v="212"/>
    <x v="0"/>
    <x v="0"/>
    <x v="0"/>
    <x v="43"/>
  </r>
  <r>
    <x v="1"/>
    <x v="213"/>
    <x v="0"/>
    <x v="0"/>
    <x v="0"/>
    <x v="1"/>
  </r>
  <r>
    <x v="37"/>
    <x v="214"/>
    <x v="0"/>
    <x v="0"/>
    <x v="0"/>
    <x v="1"/>
  </r>
  <r>
    <x v="34"/>
    <x v="215"/>
    <x v="0"/>
    <x v="0"/>
    <x v="0"/>
    <x v="1"/>
  </r>
  <r>
    <x v="0"/>
    <x v="216"/>
    <x v="0"/>
    <x v="0"/>
    <x v="0"/>
    <x v="1"/>
  </r>
  <r>
    <x v="5"/>
    <x v="217"/>
    <x v="0"/>
    <x v="0"/>
    <x v="0"/>
    <x v="1"/>
  </r>
  <r>
    <x v="29"/>
    <x v="218"/>
    <x v="0"/>
    <x v="0"/>
    <x v="0"/>
    <x v="1"/>
  </r>
  <r>
    <x v="0"/>
    <x v="219"/>
    <x v="0"/>
    <x v="0"/>
    <x v="0"/>
    <x v="1"/>
  </r>
  <r>
    <x v="4"/>
    <x v="220"/>
    <x v="0"/>
    <x v="0"/>
    <x v="0"/>
    <x v="1"/>
  </r>
  <r>
    <x v="0"/>
    <x v="221"/>
    <x v="0"/>
    <x v="0"/>
    <x v="0"/>
    <x v="1"/>
  </r>
  <r>
    <x v="44"/>
    <x v="222"/>
    <x v="0"/>
    <x v="0"/>
    <x v="0"/>
    <x v="1"/>
  </r>
  <r>
    <x v="5"/>
    <x v="223"/>
    <x v="0"/>
    <x v="0"/>
    <x v="0"/>
    <x v="44"/>
  </r>
  <r>
    <x v="1"/>
    <x v="224"/>
    <x v="0"/>
    <x v="0"/>
    <x v="0"/>
    <x v="1"/>
  </r>
  <r>
    <x v="19"/>
    <x v="225"/>
    <x v="0"/>
    <x v="0"/>
    <x v="0"/>
    <x v="44"/>
  </r>
  <r>
    <x v="0"/>
    <x v="226"/>
    <x v="0"/>
    <x v="0"/>
    <x v="0"/>
    <x v="1"/>
  </r>
  <r>
    <x v="15"/>
    <x v="227"/>
    <x v="0"/>
    <x v="0"/>
    <x v="0"/>
    <x v="45"/>
  </r>
  <r>
    <x v="28"/>
    <x v="228"/>
    <x v="0"/>
    <x v="0"/>
    <x v="0"/>
    <x v="1"/>
  </r>
  <r>
    <x v="2"/>
    <x v="229"/>
    <x v="0"/>
    <x v="0"/>
    <x v="7"/>
    <x v="46"/>
  </r>
  <r>
    <x v="10"/>
    <x v="230"/>
    <x v="0"/>
    <x v="0"/>
    <x v="12"/>
    <x v="47"/>
  </r>
  <r>
    <x v="31"/>
    <x v="231"/>
    <x v="0"/>
    <x v="0"/>
    <x v="2"/>
    <x v="48"/>
  </r>
  <r>
    <x v="17"/>
    <x v="232"/>
    <x v="0"/>
    <x v="0"/>
    <x v="0"/>
    <x v="1"/>
  </r>
  <r>
    <x v="19"/>
    <x v="233"/>
    <x v="0"/>
    <x v="0"/>
    <x v="0"/>
    <x v="0"/>
  </r>
  <r>
    <x v="9"/>
    <x v="234"/>
    <x v="0"/>
    <x v="0"/>
    <x v="0"/>
    <x v="1"/>
  </r>
  <r>
    <x v="0"/>
    <x v="235"/>
    <x v="0"/>
    <x v="0"/>
    <x v="0"/>
    <x v="1"/>
  </r>
  <r>
    <x v="15"/>
    <x v="236"/>
    <x v="0"/>
    <x v="0"/>
    <x v="4"/>
    <x v="49"/>
  </r>
  <r>
    <x v="0"/>
    <x v="237"/>
    <x v="0"/>
    <x v="0"/>
    <x v="0"/>
    <x v="1"/>
  </r>
  <r>
    <x v="0"/>
    <x v="238"/>
    <x v="0"/>
    <x v="0"/>
    <x v="0"/>
    <x v="1"/>
  </r>
  <r>
    <x v="27"/>
    <x v="239"/>
    <x v="0"/>
    <x v="0"/>
    <x v="2"/>
    <x v="1"/>
  </r>
  <r>
    <x v="9"/>
    <x v="240"/>
    <x v="0"/>
    <x v="0"/>
    <x v="0"/>
    <x v="1"/>
  </r>
  <r>
    <x v="48"/>
    <x v="241"/>
    <x v="0"/>
    <x v="0"/>
    <x v="0"/>
    <x v="1"/>
  </r>
  <r>
    <x v="35"/>
    <x v="242"/>
    <x v="0"/>
    <x v="0"/>
    <x v="0"/>
    <x v="1"/>
  </r>
  <r>
    <x v="33"/>
    <x v="243"/>
    <x v="0"/>
    <x v="0"/>
    <x v="0"/>
    <x v="1"/>
  </r>
  <r>
    <x v="44"/>
    <x v="244"/>
    <x v="0"/>
    <x v="0"/>
    <x v="0"/>
    <x v="1"/>
  </r>
  <r>
    <x v="1"/>
    <x v="245"/>
    <x v="0"/>
    <x v="0"/>
    <x v="0"/>
    <x v="1"/>
  </r>
  <r>
    <x v="19"/>
    <x v="246"/>
    <x v="0"/>
    <x v="0"/>
    <x v="0"/>
    <x v="50"/>
  </r>
  <r>
    <x v="1"/>
    <x v="247"/>
    <x v="0"/>
    <x v="0"/>
    <x v="0"/>
    <x v="1"/>
  </r>
  <r>
    <x v="6"/>
    <x v="248"/>
    <x v="0"/>
    <x v="0"/>
    <x v="0"/>
    <x v="1"/>
  </r>
  <r>
    <x v="0"/>
    <x v="249"/>
    <x v="0"/>
    <x v="7"/>
    <x v="0"/>
    <x v="51"/>
  </r>
  <r>
    <x v="21"/>
    <x v="250"/>
    <x v="0"/>
    <x v="0"/>
    <x v="0"/>
    <x v="1"/>
  </r>
  <r>
    <x v="47"/>
    <x v="251"/>
    <x v="0"/>
    <x v="0"/>
    <x v="0"/>
    <x v="1"/>
  </r>
  <r>
    <x v="17"/>
    <x v="252"/>
    <x v="0"/>
    <x v="0"/>
    <x v="2"/>
    <x v="52"/>
  </r>
  <r>
    <x v="0"/>
    <x v="253"/>
    <x v="0"/>
    <x v="0"/>
    <x v="0"/>
    <x v="1"/>
  </r>
  <r>
    <x v="1"/>
    <x v="254"/>
    <x v="0"/>
    <x v="0"/>
    <x v="0"/>
    <x v="1"/>
  </r>
  <r>
    <x v="0"/>
    <x v="255"/>
    <x v="0"/>
    <x v="0"/>
    <x v="0"/>
    <x v="1"/>
  </r>
  <r>
    <x v="51"/>
    <x v="256"/>
    <x v="0"/>
    <x v="0"/>
    <x v="0"/>
    <x v="1"/>
  </r>
  <r>
    <x v="1"/>
    <x v="257"/>
    <x v="0"/>
    <x v="0"/>
    <x v="0"/>
    <x v="1"/>
  </r>
  <r>
    <x v="28"/>
    <x v="258"/>
    <x v="0"/>
    <x v="0"/>
    <x v="0"/>
    <x v="16"/>
  </r>
  <r>
    <x v="49"/>
    <x v="259"/>
    <x v="0"/>
    <x v="0"/>
    <x v="0"/>
    <x v="1"/>
  </r>
  <r>
    <x v="2"/>
    <x v="260"/>
    <x v="0"/>
    <x v="0"/>
    <x v="0"/>
    <x v="1"/>
  </r>
  <r>
    <x v="27"/>
    <x v="261"/>
    <x v="0"/>
    <x v="0"/>
    <x v="0"/>
    <x v="1"/>
  </r>
  <r>
    <x v="15"/>
    <x v="262"/>
    <x v="0"/>
    <x v="0"/>
    <x v="0"/>
    <x v="1"/>
  </r>
  <r>
    <x v="1"/>
    <x v="263"/>
    <x v="0"/>
    <x v="0"/>
    <x v="0"/>
    <x v="1"/>
  </r>
  <r>
    <x v="0"/>
    <x v="264"/>
    <x v="0"/>
    <x v="0"/>
    <x v="2"/>
    <x v="1"/>
  </r>
  <r>
    <x v="31"/>
    <x v="265"/>
    <x v="0"/>
    <x v="0"/>
    <x v="0"/>
    <x v="53"/>
  </r>
  <r>
    <x v="0"/>
    <x v="266"/>
    <x v="0"/>
    <x v="0"/>
    <x v="0"/>
    <x v="54"/>
  </r>
  <r>
    <x v="52"/>
    <x v="267"/>
    <x v="0"/>
    <x v="0"/>
    <x v="7"/>
    <x v="1"/>
  </r>
  <r>
    <x v="0"/>
    <x v="268"/>
    <x v="0"/>
    <x v="0"/>
    <x v="0"/>
    <x v="40"/>
  </r>
  <r>
    <x v="0"/>
    <x v="269"/>
    <x v="0"/>
    <x v="0"/>
    <x v="0"/>
    <x v="1"/>
  </r>
  <r>
    <x v="4"/>
    <x v="270"/>
    <x v="0"/>
    <x v="0"/>
    <x v="0"/>
    <x v="1"/>
  </r>
  <r>
    <x v="0"/>
    <x v="271"/>
    <x v="0"/>
    <x v="0"/>
    <x v="0"/>
    <x v="1"/>
  </r>
  <r>
    <x v="11"/>
    <x v="272"/>
    <x v="0"/>
    <x v="0"/>
    <x v="2"/>
    <x v="22"/>
  </r>
  <r>
    <x v="1"/>
    <x v="273"/>
    <x v="0"/>
    <x v="0"/>
    <x v="0"/>
    <x v="1"/>
  </r>
  <r>
    <x v="0"/>
    <x v="274"/>
    <x v="0"/>
    <x v="0"/>
    <x v="0"/>
    <x v="1"/>
  </r>
  <r>
    <x v="0"/>
    <x v="275"/>
    <x v="0"/>
    <x v="0"/>
    <x v="0"/>
    <x v="1"/>
  </r>
  <r>
    <x v="12"/>
    <x v="276"/>
    <x v="0"/>
    <x v="0"/>
    <x v="0"/>
    <x v="1"/>
  </r>
  <r>
    <x v="0"/>
    <x v="277"/>
    <x v="0"/>
    <x v="0"/>
    <x v="0"/>
    <x v="1"/>
  </r>
  <r>
    <x v="12"/>
    <x v="278"/>
    <x v="0"/>
    <x v="0"/>
    <x v="0"/>
    <x v="1"/>
  </r>
  <r>
    <x v="0"/>
    <x v="279"/>
    <x v="0"/>
    <x v="0"/>
    <x v="0"/>
    <x v="55"/>
  </r>
  <r>
    <x v="0"/>
    <x v="280"/>
    <x v="0"/>
    <x v="0"/>
    <x v="0"/>
    <x v="1"/>
  </r>
  <r>
    <x v="0"/>
    <x v="281"/>
    <x v="0"/>
    <x v="0"/>
    <x v="0"/>
    <x v="1"/>
  </r>
  <r>
    <x v="48"/>
    <x v="282"/>
    <x v="0"/>
    <x v="0"/>
    <x v="0"/>
    <x v="1"/>
  </r>
  <r>
    <x v="0"/>
    <x v="283"/>
    <x v="0"/>
    <x v="0"/>
    <x v="0"/>
    <x v="1"/>
  </r>
  <r>
    <x v="45"/>
    <x v="284"/>
    <x v="0"/>
    <x v="0"/>
    <x v="0"/>
    <x v="1"/>
  </r>
  <r>
    <x v="4"/>
    <x v="285"/>
    <x v="0"/>
    <x v="0"/>
    <x v="0"/>
    <x v="1"/>
  </r>
  <r>
    <x v="35"/>
    <x v="286"/>
    <x v="0"/>
    <x v="0"/>
    <x v="0"/>
    <x v="1"/>
  </r>
  <r>
    <x v="23"/>
    <x v="287"/>
    <x v="0"/>
    <x v="0"/>
    <x v="0"/>
    <x v="1"/>
  </r>
  <r>
    <x v="5"/>
    <x v="288"/>
    <x v="0"/>
    <x v="0"/>
    <x v="0"/>
    <x v="1"/>
  </r>
  <r>
    <x v="39"/>
    <x v="289"/>
    <x v="0"/>
    <x v="0"/>
    <x v="0"/>
    <x v="1"/>
  </r>
  <r>
    <x v="0"/>
    <x v="290"/>
    <x v="0"/>
    <x v="0"/>
    <x v="0"/>
    <x v="56"/>
  </r>
  <r>
    <x v="0"/>
    <x v="291"/>
    <x v="0"/>
    <x v="0"/>
    <x v="0"/>
    <x v="1"/>
  </r>
  <r>
    <x v="9"/>
    <x v="292"/>
    <x v="0"/>
    <x v="0"/>
    <x v="0"/>
    <x v="57"/>
  </r>
  <r>
    <x v="29"/>
    <x v="293"/>
    <x v="0"/>
    <x v="0"/>
    <x v="0"/>
    <x v="58"/>
  </r>
  <r>
    <x v="0"/>
    <x v="294"/>
    <x v="0"/>
    <x v="0"/>
    <x v="0"/>
    <x v="1"/>
  </r>
  <r>
    <x v="0"/>
    <x v="295"/>
    <x v="0"/>
    <x v="0"/>
    <x v="0"/>
    <x v="1"/>
  </r>
  <r>
    <x v="1"/>
    <x v="296"/>
    <x v="0"/>
    <x v="0"/>
    <x v="0"/>
    <x v="1"/>
  </r>
  <r>
    <x v="6"/>
    <x v="297"/>
    <x v="0"/>
    <x v="0"/>
    <x v="0"/>
    <x v="1"/>
  </r>
  <r>
    <x v="0"/>
    <x v="298"/>
    <x v="0"/>
    <x v="0"/>
    <x v="0"/>
    <x v="1"/>
  </r>
  <r>
    <x v="15"/>
    <x v="299"/>
    <x v="0"/>
    <x v="0"/>
    <x v="7"/>
    <x v="59"/>
  </r>
  <r>
    <x v="0"/>
    <x v="300"/>
    <x v="0"/>
    <x v="0"/>
    <x v="0"/>
    <x v="1"/>
  </r>
  <r>
    <x v="32"/>
    <x v="301"/>
    <x v="0"/>
    <x v="0"/>
    <x v="0"/>
    <x v="1"/>
  </r>
  <r>
    <x v="15"/>
    <x v="302"/>
    <x v="0"/>
    <x v="8"/>
    <x v="1"/>
    <x v="60"/>
  </r>
  <r>
    <x v="53"/>
    <x v="303"/>
    <x v="0"/>
    <x v="0"/>
    <x v="7"/>
    <x v="61"/>
  </r>
  <r>
    <x v="16"/>
    <x v="304"/>
    <x v="0"/>
    <x v="0"/>
    <x v="0"/>
    <x v="62"/>
  </r>
  <r>
    <x v="2"/>
    <x v="305"/>
    <x v="0"/>
    <x v="0"/>
    <x v="0"/>
    <x v="1"/>
  </r>
  <r>
    <x v="19"/>
    <x v="306"/>
    <x v="0"/>
    <x v="0"/>
    <x v="0"/>
    <x v="1"/>
  </r>
  <r>
    <x v="52"/>
    <x v="307"/>
    <x v="0"/>
    <x v="0"/>
    <x v="2"/>
    <x v="1"/>
  </r>
  <r>
    <x v="35"/>
    <x v="308"/>
    <x v="0"/>
    <x v="0"/>
    <x v="0"/>
    <x v="63"/>
  </r>
  <r>
    <x v="0"/>
    <x v="309"/>
    <x v="0"/>
    <x v="0"/>
    <x v="0"/>
    <x v="1"/>
  </r>
  <r>
    <x v="35"/>
    <x v="310"/>
    <x v="0"/>
    <x v="0"/>
    <x v="0"/>
    <x v="1"/>
  </r>
  <r>
    <x v="18"/>
    <x v="311"/>
    <x v="0"/>
    <x v="0"/>
    <x v="0"/>
    <x v="1"/>
  </r>
  <r>
    <x v="49"/>
    <x v="312"/>
    <x v="0"/>
    <x v="0"/>
    <x v="0"/>
    <x v="1"/>
  </r>
  <r>
    <x v="22"/>
    <x v="313"/>
    <x v="0"/>
    <x v="5"/>
    <x v="0"/>
    <x v="64"/>
  </r>
  <r>
    <x v="32"/>
    <x v="314"/>
    <x v="0"/>
    <x v="0"/>
    <x v="0"/>
    <x v="1"/>
  </r>
  <r>
    <x v="5"/>
    <x v="315"/>
    <x v="0"/>
    <x v="0"/>
    <x v="0"/>
    <x v="1"/>
  </r>
  <r>
    <x v="19"/>
    <x v="316"/>
    <x v="0"/>
    <x v="0"/>
    <x v="0"/>
    <x v="63"/>
  </r>
  <r>
    <x v="1"/>
    <x v="317"/>
    <x v="0"/>
    <x v="0"/>
    <x v="0"/>
    <x v="1"/>
  </r>
  <r>
    <x v="0"/>
    <x v="318"/>
    <x v="0"/>
    <x v="0"/>
    <x v="0"/>
    <x v="1"/>
  </r>
  <r>
    <x v="1"/>
    <x v="319"/>
    <x v="0"/>
    <x v="0"/>
    <x v="0"/>
    <x v="1"/>
  </r>
  <r>
    <x v="22"/>
    <x v="320"/>
    <x v="0"/>
    <x v="0"/>
    <x v="11"/>
    <x v="44"/>
  </r>
  <r>
    <x v="9"/>
    <x v="321"/>
    <x v="0"/>
    <x v="0"/>
    <x v="2"/>
    <x v="1"/>
  </r>
  <r>
    <x v="29"/>
    <x v="322"/>
    <x v="0"/>
    <x v="0"/>
    <x v="0"/>
    <x v="65"/>
  </r>
  <r>
    <x v="0"/>
    <x v="323"/>
    <x v="0"/>
    <x v="0"/>
    <x v="0"/>
    <x v="22"/>
  </r>
  <r>
    <x v="0"/>
    <x v="324"/>
    <x v="0"/>
    <x v="0"/>
    <x v="0"/>
    <x v="1"/>
  </r>
  <r>
    <x v="37"/>
    <x v="325"/>
    <x v="0"/>
    <x v="0"/>
    <x v="0"/>
    <x v="66"/>
  </r>
  <r>
    <x v="4"/>
    <x v="326"/>
    <x v="0"/>
    <x v="0"/>
    <x v="0"/>
    <x v="1"/>
  </r>
  <r>
    <x v="0"/>
    <x v="327"/>
    <x v="0"/>
    <x v="0"/>
    <x v="0"/>
    <x v="1"/>
  </r>
  <r>
    <x v="0"/>
    <x v="328"/>
    <x v="0"/>
    <x v="0"/>
    <x v="0"/>
    <x v="1"/>
  </r>
  <r>
    <x v="40"/>
    <x v="329"/>
    <x v="0"/>
    <x v="0"/>
    <x v="0"/>
    <x v="1"/>
  </r>
  <r>
    <x v="15"/>
    <x v="330"/>
    <x v="0"/>
    <x v="0"/>
    <x v="2"/>
    <x v="67"/>
  </r>
  <r>
    <x v="2"/>
    <x v="331"/>
    <x v="0"/>
    <x v="0"/>
    <x v="0"/>
    <x v="30"/>
  </r>
  <r>
    <x v="0"/>
    <x v="332"/>
    <x v="0"/>
    <x v="0"/>
    <x v="0"/>
    <x v="1"/>
  </r>
  <r>
    <x v="32"/>
    <x v="333"/>
    <x v="0"/>
    <x v="0"/>
    <x v="0"/>
    <x v="1"/>
  </r>
  <r>
    <x v="33"/>
    <x v="334"/>
    <x v="0"/>
    <x v="0"/>
    <x v="0"/>
    <x v="1"/>
  </r>
  <r>
    <x v="29"/>
    <x v="335"/>
    <x v="0"/>
    <x v="0"/>
    <x v="0"/>
    <x v="1"/>
  </r>
  <r>
    <x v="0"/>
    <x v="336"/>
    <x v="0"/>
    <x v="0"/>
    <x v="0"/>
    <x v="1"/>
  </r>
  <r>
    <x v="21"/>
    <x v="337"/>
    <x v="0"/>
    <x v="0"/>
    <x v="0"/>
    <x v="1"/>
  </r>
  <r>
    <x v="4"/>
    <x v="338"/>
    <x v="0"/>
    <x v="0"/>
    <x v="0"/>
    <x v="1"/>
  </r>
  <r>
    <x v="45"/>
    <x v="339"/>
    <x v="0"/>
    <x v="0"/>
    <x v="0"/>
    <x v="1"/>
  </r>
  <r>
    <x v="0"/>
    <x v="340"/>
    <x v="0"/>
    <x v="0"/>
    <x v="0"/>
    <x v="1"/>
  </r>
  <r>
    <x v="0"/>
    <x v="341"/>
    <x v="0"/>
    <x v="0"/>
    <x v="0"/>
    <x v="18"/>
  </r>
  <r>
    <x v="2"/>
    <x v="342"/>
    <x v="0"/>
    <x v="0"/>
    <x v="0"/>
    <x v="1"/>
  </r>
  <r>
    <x v="17"/>
    <x v="343"/>
    <x v="0"/>
    <x v="0"/>
    <x v="0"/>
    <x v="68"/>
  </r>
  <r>
    <x v="42"/>
    <x v="344"/>
    <x v="0"/>
    <x v="0"/>
    <x v="0"/>
    <x v="69"/>
  </r>
  <r>
    <x v="0"/>
    <x v="345"/>
    <x v="0"/>
    <x v="0"/>
    <x v="0"/>
    <x v="1"/>
  </r>
  <r>
    <x v="15"/>
    <x v="346"/>
    <x v="0"/>
    <x v="0"/>
    <x v="0"/>
    <x v="54"/>
  </r>
  <r>
    <x v="0"/>
    <x v="347"/>
    <x v="0"/>
    <x v="0"/>
    <x v="0"/>
    <x v="1"/>
  </r>
  <r>
    <x v="54"/>
    <x v="348"/>
    <x v="0"/>
    <x v="5"/>
    <x v="1"/>
    <x v="70"/>
  </r>
  <r>
    <x v="24"/>
    <x v="349"/>
    <x v="0"/>
    <x v="0"/>
    <x v="0"/>
    <x v="0"/>
  </r>
  <r>
    <x v="0"/>
    <x v="350"/>
    <x v="0"/>
    <x v="0"/>
    <x v="0"/>
    <x v="1"/>
  </r>
  <r>
    <x v="54"/>
    <x v="351"/>
    <x v="0"/>
    <x v="0"/>
    <x v="0"/>
    <x v="1"/>
  </r>
  <r>
    <x v="12"/>
    <x v="352"/>
    <x v="0"/>
    <x v="0"/>
    <x v="0"/>
    <x v="1"/>
  </r>
  <r>
    <x v="29"/>
    <x v="353"/>
    <x v="0"/>
    <x v="0"/>
    <x v="2"/>
    <x v="1"/>
  </r>
  <r>
    <x v="0"/>
    <x v="354"/>
    <x v="0"/>
    <x v="0"/>
    <x v="0"/>
    <x v="1"/>
  </r>
  <r>
    <x v="0"/>
    <x v="355"/>
    <x v="0"/>
    <x v="0"/>
    <x v="0"/>
    <x v="1"/>
  </r>
  <r>
    <x v="4"/>
    <x v="356"/>
    <x v="0"/>
    <x v="0"/>
    <x v="0"/>
    <x v="1"/>
  </r>
  <r>
    <x v="46"/>
    <x v="357"/>
    <x v="0"/>
    <x v="0"/>
    <x v="0"/>
    <x v="1"/>
  </r>
  <r>
    <x v="12"/>
    <x v="358"/>
    <x v="0"/>
    <x v="0"/>
    <x v="0"/>
    <x v="71"/>
  </r>
  <r>
    <x v="21"/>
    <x v="359"/>
    <x v="0"/>
    <x v="0"/>
    <x v="0"/>
    <x v="1"/>
  </r>
  <r>
    <x v="0"/>
    <x v="360"/>
    <x v="0"/>
    <x v="0"/>
    <x v="0"/>
    <x v="0"/>
  </r>
  <r>
    <x v="30"/>
    <x v="361"/>
    <x v="0"/>
    <x v="0"/>
    <x v="0"/>
    <x v="1"/>
  </r>
  <r>
    <x v="0"/>
    <x v="362"/>
    <x v="0"/>
    <x v="0"/>
    <x v="0"/>
    <x v="1"/>
  </r>
  <r>
    <x v="53"/>
    <x v="363"/>
    <x v="0"/>
    <x v="0"/>
    <x v="0"/>
    <x v="72"/>
  </r>
  <r>
    <x v="0"/>
    <x v="364"/>
    <x v="0"/>
    <x v="0"/>
    <x v="0"/>
    <x v="1"/>
  </r>
  <r>
    <x v="9"/>
    <x v="365"/>
    <x v="0"/>
    <x v="0"/>
    <x v="0"/>
    <x v="1"/>
  </r>
  <r>
    <x v="1"/>
    <x v="366"/>
    <x v="0"/>
    <x v="0"/>
    <x v="0"/>
    <x v="73"/>
  </r>
  <r>
    <x v="0"/>
    <x v="367"/>
    <x v="0"/>
    <x v="0"/>
    <x v="0"/>
    <x v="1"/>
  </r>
  <r>
    <x v="17"/>
    <x v="368"/>
    <x v="0"/>
    <x v="0"/>
    <x v="0"/>
    <x v="74"/>
  </r>
  <r>
    <x v="0"/>
    <x v="369"/>
    <x v="0"/>
    <x v="0"/>
    <x v="0"/>
    <x v="1"/>
  </r>
  <r>
    <x v="0"/>
    <x v="370"/>
    <x v="0"/>
    <x v="0"/>
    <x v="0"/>
    <x v="40"/>
  </r>
  <r>
    <x v="42"/>
    <x v="371"/>
    <x v="0"/>
    <x v="0"/>
    <x v="0"/>
    <x v="1"/>
  </r>
  <r>
    <x v="26"/>
    <x v="372"/>
    <x v="0"/>
    <x v="0"/>
    <x v="0"/>
    <x v="75"/>
  </r>
  <r>
    <x v="49"/>
    <x v="373"/>
    <x v="0"/>
    <x v="0"/>
    <x v="0"/>
    <x v="1"/>
  </r>
  <r>
    <x v="0"/>
    <x v="374"/>
    <x v="0"/>
    <x v="0"/>
    <x v="0"/>
    <x v="1"/>
  </r>
  <r>
    <x v="22"/>
    <x v="375"/>
    <x v="0"/>
    <x v="0"/>
    <x v="0"/>
    <x v="76"/>
  </r>
  <r>
    <x v="17"/>
    <x v="376"/>
    <x v="0"/>
    <x v="0"/>
    <x v="0"/>
    <x v="1"/>
  </r>
  <r>
    <x v="6"/>
    <x v="377"/>
    <x v="0"/>
    <x v="0"/>
    <x v="0"/>
    <x v="1"/>
  </r>
  <r>
    <x v="5"/>
    <x v="378"/>
    <x v="0"/>
    <x v="0"/>
    <x v="0"/>
    <x v="1"/>
  </r>
  <r>
    <x v="15"/>
    <x v="379"/>
    <x v="0"/>
    <x v="0"/>
    <x v="0"/>
    <x v="77"/>
  </r>
  <r>
    <x v="27"/>
    <x v="380"/>
    <x v="0"/>
    <x v="0"/>
    <x v="0"/>
    <x v="1"/>
  </r>
  <r>
    <x v="55"/>
    <x v="381"/>
    <x v="0"/>
    <x v="0"/>
    <x v="0"/>
    <x v="1"/>
  </r>
  <r>
    <x v="1"/>
    <x v="382"/>
    <x v="0"/>
    <x v="0"/>
    <x v="0"/>
    <x v="1"/>
  </r>
  <r>
    <x v="52"/>
    <x v="383"/>
    <x v="0"/>
    <x v="0"/>
    <x v="0"/>
    <x v="78"/>
  </r>
  <r>
    <x v="17"/>
    <x v="384"/>
    <x v="0"/>
    <x v="0"/>
    <x v="0"/>
    <x v="79"/>
  </r>
  <r>
    <x v="28"/>
    <x v="385"/>
    <x v="0"/>
    <x v="0"/>
    <x v="0"/>
    <x v="1"/>
  </r>
  <r>
    <x v="0"/>
    <x v="386"/>
    <x v="0"/>
    <x v="0"/>
    <x v="0"/>
    <x v="1"/>
  </r>
  <r>
    <x v="29"/>
    <x v="387"/>
    <x v="0"/>
    <x v="0"/>
    <x v="0"/>
    <x v="1"/>
  </r>
  <r>
    <x v="0"/>
    <x v="388"/>
    <x v="0"/>
    <x v="0"/>
    <x v="0"/>
    <x v="1"/>
  </r>
  <r>
    <x v="35"/>
    <x v="389"/>
    <x v="0"/>
    <x v="0"/>
    <x v="9"/>
    <x v="80"/>
  </r>
  <r>
    <x v="15"/>
    <x v="390"/>
    <x v="0"/>
    <x v="9"/>
    <x v="2"/>
    <x v="81"/>
  </r>
  <r>
    <x v="1"/>
    <x v="391"/>
    <x v="0"/>
    <x v="0"/>
    <x v="0"/>
    <x v="1"/>
  </r>
  <r>
    <x v="50"/>
    <x v="392"/>
    <x v="0"/>
    <x v="0"/>
    <x v="0"/>
    <x v="1"/>
  </r>
  <r>
    <x v="0"/>
    <x v="393"/>
    <x v="0"/>
    <x v="0"/>
    <x v="0"/>
    <x v="1"/>
  </r>
  <r>
    <x v="28"/>
    <x v="394"/>
    <x v="0"/>
    <x v="0"/>
    <x v="0"/>
    <x v="82"/>
  </r>
  <r>
    <x v="0"/>
    <x v="395"/>
    <x v="0"/>
    <x v="0"/>
    <x v="0"/>
    <x v="1"/>
  </r>
  <r>
    <x v="0"/>
    <x v="396"/>
    <x v="0"/>
    <x v="0"/>
    <x v="0"/>
    <x v="1"/>
  </r>
  <r>
    <x v="0"/>
    <x v="397"/>
    <x v="0"/>
    <x v="0"/>
    <x v="0"/>
    <x v="1"/>
  </r>
  <r>
    <x v="0"/>
    <x v="398"/>
    <x v="0"/>
    <x v="0"/>
    <x v="0"/>
    <x v="1"/>
  </r>
  <r>
    <x v="1"/>
    <x v="399"/>
    <x v="0"/>
    <x v="0"/>
    <x v="0"/>
    <x v="1"/>
  </r>
  <r>
    <x v="0"/>
    <x v="400"/>
    <x v="0"/>
    <x v="0"/>
    <x v="0"/>
    <x v="1"/>
  </r>
  <r>
    <x v="0"/>
    <x v="401"/>
    <x v="0"/>
    <x v="0"/>
    <x v="0"/>
    <x v="1"/>
  </r>
  <r>
    <x v="0"/>
    <x v="402"/>
    <x v="0"/>
    <x v="0"/>
    <x v="0"/>
    <x v="83"/>
  </r>
  <r>
    <x v="37"/>
    <x v="403"/>
    <x v="0"/>
    <x v="5"/>
    <x v="0"/>
    <x v="83"/>
  </r>
  <r>
    <x v="8"/>
    <x v="404"/>
    <x v="0"/>
    <x v="0"/>
    <x v="0"/>
    <x v="1"/>
  </r>
  <r>
    <x v="32"/>
    <x v="405"/>
    <x v="0"/>
    <x v="0"/>
    <x v="0"/>
    <x v="1"/>
  </r>
  <r>
    <x v="36"/>
    <x v="406"/>
    <x v="1"/>
    <x v="0"/>
    <x v="6"/>
    <x v="84"/>
  </r>
  <r>
    <x v="0"/>
    <x v="407"/>
    <x v="0"/>
    <x v="0"/>
    <x v="0"/>
    <x v="54"/>
  </r>
  <r>
    <x v="31"/>
    <x v="408"/>
    <x v="0"/>
    <x v="0"/>
    <x v="0"/>
    <x v="85"/>
  </r>
  <r>
    <x v="49"/>
    <x v="409"/>
    <x v="0"/>
    <x v="0"/>
    <x v="0"/>
    <x v="14"/>
  </r>
  <r>
    <x v="0"/>
    <x v="410"/>
    <x v="0"/>
    <x v="0"/>
    <x v="0"/>
    <x v="1"/>
  </r>
  <r>
    <x v="54"/>
    <x v="411"/>
    <x v="0"/>
    <x v="0"/>
    <x v="2"/>
    <x v="40"/>
  </r>
  <r>
    <x v="22"/>
    <x v="412"/>
    <x v="0"/>
    <x v="0"/>
    <x v="0"/>
    <x v="1"/>
  </r>
  <r>
    <x v="18"/>
    <x v="413"/>
    <x v="0"/>
    <x v="0"/>
    <x v="0"/>
    <x v="1"/>
  </r>
  <r>
    <x v="21"/>
    <x v="414"/>
    <x v="0"/>
    <x v="0"/>
    <x v="0"/>
    <x v="1"/>
  </r>
  <r>
    <x v="0"/>
    <x v="415"/>
    <x v="0"/>
    <x v="0"/>
    <x v="0"/>
    <x v="86"/>
  </r>
  <r>
    <x v="35"/>
    <x v="416"/>
    <x v="0"/>
    <x v="0"/>
    <x v="0"/>
    <x v="1"/>
  </r>
  <r>
    <x v="18"/>
    <x v="417"/>
    <x v="0"/>
    <x v="0"/>
    <x v="0"/>
    <x v="44"/>
  </r>
  <r>
    <x v="17"/>
    <x v="418"/>
    <x v="0"/>
    <x v="0"/>
    <x v="0"/>
    <x v="1"/>
  </r>
  <r>
    <x v="0"/>
    <x v="419"/>
    <x v="0"/>
    <x v="0"/>
    <x v="0"/>
    <x v="1"/>
  </r>
  <r>
    <x v="36"/>
    <x v="420"/>
    <x v="0"/>
    <x v="6"/>
    <x v="0"/>
    <x v="87"/>
  </r>
  <r>
    <x v="9"/>
    <x v="421"/>
    <x v="0"/>
    <x v="0"/>
    <x v="0"/>
    <x v="1"/>
  </r>
  <r>
    <x v="39"/>
    <x v="422"/>
    <x v="0"/>
    <x v="0"/>
    <x v="1"/>
    <x v="29"/>
  </r>
  <r>
    <x v="6"/>
    <x v="423"/>
    <x v="1"/>
    <x v="0"/>
    <x v="13"/>
    <x v="88"/>
  </r>
  <r>
    <x v="15"/>
    <x v="424"/>
    <x v="0"/>
    <x v="0"/>
    <x v="0"/>
    <x v="89"/>
  </r>
  <r>
    <x v="8"/>
    <x v="425"/>
    <x v="0"/>
    <x v="0"/>
    <x v="0"/>
    <x v="61"/>
  </r>
  <r>
    <x v="9"/>
    <x v="426"/>
    <x v="0"/>
    <x v="0"/>
    <x v="0"/>
    <x v="1"/>
  </r>
  <r>
    <x v="31"/>
    <x v="427"/>
    <x v="0"/>
    <x v="0"/>
    <x v="0"/>
    <x v="1"/>
  </r>
  <r>
    <x v="19"/>
    <x v="428"/>
    <x v="0"/>
    <x v="0"/>
    <x v="0"/>
    <x v="1"/>
  </r>
  <r>
    <x v="38"/>
    <x v="429"/>
    <x v="0"/>
    <x v="0"/>
    <x v="0"/>
    <x v="1"/>
  </r>
  <r>
    <x v="29"/>
    <x v="430"/>
    <x v="0"/>
    <x v="0"/>
    <x v="0"/>
    <x v="1"/>
  </r>
  <r>
    <x v="38"/>
    <x v="431"/>
    <x v="0"/>
    <x v="0"/>
    <x v="0"/>
    <x v="1"/>
  </r>
  <r>
    <x v="28"/>
    <x v="432"/>
    <x v="0"/>
    <x v="0"/>
    <x v="0"/>
    <x v="1"/>
  </r>
  <r>
    <x v="51"/>
    <x v="433"/>
    <x v="0"/>
    <x v="0"/>
    <x v="0"/>
    <x v="1"/>
  </r>
  <r>
    <x v="13"/>
    <x v="434"/>
    <x v="0"/>
    <x v="0"/>
    <x v="0"/>
    <x v="1"/>
  </r>
  <r>
    <x v="0"/>
    <x v="435"/>
    <x v="0"/>
    <x v="0"/>
    <x v="0"/>
    <x v="1"/>
  </r>
  <r>
    <x v="16"/>
    <x v="436"/>
    <x v="0"/>
    <x v="0"/>
    <x v="0"/>
    <x v="1"/>
  </r>
  <r>
    <x v="0"/>
    <x v="437"/>
    <x v="0"/>
    <x v="0"/>
    <x v="0"/>
    <x v="1"/>
  </r>
  <r>
    <x v="19"/>
    <x v="438"/>
    <x v="0"/>
    <x v="0"/>
    <x v="0"/>
    <x v="90"/>
  </r>
  <r>
    <x v="0"/>
    <x v="439"/>
    <x v="0"/>
    <x v="0"/>
    <x v="0"/>
    <x v="1"/>
  </r>
  <r>
    <x v="56"/>
    <x v="440"/>
    <x v="0"/>
    <x v="0"/>
    <x v="1"/>
    <x v="15"/>
  </r>
  <r>
    <x v="0"/>
    <x v="441"/>
    <x v="0"/>
    <x v="0"/>
    <x v="0"/>
    <x v="1"/>
  </r>
  <r>
    <x v="12"/>
    <x v="442"/>
    <x v="0"/>
    <x v="0"/>
    <x v="0"/>
    <x v="1"/>
  </r>
  <r>
    <x v="15"/>
    <x v="443"/>
    <x v="2"/>
    <x v="0"/>
    <x v="14"/>
    <x v="91"/>
  </r>
  <r>
    <x v="47"/>
    <x v="444"/>
    <x v="0"/>
    <x v="0"/>
    <x v="0"/>
    <x v="92"/>
  </r>
  <r>
    <x v="22"/>
    <x v="445"/>
    <x v="0"/>
    <x v="0"/>
    <x v="0"/>
    <x v="93"/>
  </r>
  <r>
    <x v="21"/>
    <x v="446"/>
    <x v="0"/>
    <x v="0"/>
    <x v="0"/>
    <x v="40"/>
  </r>
  <r>
    <x v="48"/>
    <x v="447"/>
    <x v="0"/>
    <x v="0"/>
    <x v="0"/>
    <x v="1"/>
  </r>
  <r>
    <x v="52"/>
    <x v="448"/>
    <x v="0"/>
    <x v="0"/>
    <x v="0"/>
    <x v="1"/>
  </r>
  <r>
    <x v="0"/>
    <x v="449"/>
    <x v="0"/>
    <x v="0"/>
    <x v="0"/>
    <x v="94"/>
  </r>
  <r>
    <x v="0"/>
    <x v="450"/>
    <x v="0"/>
    <x v="0"/>
    <x v="0"/>
    <x v="1"/>
  </r>
  <r>
    <x v="14"/>
    <x v="451"/>
    <x v="0"/>
    <x v="0"/>
    <x v="0"/>
    <x v="1"/>
  </r>
  <r>
    <x v="51"/>
    <x v="452"/>
    <x v="0"/>
    <x v="0"/>
    <x v="0"/>
    <x v="1"/>
  </r>
  <r>
    <x v="33"/>
    <x v="453"/>
    <x v="0"/>
    <x v="0"/>
    <x v="0"/>
    <x v="95"/>
  </r>
  <r>
    <x v="0"/>
    <x v="454"/>
    <x v="0"/>
    <x v="0"/>
    <x v="0"/>
    <x v="1"/>
  </r>
  <r>
    <x v="22"/>
    <x v="455"/>
    <x v="0"/>
    <x v="0"/>
    <x v="0"/>
    <x v="96"/>
  </r>
  <r>
    <x v="11"/>
    <x v="456"/>
    <x v="0"/>
    <x v="0"/>
    <x v="0"/>
    <x v="16"/>
  </r>
  <r>
    <x v="24"/>
    <x v="457"/>
    <x v="0"/>
    <x v="0"/>
    <x v="1"/>
    <x v="1"/>
  </r>
  <r>
    <x v="12"/>
    <x v="458"/>
    <x v="0"/>
    <x v="0"/>
    <x v="1"/>
    <x v="97"/>
  </r>
  <r>
    <x v="44"/>
    <x v="459"/>
    <x v="0"/>
    <x v="0"/>
    <x v="0"/>
    <x v="1"/>
  </r>
  <r>
    <x v="40"/>
    <x v="460"/>
    <x v="0"/>
    <x v="0"/>
    <x v="0"/>
    <x v="98"/>
  </r>
  <r>
    <x v="44"/>
    <x v="461"/>
    <x v="0"/>
    <x v="0"/>
    <x v="0"/>
    <x v="1"/>
  </r>
  <r>
    <x v="19"/>
    <x v="462"/>
    <x v="0"/>
    <x v="0"/>
    <x v="0"/>
    <x v="1"/>
  </r>
  <r>
    <x v="29"/>
    <x v="463"/>
    <x v="0"/>
    <x v="0"/>
    <x v="0"/>
    <x v="99"/>
  </r>
  <r>
    <x v="22"/>
    <x v="464"/>
    <x v="0"/>
    <x v="0"/>
    <x v="1"/>
    <x v="1"/>
  </r>
  <r>
    <x v="42"/>
    <x v="465"/>
    <x v="0"/>
    <x v="0"/>
    <x v="0"/>
    <x v="1"/>
  </r>
  <r>
    <x v="0"/>
    <x v="466"/>
    <x v="0"/>
    <x v="0"/>
    <x v="0"/>
    <x v="1"/>
  </r>
  <r>
    <x v="7"/>
    <x v="467"/>
    <x v="0"/>
    <x v="0"/>
    <x v="15"/>
    <x v="51"/>
  </r>
  <r>
    <x v="31"/>
    <x v="468"/>
    <x v="0"/>
    <x v="0"/>
    <x v="0"/>
    <x v="1"/>
  </r>
  <r>
    <x v="21"/>
    <x v="469"/>
    <x v="0"/>
    <x v="0"/>
    <x v="6"/>
    <x v="100"/>
  </r>
  <r>
    <x v="0"/>
    <x v="470"/>
    <x v="0"/>
    <x v="0"/>
    <x v="0"/>
    <x v="1"/>
  </r>
  <r>
    <x v="23"/>
    <x v="471"/>
    <x v="0"/>
    <x v="0"/>
    <x v="0"/>
    <x v="1"/>
  </r>
  <r>
    <x v="2"/>
    <x v="472"/>
    <x v="0"/>
    <x v="0"/>
    <x v="0"/>
    <x v="40"/>
  </r>
  <r>
    <x v="0"/>
    <x v="473"/>
    <x v="0"/>
    <x v="0"/>
    <x v="0"/>
    <x v="1"/>
  </r>
  <r>
    <x v="52"/>
    <x v="474"/>
    <x v="0"/>
    <x v="0"/>
    <x v="2"/>
    <x v="54"/>
  </r>
  <r>
    <x v="13"/>
    <x v="475"/>
    <x v="0"/>
    <x v="0"/>
    <x v="0"/>
    <x v="1"/>
  </r>
  <r>
    <x v="29"/>
    <x v="476"/>
    <x v="0"/>
    <x v="0"/>
    <x v="0"/>
    <x v="1"/>
  </r>
  <r>
    <x v="52"/>
    <x v="477"/>
    <x v="0"/>
    <x v="0"/>
    <x v="0"/>
    <x v="101"/>
  </r>
  <r>
    <x v="1"/>
    <x v="478"/>
    <x v="0"/>
    <x v="0"/>
    <x v="0"/>
    <x v="44"/>
  </r>
  <r>
    <x v="12"/>
    <x v="479"/>
    <x v="0"/>
    <x v="0"/>
    <x v="16"/>
    <x v="1"/>
  </r>
  <r>
    <x v="57"/>
    <x v="480"/>
    <x v="0"/>
    <x v="0"/>
    <x v="0"/>
    <x v="1"/>
  </r>
  <r>
    <x v="19"/>
    <x v="481"/>
    <x v="0"/>
    <x v="0"/>
    <x v="0"/>
    <x v="1"/>
  </r>
  <r>
    <x v="19"/>
    <x v="482"/>
    <x v="0"/>
    <x v="0"/>
    <x v="0"/>
    <x v="1"/>
  </r>
  <r>
    <x v="9"/>
    <x v="483"/>
    <x v="0"/>
    <x v="0"/>
    <x v="0"/>
    <x v="14"/>
  </r>
  <r>
    <x v="43"/>
    <x v="484"/>
    <x v="0"/>
    <x v="0"/>
    <x v="17"/>
    <x v="102"/>
  </r>
  <r>
    <x v="1"/>
    <x v="485"/>
    <x v="0"/>
    <x v="0"/>
    <x v="0"/>
    <x v="1"/>
  </r>
  <r>
    <x v="32"/>
    <x v="486"/>
    <x v="0"/>
    <x v="0"/>
    <x v="0"/>
    <x v="1"/>
  </r>
  <r>
    <x v="11"/>
    <x v="487"/>
    <x v="0"/>
    <x v="0"/>
    <x v="0"/>
    <x v="11"/>
  </r>
  <r>
    <x v="8"/>
    <x v="488"/>
    <x v="0"/>
    <x v="0"/>
    <x v="1"/>
    <x v="1"/>
  </r>
  <r>
    <x v="58"/>
    <x v="489"/>
    <x v="0"/>
    <x v="0"/>
    <x v="0"/>
    <x v="1"/>
  </r>
  <r>
    <x v="28"/>
    <x v="490"/>
    <x v="0"/>
    <x v="0"/>
    <x v="0"/>
    <x v="1"/>
  </r>
  <r>
    <x v="22"/>
    <x v="491"/>
    <x v="0"/>
    <x v="0"/>
    <x v="0"/>
    <x v="103"/>
  </r>
  <r>
    <x v="42"/>
    <x v="492"/>
    <x v="0"/>
    <x v="0"/>
    <x v="0"/>
    <x v="1"/>
  </r>
  <r>
    <x v="15"/>
    <x v="493"/>
    <x v="0"/>
    <x v="0"/>
    <x v="0"/>
    <x v="104"/>
  </r>
  <r>
    <x v="0"/>
    <x v="494"/>
    <x v="0"/>
    <x v="0"/>
    <x v="0"/>
    <x v="1"/>
  </r>
  <r>
    <x v="30"/>
    <x v="495"/>
    <x v="0"/>
    <x v="0"/>
    <x v="0"/>
    <x v="1"/>
  </r>
  <r>
    <x v="0"/>
    <x v="496"/>
    <x v="0"/>
    <x v="0"/>
    <x v="0"/>
    <x v="1"/>
  </r>
  <r>
    <x v="0"/>
    <x v="497"/>
    <x v="0"/>
    <x v="0"/>
    <x v="0"/>
    <x v="1"/>
  </r>
  <r>
    <x v="10"/>
    <x v="498"/>
    <x v="0"/>
    <x v="0"/>
    <x v="0"/>
    <x v="14"/>
  </r>
  <r>
    <x v="35"/>
    <x v="499"/>
    <x v="0"/>
    <x v="0"/>
    <x v="0"/>
    <x v="105"/>
  </r>
  <r>
    <x v="22"/>
    <x v="500"/>
    <x v="0"/>
    <x v="0"/>
    <x v="0"/>
    <x v="106"/>
  </r>
  <r>
    <x v="28"/>
    <x v="501"/>
    <x v="0"/>
    <x v="0"/>
    <x v="2"/>
    <x v="1"/>
  </r>
  <r>
    <x v="55"/>
    <x v="502"/>
    <x v="0"/>
    <x v="0"/>
    <x v="0"/>
    <x v="1"/>
  </r>
  <r>
    <x v="0"/>
    <x v="503"/>
    <x v="0"/>
    <x v="0"/>
    <x v="0"/>
    <x v="22"/>
  </r>
  <r>
    <x v="0"/>
    <x v="504"/>
    <x v="0"/>
    <x v="0"/>
    <x v="0"/>
    <x v="1"/>
  </r>
  <r>
    <x v="0"/>
    <x v="505"/>
    <x v="0"/>
    <x v="0"/>
    <x v="0"/>
    <x v="1"/>
  </r>
  <r>
    <x v="12"/>
    <x v="506"/>
    <x v="0"/>
    <x v="0"/>
    <x v="0"/>
    <x v="1"/>
  </r>
  <r>
    <x v="4"/>
    <x v="507"/>
    <x v="0"/>
    <x v="0"/>
    <x v="2"/>
    <x v="1"/>
  </r>
  <r>
    <x v="0"/>
    <x v="508"/>
    <x v="0"/>
    <x v="0"/>
    <x v="0"/>
    <x v="1"/>
  </r>
  <r>
    <x v="1"/>
    <x v="509"/>
    <x v="0"/>
    <x v="0"/>
    <x v="0"/>
    <x v="1"/>
  </r>
  <r>
    <x v="0"/>
    <x v="510"/>
    <x v="0"/>
    <x v="0"/>
    <x v="0"/>
    <x v="1"/>
  </r>
  <r>
    <x v="0"/>
    <x v="511"/>
    <x v="0"/>
    <x v="0"/>
    <x v="0"/>
    <x v="1"/>
  </r>
  <r>
    <x v="22"/>
    <x v="512"/>
    <x v="0"/>
    <x v="0"/>
    <x v="0"/>
    <x v="1"/>
  </r>
  <r>
    <x v="15"/>
    <x v="513"/>
    <x v="2"/>
    <x v="10"/>
    <x v="18"/>
    <x v="107"/>
  </r>
  <r>
    <x v="3"/>
    <x v="514"/>
    <x v="0"/>
    <x v="5"/>
    <x v="0"/>
    <x v="108"/>
  </r>
  <r>
    <x v="36"/>
    <x v="515"/>
    <x v="0"/>
    <x v="0"/>
    <x v="0"/>
    <x v="1"/>
  </r>
  <r>
    <x v="42"/>
    <x v="516"/>
    <x v="0"/>
    <x v="0"/>
    <x v="0"/>
    <x v="1"/>
  </r>
  <r>
    <x v="6"/>
    <x v="517"/>
    <x v="0"/>
    <x v="0"/>
    <x v="0"/>
    <x v="1"/>
  </r>
  <r>
    <x v="29"/>
    <x v="518"/>
    <x v="0"/>
    <x v="0"/>
    <x v="0"/>
    <x v="1"/>
  </r>
  <r>
    <x v="0"/>
    <x v="519"/>
    <x v="0"/>
    <x v="0"/>
    <x v="0"/>
    <x v="1"/>
  </r>
  <r>
    <x v="34"/>
    <x v="520"/>
    <x v="2"/>
    <x v="0"/>
    <x v="2"/>
    <x v="1"/>
  </r>
  <r>
    <x v="9"/>
    <x v="521"/>
    <x v="0"/>
    <x v="0"/>
    <x v="0"/>
    <x v="1"/>
  </r>
  <r>
    <x v="28"/>
    <x v="522"/>
    <x v="0"/>
    <x v="0"/>
    <x v="0"/>
    <x v="1"/>
  </r>
  <r>
    <x v="51"/>
    <x v="523"/>
    <x v="0"/>
    <x v="0"/>
    <x v="0"/>
    <x v="0"/>
  </r>
  <r>
    <x v="42"/>
    <x v="524"/>
    <x v="0"/>
    <x v="0"/>
    <x v="0"/>
    <x v="1"/>
  </r>
  <r>
    <x v="14"/>
    <x v="525"/>
    <x v="0"/>
    <x v="0"/>
    <x v="0"/>
    <x v="1"/>
  </r>
  <r>
    <x v="10"/>
    <x v="526"/>
    <x v="0"/>
    <x v="0"/>
    <x v="0"/>
    <x v="1"/>
  </r>
  <r>
    <x v="22"/>
    <x v="527"/>
    <x v="0"/>
    <x v="0"/>
    <x v="0"/>
    <x v="1"/>
  </r>
  <r>
    <x v="19"/>
    <x v="528"/>
    <x v="0"/>
    <x v="0"/>
    <x v="0"/>
    <x v="1"/>
  </r>
  <r>
    <x v="35"/>
    <x v="529"/>
    <x v="0"/>
    <x v="0"/>
    <x v="19"/>
    <x v="44"/>
  </r>
  <r>
    <x v="22"/>
    <x v="530"/>
    <x v="0"/>
    <x v="0"/>
    <x v="0"/>
    <x v="1"/>
  </r>
  <r>
    <x v="15"/>
    <x v="531"/>
    <x v="0"/>
    <x v="0"/>
    <x v="9"/>
    <x v="109"/>
  </r>
  <r>
    <x v="28"/>
    <x v="532"/>
    <x v="0"/>
    <x v="0"/>
    <x v="0"/>
    <x v="1"/>
  </r>
  <r>
    <x v="19"/>
    <x v="533"/>
    <x v="0"/>
    <x v="0"/>
    <x v="0"/>
    <x v="1"/>
  </r>
  <r>
    <x v="4"/>
    <x v="534"/>
    <x v="0"/>
    <x v="0"/>
    <x v="0"/>
    <x v="1"/>
  </r>
  <r>
    <x v="0"/>
    <x v="535"/>
    <x v="0"/>
    <x v="0"/>
    <x v="0"/>
    <x v="1"/>
  </r>
  <r>
    <x v="0"/>
    <x v="536"/>
    <x v="0"/>
    <x v="0"/>
    <x v="0"/>
    <x v="110"/>
  </r>
  <r>
    <x v="31"/>
    <x v="537"/>
    <x v="0"/>
    <x v="0"/>
    <x v="0"/>
    <x v="1"/>
  </r>
  <r>
    <x v="0"/>
    <x v="538"/>
    <x v="0"/>
    <x v="0"/>
    <x v="0"/>
    <x v="1"/>
  </r>
  <r>
    <x v="1"/>
    <x v="539"/>
    <x v="0"/>
    <x v="0"/>
    <x v="0"/>
    <x v="1"/>
  </r>
  <r>
    <x v="47"/>
    <x v="540"/>
    <x v="0"/>
    <x v="0"/>
    <x v="0"/>
    <x v="111"/>
  </r>
  <r>
    <x v="43"/>
    <x v="541"/>
    <x v="0"/>
    <x v="0"/>
    <x v="0"/>
    <x v="1"/>
  </r>
  <r>
    <x v="0"/>
    <x v="542"/>
    <x v="0"/>
    <x v="0"/>
    <x v="0"/>
    <x v="1"/>
  </r>
  <r>
    <x v="0"/>
    <x v="543"/>
    <x v="0"/>
    <x v="0"/>
    <x v="0"/>
    <x v="1"/>
  </r>
  <r>
    <x v="2"/>
    <x v="544"/>
    <x v="0"/>
    <x v="0"/>
    <x v="0"/>
    <x v="1"/>
  </r>
  <r>
    <x v="8"/>
    <x v="545"/>
    <x v="0"/>
    <x v="0"/>
    <x v="2"/>
    <x v="1"/>
  </r>
  <r>
    <x v="28"/>
    <x v="546"/>
    <x v="0"/>
    <x v="0"/>
    <x v="0"/>
    <x v="1"/>
  </r>
  <r>
    <x v="51"/>
    <x v="547"/>
    <x v="0"/>
    <x v="4"/>
    <x v="0"/>
    <x v="112"/>
  </r>
  <r>
    <x v="32"/>
    <x v="548"/>
    <x v="0"/>
    <x v="0"/>
    <x v="0"/>
    <x v="1"/>
  </r>
  <r>
    <x v="0"/>
    <x v="549"/>
    <x v="0"/>
    <x v="0"/>
    <x v="0"/>
    <x v="22"/>
  </r>
  <r>
    <x v="55"/>
    <x v="550"/>
    <x v="0"/>
    <x v="0"/>
    <x v="0"/>
    <x v="1"/>
  </r>
  <r>
    <x v="42"/>
    <x v="551"/>
    <x v="0"/>
    <x v="0"/>
    <x v="0"/>
    <x v="1"/>
  </r>
  <r>
    <x v="24"/>
    <x v="552"/>
    <x v="0"/>
    <x v="0"/>
    <x v="0"/>
    <x v="1"/>
  </r>
  <r>
    <x v="45"/>
    <x v="553"/>
    <x v="0"/>
    <x v="0"/>
    <x v="0"/>
    <x v="1"/>
  </r>
  <r>
    <x v="51"/>
    <x v="554"/>
    <x v="0"/>
    <x v="0"/>
    <x v="0"/>
    <x v="113"/>
  </r>
  <r>
    <x v="0"/>
    <x v="555"/>
    <x v="0"/>
    <x v="0"/>
    <x v="0"/>
    <x v="1"/>
  </r>
  <r>
    <x v="0"/>
    <x v="556"/>
    <x v="0"/>
    <x v="0"/>
    <x v="0"/>
    <x v="54"/>
  </r>
  <r>
    <x v="53"/>
    <x v="557"/>
    <x v="0"/>
    <x v="11"/>
    <x v="0"/>
    <x v="114"/>
  </r>
  <r>
    <x v="48"/>
    <x v="558"/>
    <x v="0"/>
    <x v="0"/>
    <x v="0"/>
    <x v="115"/>
  </r>
  <r>
    <x v="54"/>
    <x v="559"/>
    <x v="0"/>
    <x v="0"/>
    <x v="0"/>
    <x v="1"/>
  </r>
  <r>
    <x v="0"/>
    <x v="560"/>
    <x v="0"/>
    <x v="0"/>
    <x v="0"/>
    <x v="1"/>
  </r>
  <r>
    <x v="11"/>
    <x v="561"/>
    <x v="0"/>
    <x v="0"/>
    <x v="0"/>
    <x v="1"/>
  </r>
  <r>
    <x v="0"/>
    <x v="562"/>
    <x v="0"/>
    <x v="0"/>
    <x v="0"/>
    <x v="1"/>
  </r>
  <r>
    <x v="35"/>
    <x v="563"/>
    <x v="0"/>
    <x v="0"/>
    <x v="0"/>
    <x v="1"/>
  </r>
  <r>
    <x v="15"/>
    <x v="564"/>
    <x v="0"/>
    <x v="12"/>
    <x v="3"/>
    <x v="116"/>
  </r>
  <r>
    <x v="22"/>
    <x v="565"/>
    <x v="0"/>
    <x v="0"/>
    <x v="0"/>
    <x v="1"/>
  </r>
  <r>
    <x v="0"/>
    <x v="566"/>
    <x v="0"/>
    <x v="0"/>
    <x v="0"/>
    <x v="1"/>
  </r>
  <r>
    <x v="6"/>
    <x v="567"/>
    <x v="0"/>
    <x v="0"/>
    <x v="9"/>
    <x v="1"/>
  </r>
  <r>
    <x v="2"/>
    <x v="568"/>
    <x v="0"/>
    <x v="0"/>
    <x v="0"/>
    <x v="1"/>
  </r>
  <r>
    <x v="8"/>
    <x v="569"/>
    <x v="0"/>
    <x v="0"/>
    <x v="7"/>
    <x v="40"/>
  </r>
  <r>
    <x v="0"/>
    <x v="570"/>
    <x v="0"/>
    <x v="0"/>
    <x v="0"/>
    <x v="1"/>
  </r>
  <r>
    <x v="55"/>
    <x v="571"/>
    <x v="0"/>
    <x v="0"/>
    <x v="0"/>
    <x v="1"/>
  </r>
  <r>
    <x v="0"/>
    <x v="572"/>
    <x v="0"/>
    <x v="0"/>
    <x v="0"/>
    <x v="1"/>
  </r>
  <r>
    <x v="56"/>
    <x v="573"/>
    <x v="0"/>
    <x v="0"/>
    <x v="0"/>
    <x v="1"/>
  </r>
  <r>
    <x v="1"/>
    <x v="574"/>
    <x v="0"/>
    <x v="0"/>
    <x v="0"/>
    <x v="1"/>
  </r>
  <r>
    <x v="27"/>
    <x v="575"/>
    <x v="0"/>
    <x v="0"/>
    <x v="0"/>
    <x v="1"/>
  </r>
  <r>
    <x v="49"/>
    <x v="576"/>
    <x v="0"/>
    <x v="0"/>
    <x v="0"/>
    <x v="1"/>
  </r>
  <r>
    <x v="0"/>
    <x v="577"/>
    <x v="0"/>
    <x v="0"/>
    <x v="0"/>
    <x v="1"/>
  </r>
  <r>
    <x v="5"/>
    <x v="578"/>
    <x v="0"/>
    <x v="0"/>
    <x v="0"/>
    <x v="117"/>
  </r>
  <r>
    <x v="6"/>
    <x v="579"/>
    <x v="0"/>
    <x v="0"/>
    <x v="0"/>
    <x v="44"/>
  </r>
  <r>
    <x v="0"/>
    <x v="580"/>
    <x v="0"/>
    <x v="0"/>
    <x v="0"/>
    <x v="1"/>
  </r>
  <r>
    <x v="50"/>
    <x v="581"/>
    <x v="0"/>
    <x v="0"/>
    <x v="0"/>
    <x v="1"/>
  </r>
  <r>
    <x v="19"/>
    <x v="582"/>
    <x v="0"/>
    <x v="0"/>
    <x v="0"/>
    <x v="1"/>
  </r>
  <r>
    <x v="0"/>
    <x v="583"/>
    <x v="0"/>
    <x v="0"/>
    <x v="0"/>
    <x v="1"/>
  </r>
  <r>
    <x v="10"/>
    <x v="584"/>
    <x v="0"/>
    <x v="0"/>
    <x v="0"/>
    <x v="1"/>
  </r>
  <r>
    <x v="49"/>
    <x v="585"/>
    <x v="0"/>
    <x v="13"/>
    <x v="6"/>
    <x v="118"/>
  </r>
  <r>
    <x v="1"/>
    <x v="586"/>
    <x v="0"/>
    <x v="0"/>
    <x v="0"/>
    <x v="1"/>
  </r>
  <r>
    <x v="22"/>
    <x v="587"/>
    <x v="0"/>
    <x v="0"/>
    <x v="0"/>
    <x v="1"/>
  </r>
  <r>
    <x v="22"/>
    <x v="588"/>
    <x v="0"/>
    <x v="0"/>
    <x v="0"/>
    <x v="1"/>
  </r>
  <r>
    <x v="30"/>
    <x v="589"/>
    <x v="0"/>
    <x v="14"/>
    <x v="2"/>
    <x v="119"/>
  </r>
  <r>
    <x v="53"/>
    <x v="590"/>
    <x v="0"/>
    <x v="0"/>
    <x v="0"/>
    <x v="1"/>
  </r>
  <r>
    <x v="11"/>
    <x v="591"/>
    <x v="0"/>
    <x v="0"/>
    <x v="0"/>
    <x v="1"/>
  </r>
  <r>
    <x v="13"/>
    <x v="592"/>
    <x v="0"/>
    <x v="0"/>
    <x v="0"/>
    <x v="1"/>
  </r>
  <r>
    <x v="36"/>
    <x v="593"/>
    <x v="0"/>
    <x v="0"/>
    <x v="0"/>
    <x v="1"/>
  </r>
  <r>
    <x v="0"/>
    <x v="594"/>
    <x v="0"/>
    <x v="0"/>
    <x v="0"/>
    <x v="44"/>
  </r>
  <r>
    <x v="1"/>
    <x v="595"/>
    <x v="0"/>
    <x v="0"/>
    <x v="0"/>
    <x v="1"/>
  </r>
  <r>
    <x v="12"/>
    <x v="596"/>
    <x v="0"/>
    <x v="0"/>
    <x v="6"/>
    <x v="1"/>
  </r>
  <r>
    <x v="9"/>
    <x v="597"/>
    <x v="0"/>
    <x v="0"/>
    <x v="0"/>
    <x v="120"/>
  </r>
  <r>
    <x v="22"/>
    <x v="598"/>
    <x v="0"/>
    <x v="0"/>
    <x v="0"/>
    <x v="1"/>
  </r>
  <r>
    <x v="39"/>
    <x v="599"/>
    <x v="0"/>
    <x v="0"/>
    <x v="9"/>
    <x v="1"/>
  </r>
  <r>
    <x v="11"/>
    <x v="600"/>
    <x v="0"/>
    <x v="0"/>
    <x v="0"/>
    <x v="121"/>
  </r>
  <r>
    <x v="0"/>
    <x v="601"/>
    <x v="0"/>
    <x v="0"/>
    <x v="0"/>
    <x v="1"/>
  </r>
  <r>
    <x v="43"/>
    <x v="602"/>
    <x v="0"/>
    <x v="0"/>
    <x v="0"/>
    <x v="1"/>
  </r>
  <r>
    <x v="0"/>
    <x v="603"/>
    <x v="0"/>
    <x v="0"/>
    <x v="0"/>
    <x v="122"/>
  </r>
  <r>
    <x v="53"/>
    <x v="604"/>
    <x v="0"/>
    <x v="0"/>
    <x v="0"/>
    <x v="1"/>
  </r>
  <r>
    <x v="28"/>
    <x v="605"/>
    <x v="0"/>
    <x v="0"/>
    <x v="0"/>
    <x v="1"/>
  </r>
  <r>
    <x v="20"/>
    <x v="606"/>
    <x v="0"/>
    <x v="0"/>
    <x v="1"/>
    <x v="123"/>
  </r>
  <r>
    <x v="0"/>
    <x v="607"/>
    <x v="0"/>
    <x v="0"/>
    <x v="0"/>
    <x v="1"/>
  </r>
  <r>
    <x v="19"/>
    <x v="608"/>
    <x v="0"/>
    <x v="0"/>
    <x v="0"/>
    <x v="1"/>
  </r>
  <r>
    <x v="39"/>
    <x v="609"/>
    <x v="0"/>
    <x v="0"/>
    <x v="0"/>
    <x v="98"/>
  </r>
  <r>
    <x v="10"/>
    <x v="610"/>
    <x v="0"/>
    <x v="0"/>
    <x v="0"/>
    <x v="124"/>
  </r>
  <r>
    <x v="0"/>
    <x v="611"/>
    <x v="0"/>
    <x v="0"/>
    <x v="0"/>
    <x v="1"/>
  </r>
  <r>
    <x v="5"/>
    <x v="612"/>
    <x v="0"/>
    <x v="0"/>
    <x v="2"/>
    <x v="63"/>
  </r>
  <r>
    <x v="14"/>
    <x v="613"/>
    <x v="0"/>
    <x v="0"/>
    <x v="0"/>
    <x v="125"/>
  </r>
  <r>
    <x v="6"/>
    <x v="614"/>
    <x v="0"/>
    <x v="0"/>
    <x v="0"/>
    <x v="1"/>
  </r>
  <r>
    <x v="43"/>
    <x v="615"/>
    <x v="0"/>
    <x v="0"/>
    <x v="0"/>
    <x v="1"/>
  </r>
  <r>
    <x v="6"/>
    <x v="616"/>
    <x v="0"/>
    <x v="0"/>
    <x v="0"/>
    <x v="1"/>
  </r>
  <r>
    <x v="19"/>
    <x v="617"/>
    <x v="0"/>
    <x v="0"/>
    <x v="0"/>
    <x v="126"/>
  </r>
  <r>
    <x v="0"/>
    <x v="618"/>
    <x v="0"/>
    <x v="0"/>
    <x v="0"/>
    <x v="1"/>
  </r>
  <r>
    <x v="37"/>
    <x v="619"/>
    <x v="0"/>
    <x v="0"/>
    <x v="0"/>
    <x v="1"/>
  </r>
  <r>
    <x v="5"/>
    <x v="620"/>
    <x v="0"/>
    <x v="0"/>
    <x v="9"/>
    <x v="44"/>
  </r>
  <r>
    <x v="21"/>
    <x v="621"/>
    <x v="0"/>
    <x v="0"/>
    <x v="0"/>
    <x v="1"/>
  </r>
  <r>
    <x v="29"/>
    <x v="622"/>
    <x v="0"/>
    <x v="0"/>
    <x v="1"/>
    <x v="1"/>
  </r>
  <r>
    <x v="2"/>
    <x v="623"/>
    <x v="0"/>
    <x v="0"/>
    <x v="0"/>
    <x v="1"/>
  </r>
  <r>
    <x v="53"/>
    <x v="624"/>
    <x v="0"/>
    <x v="0"/>
    <x v="0"/>
    <x v="1"/>
  </r>
  <r>
    <x v="50"/>
    <x v="625"/>
    <x v="0"/>
    <x v="0"/>
    <x v="0"/>
    <x v="1"/>
  </r>
  <r>
    <x v="2"/>
    <x v="626"/>
    <x v="0"/>
    <x v="0"/>
    <x v="0"/>
    <x v="1"/>
  </r>
  <r>
    <x v="51"/>
    <x v="627"/>
    <x v="0"/>
    <x v="0"/>
    <x v="0"/>
    <x v="1"/>
  </r>
  <r>
    <x v="24"/>
    <x v="628"/>
    <x v="0"/>
    <x v="3"/>
    <x v="0"/>
    <x v="127"/>
  </r>
  <r>
    <x v="0"/>
    <x v="629"/>
    <x v="0"/>
    <x v="0"/>
    <x v="0"/>
    <x v="1"/>
  </r>
  <r>
    <x v="20"/>
    <x v="630"/>
    <x v="0"/>
    <x v="0"/>
    <x v="0"/>
    <x v="1"/>
  </r>
  <r>
    <x v="5"/>
    <x v="631"/>
    <x v="0"/>
    <x v="0"/>
    <x v="0"/>
    <x v="1"/>
  </r>
  <r>
    <x v="1"/>
    <x v="632"/>
    <x v="0"/>
    <x v="0"/>
    <x v="0"/>
    <x v="1"/>
  </r>
  <r>
    <x v="1"/>
    <x v="633"/>
    <x v="0"/>
    <x v="0"/>
    <x v="0"/>
    <x v="128"/>
  </r>
  <r>
    <x v="58"/>
    <x v="634"/>
    <x v="0"/>
    <x v="0"/>
    <x v="0"/>
    <x v="129"/>
  </r>
  <r>
    <x v="1"/>
    <x v="635"/>
    <x v="0"/>
    <x v="0"/>
    <x v="0"/>
    <x v="1"/>
  </r>
  <r>
    <x v="21"/>
    <x v="636"/>
    <x v="0"/>
    <x v="0"/>
    <x v="0"/>
    <x v="1"/>
  </r>
  <r>
    <x v="18"/>
    <x v="637"/>
    <x v="0"/>
    <x v="0"/>
    <x v="0"/>
    <x v="130"/>
  </r>
  <r>
    <x v="5"/>
    <x v="638"/>
    <x v="0"/>
    <x v="0"/>
    <x v="0"/>
    <x v="131"/>
  </r>
  <r>
    <x v="18"/>
    <x v="639"/>
    <x v="0"/>
    <x v="0"/>
    <x v="0"/>
    <x v="1"/>
  </r>
  <r>
    <x v="33"/>
    <x v="640"/>
    <x v="0"/>
    <x v="0"/>
    <x v="0"/>
    <x v="0"/>
  </r>
  <r>
    <x v="2"/>
    <x v="641"/>
    <x v="0"/>
    <x v="0"/>
    <x v="0"/>
    <x v="1"/>
  </r>
  <r>
    <x v="59"/>
    <x v="642"/>
    <x v="0"/>
    <x v="0"/>
    <x v="6"/>
    <x v="1"/>
  </r>
  <r>
    <x v="14"/>
    <x v="643"/>
    <x v="0"/>
    <x v="0"/>
    <x v="20"/>
    <x v="44"/>
  </r>
  <r>
    <x v="11"/>
    <x v="644"/>
    <x v="0"/>
    <x v="0"/>
    <x v="0"/>
    <x v="132"/>
  </r>
  <r>
    <x v="22"/>
    <x v="645"/>
    <x v="0"/>
    <x v="0"/>
    <x v="0"/>
    <x v="1"/>
  </r>
  <r>
    <x v="7"/>
    <x v="646"/>
    <x v="0"/>
    <x v="0"/>
    <x v="2"/>
    <x v="1"/>
  </r>
  <r>
    <x v="1"/>
    <x v="647"/>
    <x v="0"/>
    <x v="0"/>
    <x v="0"/>
    <x v="11"/>
  </r>
  <r>
    <x v="29"/>
    <x v="648"/>
    <x v="0"/>
    <x v="0"/>
    <x v="0"/>
    <x v="133"/>
  </r>
  <r>
    <x v="24"/>
    <x v="649"/>
    <x v="0"/>
    <x v="0"/>
    <x v="0"/>
    <x v="1"/>
  </r>
  <r>
    <x v="0"/>
    <x v="650"/>
    <x v="0"/>
    <x v="0"/>
    <x v="0"/>
    <x v="1"/>
  </r>
  <r>
    <x v="18"/>
    <x v="651"/>
    <x v="0"/>
    <x v="0"/>
    <x v="0"/>
    <x v="1"/>
  </r>
  <r>
    <x v="35"/>
    <x v="652"/>
    <x v="0"/>
    <x v="0"/>
    <x v="0"/>
    <x v="51"/>
  </r>
  <r>
    <x v="6"/>
    <x v="653"/>
    <x v="0"/>
    <x v="0"/>
    <x v="0"/>
    <x v="30"/>
  </r>
  <r>
    <x v="1"/>
    <x v="654"/>
    <x v="0"/>
    <x v="0"/>
    <x v="0"/>
    <x v="1"/>
  </r>
  <r>
    <x v="9"/>
    <x v="655"/>
    <x v="0"/>
    <x v="0"/>
    <x v="0"/>
    <x v="44"/>
  </r>
  <r>
    <x v="25"/>
    <x v="656"/>
    <x v="0"/>
    <x v="0"/>
    <x v="0"/>
    <x v="0"/>
  </r>
  <r>
    <x v="0"/>
    <x v="657"/>
    <x v="0"/>
    <x v="0"/>
    <x v="0"/>
    <x v="1"/>
  </r>
  <r>
    <x v="37"/>
    <x v="658"/>
    <x v="0"/>
    <x v="0"/>
    <x v="0"/>
    <x v="44"/>
  </r>
  <r>
    <x v="50"/>
    <x v="659"/>
    <x v="0"/>
    <x v="0"/>
    <x v="0"/>
    <x v="134"/>
  </r>
  <r>
    <x v="22"/>
    <x v="660"/>
    <x v="0"/>
    <x v="0"/>
    <x v="0"/>
    <x v="1"/>
  </r>
  <r>
    <x v="53"/>
    <x v="661"/>
    <x v="0"/>
    <x v="0"/>
    <x v="0"/>
    <x v="1"/>
  </r>
  <r>
    <x v="12"/>
    <x v="662"/>
    <x v="0"/>
    <x v="0"/>
    <x v="0"/>
    <x v="1"/>
  </r>
  <r>
    <x v="55"/>
    <x v="663"/>
    <x v="0"/>
    <x v="0"/>
    <x v="11"/>
    <x v="135"/>
  </r>
  <r>
    <x v="12"/>
    <x v="664"/>
    <x v="0"/>
    <x v="0"/>
    <x v="0"/>
    <x v="1"/>
  </r>
  <r>
    <x v="44"/>
    <x v="665"/>
    <x v="0"/>
    <x v="0"/>
    <x v="0"/>
    <x v="1"/>
  </r>
  <r>
    <x v="36"/>
    <x v="666"/>
    <x v="0"/>
    <x v="0"/>
    <x v="0"/>
    <x v="1"/>
  </r>
  <r>
    <x v="0"/>
    <x v="667"/>
    <x v="0"/>
    <x v="0"/>
    <x v="0"/>
    <x v="1"/>
  </r>
  <r>
    <x v="0"/>
    <x v="668"/>
    <x v="0"/>
    <x v="0"/>
    <x v="0"/>
    <x v="1"/>
  </r>
  <r>
    <x v="0"/>
    <x v="669"/>
    <x v="0"/>
    <x v="0"/>
    <x v="0"/>
    <x v="1"/>
  </r>
  <r>
    <x v="21"/>
    <x v="670"/>
    <x v="0"/>
    <x v="0"/>
    <x v="0"/>
    <x v="1"/>
  </r>
  <r>
    <x v="38"/>
    <x v="671"/>
    <x v="0"/>
    <x v="0"/>
    <x v="0"/>
    <x v="1"/>
  </r>
  <r>
    <x v="16"/>
    <x v="672"/>
    <x v="0"/>
    <x v="0"/>
    <x v="2"/>
    <x v="1"/>
  </r>
  <r>
    <x v="15"/>
    <x v="673"/>
    <x v="0"/>
    <x v="0"/>
    <x v="0"/>
    <x v="83"/>
  </r>
  <r>
    <x v="10"/>
    <x v="674"/>
    <x v="0"/>
    <x v="0"/>
    <x v="0"/>
    <x v="1"/>
  </r>
  <r>
    <x v="44"/>
    <x v="675"/>
    <x v="0"/>
    <x v="0"/>
    <x v="0"/>
    <x v="1"/>
  </r>
  <r>
    <x v="1"/>
    <x v="676"/>
    <x v="0"/>
    <x v="0"/>
    <x v="0"/>
    <x v="1"/>
  </r>
  <r>
    <x v="0"/>
    <x v="677"/>
    <x v="0"/>
    <x v="0"/>
    <x v="0"/>
    <x v="136"/>
  </r>
  <r>
    <x v="15"/>
    <x v="678"/>
    <x v="0"/>
    <x v="0"/>
    <x v="0"/>
    <x v="1"/>
  </r>
  <r>
    <x v="29"/>
    <x v="679"/>
    <x v="0"/>
    <x v="0"/>
    <x v="0"/>
    <x v="1"/>
  </r>
  <r>
    <x v="6"/>
    <x v="680"/>
    <x v="0"/>
    <x v="0"/>
    <x v="0"/>
    <x v="137"/>
  </r>
  <r>
    <x v="56"/>
    <x v="681"/>
    <x v="0"/>
    <x v="4"/>
    <x v="0"/>
    <x v="138"/>
  </r>
  <r>
    <x v="0"/>
    <x v="682"/>
    <x v="0"/>
    <x v="0"/>
    <x v="0"/>
    <x v="61"/>
  </r>
  <r>
    <x v="25"/>
    <x v="683"/>
    <x v="0"/>
    <x v="0"/>
    <x v="0"/>
    <x v="1"/>
  </r>
  <r>
    <x v="53"/>
    <x v="684"/>
    <x v="0"/>
    <x v="0"/>
    <x v="11"/>
    <x v="30"/>
  </r>
  <r>
    <x v="25"/>
    <x v="685"/>
    <x v="0"/>
    <x v="0"/>
    <x v="0"/>
    <x v="1"/>
  </r>
  <r>
    <x v="0"/>
    <x v="686"/>
    <x v="0"/>
    <x v="0"/>
    <x v="0"/>
    <x v="1"/>
  </r>
  <r>
    <x v="44"/>
    <x v="687"/>
    <x v="0"/>
    <x v="0"/>
    <x v="0"/>
    <x v="1"/>
  </r>
  <r>
    <x v="0"/>
    <x v="688"/>
    <x v="0"/>
    <x v="0"/>
    <x v="0"/>
    <x v="1"/>
  </r>
  <r>
    <x v="38"/>
    <x v="689"/>
    <x v="0"/>
    <x v="0"/>
    <x v="21"/>
    <x v="0"/>
  </r>
  <r>
    <x v="10"/>
    <x v="690"/>
    <x v="0"/>
    <x v="0"/>
    <x v="0"/>
    <x v="1"/>
  </r>
  <r>
    <x v="0"/>
    <x v="691"/>
    <x v="0"/>
    <x v="0"/>
    <x v="0"/>
    <x v="1"/>
  </r>
  <r>
    <x v="54"/>
    <x v="692"/>
    <x v="0"/>
    <x v="0"/>
    <x v="0"/>
    <x v="1"/>
  </r>
  <r>
    <x v="24"/>
    <x v="693"/>
    <x v="0"/>
    <x v="0"/>
    <x v="0"/>
    <x v="1"/>
  </r>
  <r>
    <x v="2"/>
    <x v="694"/>
    <x v="0"/>
    <x v="0"/>
    <x v="0"/>
    <x v="1"/>
  </r>
  <r>
    <x v="45"/>
    <x v="695"/>
    <x v="0"/>
    <x v="0"/>
    <x v="0"/>
    <x v="18"/>
  </r>
  <r>
    <x v="19"/>
    <x v="696"/>
    <x v="0"/>
    <x v="0"/>
    <x v="0"/>
    <x v="1"/>
  </r>
  <r>
    <x v="1"/>
    <x v="697"/>
    <x v="0"/>
    <x v="0"/>
    <x v="0"/>
    <x v="1"/>
  </r>
  <r>
    <x v="12"/>
    <x v="698"/>
    <x v="0"/>
    <x v="0"/>
    <x v="0"/>
    <x v="1"/>
  </r>
  <r>
    <x v="39"/>
    <x v="699"/>
    <x v="0"/>
    <x v="0"/>
    <x v="1"/>
    <x v="139"/>
  </r>
  <r>
    <x v="0"/>
    <x v="700"/>
    <x v="0"/>
    <x v="0"/>
    <x v="0"/>
    <x v="1"/>
  </r>
  <r>
    <x v="0"/>
    <x v="701"/>
    <x v="0"/>
    <x v="0"/>
    <x v="0"/>
    <x v="1"/>
  </r>
  <r>
    <x v="35"/>
    <x v="702"/>
    <x v="0"/>
    <x v="0"/>
    <x v="0"/>
    <x v="1"/>
  </r>
  <r>
    <x v="54"/>
    <x v="703"/>
    <x v="0"/>
    <x v="0"/>
    <x v="2"/>
    <x v="1"/>
  </r>
  <r>
    <x v="11"/>
    <x v="704"/>
    <x v="0"/>
    <x v="0"/>
    <x v="0"/>
    <x v="1"/>
  </r>
  <r>
    <x v="9"/>
    <x v="705"/>
    <x v="0"/>
    <x v="0"/>
    <x v="0"/>
    <x v="1"/>
  </r>
  <r>
    <x v="13"/>
    <x v="706"/>
    <x v="0"/>
    <x v="0"/>
    <x v="0"/>
    <x v="1"/>
  </r>
  <r>
    <x v="12"/>
    <x v="707"/>
    <x v="0"/>
    <x v="0"/>
    <x v="0"/>
    <x v="54"/>
  </r>
  <r>
    <x v="0"/>
    <x v="708"/>
    <x v="0"/>
    <x v="0"/>
    <x v="0"/>
    <x v="1"/>
  </r>
  <r>
    <x v="21"/>
    <x v="709"/>
    <x v="0"/>
    <x v="0"/>
    <x v="0"/>
    <x v="1"/>
  </r>
  <r>
    <x v="31"/>
    <x v="710"/>
    <x v="0"/>
    <x v="0"/>
    <x v="0"/>
    <x v="1"/>
  </r>
  <r>
    <x v="29"/>
    <x v="711"/>
    <x v="0"/>
    <x v="0"/>
    <x v="0"/>
    <x v="140"/>
  </r>
  <r>
    <x v="44"/>
    <x v="712"/>
    <x v="0"/>
    <x v="0"/>
    <x v="0"/>
    <x v="1"/>
  </r>
  <r>
    <x v="1"/>
    <x v="713"/>
    <x v="0"/>
    <x v="0"/>
    <x v="0"/>
    <x v="1"/>
  </r>
  <r>
    <x v="42"/>
    <x v="714"/>
    <x v="0"/>
    <x v="0"/>
    <x v="0"/>
    <x v="1"/>
  </r>
  <r>
    <x v="6"/>
    <x v="715"/>
    <x v="0"/>
    <x v="0"/>
    <x v="0"/>
    <x v="1"/>
  </r>
  <r>
    <x v="31"/>
    <x v="716"/>
    <x v="0"/>
    <x v="0"/>
    <x v="0"/>
    <x v="1"/>
  </r>
  <r>
    <x v="18"/>
    <x v="717"/>
    <x v="2"/>
    <x v="0"/>
    <x v="2"/>
    <x v="1"/>
  </r>
  <r>
    <x v="9"/>
    <x v="718"/>
    <x v="0"/>
    <x v="0"/>
    <x v="0"/>
    <x v="1"/>
  </r>
  <r>
    <x v="0"/>
    <x v="719"/>
    <x v="0"/>
    <x v="0"/>
    <x v="0"/>
    <x v="1"/>
  </r>
  <r>
    <x v="16"/>
    <x v="720"/>
    <x v="0"/>
    <x v="0"/>
    <x v="0"/>
    <x v="1"/>
  </r>
  <r>
    <x v="37"/>
    <x v="721"/>
    <x v="0"/>
    <x v="0"/>
    <x v="0"/>
    <x v="1"/>
  </r>
  <r>
    <x v="0"/>
    <x v="722"/>
    <x v="0"/>
    <x v="0"/>
    <x v="0"/>
    <x v="1"/>
  </r>
  <r>
    <x v="1"/>
    <x v="723"/>
    <x v="0"/>
    <x v="0"/>
    <x v="0"/>
    <x v="1"/>
  </r>
  <r>
    <x v="0"/>
    <x v="724"/>
    <x v="0"/>
    <x v="0"/>
    <x v="0"/>
    <x v="1"/>
  </r>
  <r>
    <x v="28"/>
    <x v="725"/>
    <x v="0"/>
    <x v="0"/>
    <x v="0"/>
    <x v="141"/>
  </r>
  <r>
    <x v="2"/>
    <x v="726"/>
    <x v="0"/>
    <x v="0"/>
    <x v="0"/>
    <x v="14"/>
  </r>
  <r>
    <x v="28"/>
    <x v="727"/>
    <x v="0"/>
    <x v="0"/>
    <x v="0"/>
    <x v="1"/>
  </r>
  <r>
    <x v="47"/>
    <x v="728"/>
    <x v="0"/>
    <x v="0"/>
    <x v="0"/>
    <x v="1"/>
  </r>
  <r>
    <x v="5"/>
    <x v="729"/>
    <x v="0"/>
    <x v="0"/>
    <x v="0"/>
    <x v="1"/>
  </r>
  <r>
    <x v="7"/>
    <x v="730"/>
    <x v="0"/>
    <x v="0"/>
    <x v="0"/>
    <x v="1"/>
  </r>
  <r>
    <x v="58"/>
    <x v="731"/>
    <x v="0"/>
    <x v="0"/>
    <x v="9"/>
    <x v="142"/>
  </r>
  <r>
    <x v="28"/>
    <x v="732"/>
    <x v="0"/>
    <x v="0"/>
    <x v="0"/>
    <x v="1"/>
  </r>
  <r>
    <x v="0"/>
    <x v="733"/>
    <x v="0"/>
    <x v="0"/>
    <x v="0"/>
    <x v="4"/>
  </r>
  <r>
    <x v="0"/>
    <x v="734"/>
    <x v="0"/>
    <x v="0"/>
    <x v="0"/>
    <x v="143"/>
  </r>
  <r>
    <x v="0"/>
    <x v="735"/>
    <x v="0"/>
    <x v="0"/>
    <x v="0"/>
    <x v="1"/>
  </r>
  <r>
    <x v="50"/>
    <x v="736"/>
    <x v="0"/>
    <x v="0"/>
    <x v="0"/>
    <x v="144"/>
  </r>
  <r>
    <x v="0"/>
    <x v="737"/>
    <x v="3"/>
    <x v="15"/>
    <x v="22"/>
    <x v="145"/>
  </r>
  <r>
    <x v="60"/>
    <x v="738"/>
    <x v="4"/>
    <x v="16"/>
    <x v="23"/>
    <x v="146"/>
  </r>
  <r>
    <x v="60"/>
    <x v="739"/>
    <x v="3"/>
    <x v="15"/>
    <x v="22"/>
    <x v="14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0"/>
</file>

<file path=xl/pivotCache/pivotCacheRecords12.xml><?xml version="1.0" encoding="utf-8"?>
<pivotCacheRecords xmlns="http://schemas.openxmlformats.org/spreadsheetml/2006/main" xmlns:r="http://schemas.openxmlformats.org/officeDocument/2006/relationships" count="742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1"/>
    <x v="0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1"/>
    <x v="0"/>
    <x v="2"/>
  </r>
  <r>
    <x v="9"/>
    <x v="13"/>
    <x v="1"/>
    <x v="0"/>
    <x v="2"/>
    <x v="0"/>
  </r>
  <r>
    <x v="10"/>
    <x v="14"/>
    <x v="0"/>
    <x v="0"/>
    <x v="0"/>
    <x v="0"/>
  </r>
  <r>
    <x v="5"/>
    <x v="15"/>
    <x v="0"/>
    <x v="0"/>
    <x v="0"/>
    <x v="3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2"/>
    <x v="2"/>
    <x v="4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0"/>
    <x v="0"/>
  </r>
  <r>
    <x v="21"/>
    <x v="33"/>
    <x v="0"/>
    <x v="0"/>
    <x v="0"/>
    <x v="0"/>
  </r>
  <r>
    <x v="2"/>
    <x v="34"/>
    <x v="2"/>
    <x v="0"/>
    <x v="3"/>
    <x v="0"/>
  </r>
  <r>
    <x v="21"/>
    <x v="35"/>
    <x v="0"/>
    <x v="0"/>
    <x v="2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3"/>
    <x v="0"/>
    <x v="5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2"/>
    <x v="0"/>
  </r>
  <r>
    <x v="0"/>
    <x v="47"/>
    <x v="0"/>
    <x v="0"/>
    <x v="0"/>
    <x v="0"/>
  </r>
  <r>
    <x v="27"/>
    <x v="48"/>
    <x v="0"/>
    <x v="0"/>
    <x v="0"/>
    <x v="6"/>
  </r>
  <r>
    <x v="0"/>
    <x v="49"/>
    <x v="0"/>
    <x v="0"/>
    <x v="0"/>
    <x v="0"/>
  </r>
  <r>
    <x v="26"/>
    <x v="50"/>
    <x v="3"/>
    <x v="0"/>
    <x v="4"/>
    <x v="7"/>
  </r>
  <r>
    <x v="0"/>
    <x v="51"/>
    <x v="0"/>
    <x v="0"/>
    <x v="0"/>
    <x v="0"/>
  </r>
  <r>
    <x v="19"/>
    <x v="52"/>
    <x v="0"/>
    <x v="4"/>
    <x v="0"/>
    <x v="8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0"/>
    <x v="0"/>
    <x v="5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0"/>
    <x v="0"/>
    <x v="9"/>
  </r>
  <r>
    <x v="11"/>
    <x v="66"/>
    <x v="0"/>
    <x v="0"/>
    <x v="0"/>
    <x v="0"/>
  </r>
  <r>
    <x v="5"/>
    <x v="67"/>
    <x v="0"/>
    <x v="0"/>
    <x v="2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10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0"/>
    <x v="0"/>
    <x v="11"/>
  </r>
  <r>
    <x v="33"/>
    <x v="75"/>
    <x v="0"/>
    <x v="0"/>
    <x v="0"/>
    <x v="0"/>
  </r>
  <r>
    <x v="34"/>
    <x v="76"/>
    <x v="0"/>
    <x v="0"/>
    <x v="2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2"/>
    <x v="12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1"/>
    <x v="0"/>
    <x v="1"/>
    <x v="0"/>
  </r>
  <r>
    <x v="6"/>
    <x v="88"/>
    <x v="0"/>
    <x v="0"/>
    <x v="0"/>
    <x v="13"/>
  </r>
  <r>
    <x v="38"/>
    <x v="89"/>
    <x v="0"/>
    <x v="0"/>
    <x v="2"/>
    <x v="0"/>
  </r>
  <r>
    <x v="39"/>
    <x v="90"/>
    <x v="4"/>
    <x v="0"/>
    <x v="5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2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0"/>
    <x v="0"/>
    <x v="12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7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0"/>
    <x v="0"/>
    <x v="0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5"/>
    <x v="0"/>
    <x v="14"/>
  </r>
  <r>
    <x v="15"/>
    <x v="136"/>
    <x v="0"/>
    <x v="0"/>
    <x v="0"/>
    <x v="0"/>
  </r>
  <r>
    <x v="45"/>
    <x v="137"/>
    <x v="0"/>
    <x v="0"/>
    <x v="2"/>
    <x v="0"/>
  </r>
  <r>
    <x v="46"/>
    <x v="138"/>
    <x v="0"/>
    <x v="0"/>
    <x v="0"/>
    <x v="0"/>
  </r>
  <r>
    <x v="39"/>
    <x v="139"/>
    <x v="0"/>
    <x v="0"/>
    <x v="0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0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6"/>
    <x v="0"/>
    <x v="11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0"/>
    <x v="0"/>
    <x v="0"/>
  </r>
  <r>
    <x v="21"/>
    <x v="177"/>
    <x v="0"/>
    <x v="0"/>
    <x v="0"/>
    <x v="0"/>
  </r>
  <r>
    <x v="0"/>
    <x v="178"/>
    <x v="0"/>
    <x v="0"/>
    <x v="0"/>
    <x v="15"/>
  </r>
  <r>
    <x v="3"/>
    <x v="179"/>
    <x v="0"/>
    <x v="7"/>
    <x v="0"/>
    <x v="16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17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0"/>
    <x v="0"/>
    <x v="0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1"/>
    <x v="0"/>
    <x v="6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0"/>
    <x v="0"/>
    <x v="2"/>
    <x v="0"/>
  </r>
  <r>
    <x v="10"/>
    <x v="231"/>
    <x v="0"/>
    <x v="0"/>
    <x v="2"/>
    <x v="18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0"/>
    <x v="0"/>
    <x v="2"/>
    <x v="8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8"/>
    <x v="0"/>
    <x v="7"/>
  </r>
  <r>
    <x v="21"/>
    <x v="251"/>
    <x v="0"/>
    <x v="0"/>
    <x v="0"/>
    <x v="0"/>
  </r>
  <r>
    <x v="48"/>
    <x v="252"/>
    <x v="0"/>
    <x v="0"/>
    <x v="0"/>
    <x v="0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1"/>
    <x v="0"/>
    <x v="2"/>
    <x v="0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19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0"/>
    <x v="0"/>
    <x v="2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3"/>
    <x v="2"/>
    <x v="20"/>
  </r>
  <r>
    <x v="45"/>
    <x v="304"/>
    <x v="0"/>
    <x v="8"/>
    <x v="6"/>
    <x v="7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9"/>
    <x v="0"/>
    <x v="21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0"/>
    <x v="0"/>
    <x v="22"/>
  </r>
  <r>
    <x v="1"/>
    <x v="320"/>
    <x v="0"/>
    <x v="0"/>
    <x v="0"/>
    <x v="0"/>
  </r>
  <r>
    <x v="22"/>
    <x v="321"/>
    <x v="0"/>
    <x v="0"/>
    <x v="0"/>
    <x v="0"/>
  </r>
  <r>
    <x v="9"/>
    <x v="322"/>
    <x v="1"/>
    <x v="10"/>
    <x v="2"/>
    <x v="23"/>
  </r>
  <r>
    <x v="29"/>
    <x v="323"/>
    <x v="0"/>
    <x v="0"/>
    <x v="0"/>
    <x v="24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25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0"/>
    <x v="26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11"/>
    <x v="0"/>
    <x v="12"/>
  </r>
  <r>
    <x v="42"/>
    <x v="345"/>
    <x v="0"/>
    <x v="0"/>
    <x v="0"/>
    <x v="8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0"/>
    <x v="0"/>
    <x v="0"/>
    <x v="0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0"/>
    <x v="0"/>
    <x v="27"/>
  </r>
  <r>
    <x v="21"/>
    <x v="360"/>
    <x v="0"/>
    <x v="0"/>
    <x v="0"/>
    <x v="0"/>
  </r>
  <r>
    <x v="0"/>
    <x v="361"/>
    <x v="0"/>
    <x v="0"/>
    <x v="0"/>
    <x v="0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28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0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0"/>
    <x v="0"/>
    <x v="29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0"/>
    <x v="0"/>
    <x v="0"/>
  </r>
  <r>
    <x v="17"/>
    <x v="385"/>
    <x v="0"/>
    <x v="0"/>
    <x v="0"/>
    <x v="0"/>
  </r>
  <r>
    <x v="28"/>
    <x v="386"/>
    <x v="0"/>
    <x v="0"/>
    <x v="0"/>
    <x v="12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12"/>
    <x v="0"/>
    <x v="30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0"/>
    <x v="0"/>
    <x v="26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0"/>
    <x v="0"/>
    <x v="31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0"/>
    <x v="0"/>
    <x v="2"/>
    <x v="0"/>
  </r>
  <r>
    <x v="0"/>
    <x v="408"/>
    <x v="0"/>
    <x v="0"/>
    <x v="0"/>
    <x v="0"/>
  </r>
  <r>
    <x v="31"/>
    <x v="409"/>
    <x v="0"/>
    <x v="0"/>
    <x v="0"/>
    <x v="8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7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0"/>
    <x v="0"/>
    <x v="0"/>
  </r>
  <r>
    <x v="9"/>
    <x v="422"/>
    <x v="0"/>
    <x v="0"/>
    <x v="0"/>
    <x v="0"/>
  </r>
  <r>
    <x v="39"/>
    <x v="423"/>
    <x v="0"/>
    <x v="0"/>
    <x v="0"/>
    <x v="0"/>
  </r>
  <r>
    <x v="6"/>
    <x v="424"/>
    <x v="0"/>
    <x v="0"/>
    <x v="1"/>
    <x v="32"/>
  </r>
  <r>
    <x v="15"/>
    <x v="425"/>
    <x v="0"/>
    <x v="0"/>
    <x v="0"/>
    <x v="33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41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13"/>
    <x v="7"/>
    <x v="34"/>
  </r>
  <r>
    <x v="48"/>
    <x v="445"/>
    <x v="0"/>
    <x v="0"/>
    <x v="0"/>
    <x v="35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1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36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37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1"/>
    <x v="0"/>
    <x v="5"/>
    <x v="0"/>
  </r>
  <r>
    <x v="31"/>
    <x v="469"/>
    <x v="0"/>
    <x v="0"/>
    <x v="0"/>
    <x v="0"/>
  </r>
  <r>
    <x v="21"/>
    <x v="470"/>
    <x v="1"/>
    <x v="0"/>
    <x v="6"/>
    <x v="38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0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0"/>
    <x v="0"/>
    <x v="0"/>
    <x v="39"/>
  </r>
  <r>
    <x v="1"/>
    <x v="479"/>
    <x v="0"/>
    <x v="0"/>
    <x v="0"/>
    <x v="0"/>
  </r>
  <r>
    <x v="12"/>
    <x v="480"/>
    <x v="0"/>
    <x v="0"/>
    <x v="2"/>
    <x v="0"/>
  </r>
  <r>
    <x v="56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8"/>
    <x v="0"/>
    <x v="7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0"/>
    <x v="0"/>
    <x v="0"/>
    <x v="0"/>
  </r>
  <r>
    <x v="57"/>
    <x v="490"/>
    <x v="0"/>
    <x v="0"/>
    <x v="0"/>
    <x v="0"/>
  </r>
  <r>
    <x v="28"/>
    <x v="491"/>
    <x v="0"/>
    <x v="0"/>
    <x v="0"/>
    <x v="0"/>
  </r>
  <r>
    <x v="22"/>
    <x v="492"/>
    <x v="0"/>
    <x v="0"/>
    <x v="0"/>
    <x v="40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14"/>
    <x v="0"/>
    <x v="18"/>
  </r>
  <r>
    <x v="35"/>
    <x v="500"/>
    <x v="0"/>
    <x v="0"/>
    <x v="0"/>
    <x v="27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1"/>
    <x v="15"/>
    <x v="7"/>
    <x v="41"/>
  </r>
  <r>
    <x v="3"/>
    <x v="515"/>
    <x v="0"/>
    <x v="0"/>
    <x v="0"/>
    <x v="26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0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0"/>
    <x v="0"/>
    <x v="2"/>
    <x v="0"/>
  </r>
  <r>
    <x v="10"/>
    <x v="527"/>
    <x v="0"/>
    <x v="0"/>
    <x v="0"/>
    <x v="0"/>
  </r>
  <r>
    <x v="22"/>
    <x v="528"/>
    <x v="0"/>
    <x v="0"/>
    <x v="2"/>
    <x v="0"/>
  </r>
  <r>
    <x v="19"/>
    <x v="529"/>
    <x v="0"/>
    <x v="0"/>
    <x v="0"/>
    <x v="0"/>
  </r>
  <r>
    <x v="35"/>
    <x v="530"/>
    <x v="0"/>
    <x v="0"/>
    <x v="0"/>
    <x v="0"/>
  </r>
  <r>
    <x v="22"/>
    <x v="531"/>
    <x v="0"/>
    <x v="0"/>
    <x v="0"/>
    <x v="0"/>
  </r>
  <r>
    <x v="15"/>
    <x v="532"/>
    <x v="0"/>
    <x v="0"/>
    <x v="0"/>
    <x v="0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0"/>
    <x v="0"/>
    <x v="0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1"/>
    <x v="0"/>
    <x v="2"/>
    <x v="0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0"/>
    <x v="0"/>
    <x v="42"/>
  </r>
  <r>
    <x v="32"/>
    <x v="549"/>
    <x v="0"/>
    <x v="0"/>
    <x v="0"/>
    <x v="0"/>
  </r>
  <r>
    <x v="0"/>
    <x v="550"/>
    <x v="0"/>
    <x v="0"/>
    <x v="0"/>
    <x v="0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16"/>
    <x v="0"/>
    <x v="43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0"/>
    <x v="0"/>
    <x v="44"/>
  </r>
  <r>
    <x v="49"/>
    <x v="559"/>
    <x v="0"/>
    <x v="0"/>
    <x v="0"/>
    <x v="45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4"/>
    <x v="17"/>
    <x v="8"/>
    <x v="46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0"/>
    <x v="0"/>
  </r>
  <r>
    <x v="2"/>
    <x v="569"/>
    <x v="0"/>
    <x v="0"/>
    <x v="0"/>
    <x v="0"/>
  </r>
  <r>
    <x v="8"/>
    <x v="570"/>
    <x v="0"/>
    <x v="0"/>
    <x v="2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41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17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47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18"/>
    <x v="0"/>
    <x v="48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0"/>
    <x v="0"/>
    <x v="49"/>
  </r>
  <r>
    <x v="22"/>
    <x v="599"/>
    <x v="0"/>
    <x v="19"/>
    <x v="0"/>
    <x v="50"/>
  </r>
  <r>
    <x v="39"/>
    <x v="600"/>
    <x v="0"/>
    <x v="0"/>
    <x v="9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0"/>
    <x v="0"/>
    <x v="0"/>
  </r>
  <r>
    <x v="10"/>
    <x v="611"/>
    <x v="0"/>
    <x v="0"/>
    <x v="0"/>
    <x v="0"/>
  </r>
  <r>
    <x v="0"/>
    <x v="612"/>
    <x v="0"/>
    <x v="0"/>
    <x v="0"/>
    <x v="0"/>
  </r>
  <r>
    <x v="5"/>
    <x v="613"/>
    <x v="0"/>
    <x v="0"/>
    <x v="0"/>
    <x v="0"/>
  </r>
  <r>
    <x v="14"/>
    <x v="614"/>
    <x v="0"/>
    <x v="0"/>
    <x v="0"/>
    <x v="15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0"/>
    <x v="0"/>
    <x v="51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52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20"/>
    <x v="0"/>
    <x v="53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7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54"/>
  </r>
  <r>
    <x v="5"/>
    <x v="639"/>
    <x v="0"/>
    <x v="8"/>
    <x v="0"/>
    <x v="7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8"/>
    <x v="643"/>
    <x v="0"/>
    <x v="0"/>
    <x v="0"/>
    <x v="0"/>
  </r>
  <r>
    <x v="14"/>
    <x v="644"/>
    <x v="0"/>
    <x v="0"/>
    <x v="0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12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0"/>
    <x v="0"/>
    <x v="8"/>
  </r>
  <r>
    <x v="51"/>
    <x v="660"/>
    <x v="0"/>
    <x v="0"/>
    <x v="0"/>
    <x v="55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0"/>
    <x v="0"/>
    <x v="0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0"/>
    <x v="0"/>
    <x v="9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0"/>
    <x v="0"/>
    <x v="2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41"/>
    <x v="682"/>
    <x v="0"/>
    <x v="8"/>
    <x v="0"/>
    <x v="7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2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0"/>
    <x v="0"/>
    <x v="6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0"/>
    <x v="0"/>
    <x v="56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21"/>
    <x v="0"/>
    <x v="57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0"/>
    <x v="0"/>
    <x v="27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7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7"/>
    <x v="732"/>
    <x v="0"/>
    <x v="0"/>
    <x v="0"/>
    <x v="0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22"/>
    <x v="0"/>
    <x v="31"/>
  </r>
  <r>
    <x v="27"/>
    <x v="736"/>
    <x v="3"/>
    <x v="0"/>
    <x v="1"/>
    <x v="0"/>
  </r>
  <r>
    <x v="0"/>
    <x v="737"/>
    <x v="0"/>
    <x v="0"/>
    <x v="0"/>
    <x v="0"/>
  </r>
  <r>
    <x v="59"/>
    <x v="738"/>
    <x v="0"/>
    <x v="4"/>
    <x v="0"/>
    <x v="58"/>
  </r>
  <r>
    <x v="59"/>
    <x v="739"/>
    <x v="5"/>
    <x v="23"/>
    <x v="10"/>
    <x v="59"/>
  </r>
  <r>
    <x v="59"/>
    <x v="740"/>
    <x v="6"/>
    <x v="24"/>
    <x v="11"/>
    <x v="60"/>
  </r>
  <r>
    <x v="59"/>
    <x v="741"/>
    <x v="5"/>
    <x v="23"/>
    <x v="10"/>
    <x v="59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0"/>
</file>

<file path=xl/pivotCache/pivotCacheRecords14.xml><?xml version="1.0" encoding="utf-8"?>
<pivotCacheRecords xmlns="http://schemas.openxmlformats.org/spreadsheetml/2006/main" xmlns:r="http://schemas.openxmlformats.org/officeDocument/2006/relationships" count="0"/>
</file>

<file path=xl/pivotCache/pivotCacheRecords15.xml><?xml version="1.0" encoding="utf-8"?>
<pivotCacheRecords xmlns="http://schemas.openxmlformats.org/spreadsheetml/2006/main" xmlns:r="http://schemas.openxmlformats.org/officeDocument/2006/relationships" count="234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"/>
    <x v="1"/>
    <x v="1"/>
    <x v="0"/>
    <x v="0"/>
    <x v="1"/>
    <x v="1"/>
    <x v="1"/>
    <x v="1"/>
    <x v="1"/>
    <x v="1"/>
    <x v="1"/>
    <x v="0"/>
    <x v="0"/>
    <x v="0"/>
    <x v="0"/>
    <x v="0"/>
    <x v="0"/>
    <x v="0"/>
    <x v="0"/>
    <x v="0"/>
  </r>
  <r>
    <x v="0"/>
    <x v="0"/>
    <x v="0"/>
    <x v="0"/>
    <x v="0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"/>
    <x v="2"/>
    <x v="2"/>
    <x v="1"/>
    <x v="1"/>
    <x v="2"/>
    <x v="1"/>
    <x v="2"/>
    <x v="1"/>
    <x v="2"/>
    <x v="2"/>
    <x v="2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"/>
    <x v="0"/>
    <x v="2"/>
    <x v="1"/>
    <x v="2"/>
    <x v="2"/>
    <x v="2"/>
    <x v="3"/>
    <x v="0"/>
    <x v="0"/>
    <x v="1"/>
    <x v="1"/>
    <x v="0"/>
    <x v="0"/>
    <x v="0"/>
    <x v="0"/>
    <x v="0"/>
    <x v="0"/>
    <x v="0"/>
    <x v="0"/>
    <x v="0"/>
    <x v="0"/>
    <x v="1"/>
    <x v="1"/>
    <x v="1"/>
    <x v="0"/>
    <x v="0"/>
    <x v="2"/>
    <x v="2"/>
    <x v="0"/>
    <x v="0"/>
    <x v="1"/>
    <x v="1"/>
    <x v="1"/>
    <x v="1"/>
    <x v="1"/>
    <x v="1"/>
    <x v="2"/>
    <x v="2"/>
    <x v="2"/>
    <x v="2"/>
    <x v="2"/>
    <x v="3"/>
    <x v="3"/>
    <x v="3"/>
    <x v="2"/>
    <x v="2"/>
    <x v="3"/>
    <x v="2"/>
    <x v="3"/>
    <x v="2"/>
    <x v="3"/>
    <x v="3"/>
    <x v="3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"/>
    <x v="3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2"/>
    <x v="2"/>
    <x v="2"/>
    <x v="2"/>
    <x v="2"/>
    <x v="3"/>
    <x v="3"/>
    <x v="3"/>
    <x v="3"/>
    <x v="3"/>
    <x v="4"/>
    <x v="1"/>
    <x v="4"/>
    <x v="0"/>
    <x v="0"/>
    <x v="4"/>
    <x v="3"/>
    <x v="4"/>
    <x v="3"/>
    <x v="4"/>
    <x v="4"/>
    <x v="4"/>
    <x v="0"/>
    <x v="0"/>
    <x v="0"/>
    <x v="0"/>
    <x v="0"/>
    <x v="0"/>
    <x v="0"/>
    <x v="0"/>
    <x v="0"/>
  </r>
  <r>
    <x v="0"/>
    <x v="0"/>
    <x v="0"/>
    <x v="0"/>
    <x v="0"/>
    <x v="1"/>
    <x v="0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5"/>
    <x v="2"/>
    <x v="2"/>
    <x v="3"/>
    <x v="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"/>
    <x v="0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0"/>
    <x v="0"/>
    <x v="3"/>
    <x v="0"/>
    <x v="4"/>
    <x v="4"/>
    <x v="4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4"/>
    <x v="4"/>
    <x v="5"/>
    <x v="6"/>
    <x v="2"/>
    <x v="2"/>
    <x v="0"/>
    <x v="0"/>
    <x v="6"/>
    <x v="3"/>
    <x v="6"/>
    <x v="1"/>
    <x v="2"/>
    <x v="6"/>
    <x v="6"/>
    <x v="0"/>
    <x v="0"/>
    <x v="0"/>
    <x v="0"/>
    <x v="0"/>
    <x v="0"/>
    <x v="0"/>
    <x v="0"/>
    <x v="0"/>
  </r>
  <r>
    <x v="0"/>
    <x v="0"/>
    <x v="0"/>
    <x v="0"/>
    <x v="0"/>
    <x v="5"/>
    <x v="0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6"/>
    <x v="3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  <x v="2"/>
    <x v="0"/>
    <x v="4"/>
    <x v="2"/>
    <x v="5"/>
    <x v="5"/>
    <x v="5"/>
    <x v="6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3"/>
    <x v="3"/>
    <x v="0"/>
    <x v="0"/>
    <x v="3"/>
    <x v="3"/>
    <x v="3"/>
    <x v="0"/>
    <x v="0"/>
    <x v="3"/>
    <x v="0"/>
    <x v="4"/>
    <x v="5"/>
    <x v="5"/>
    <x v="7"/>
    <x v="8"/>
    <x v="4"/>
    <x v="5"/>
    <x v="0"/>
    <x v="0"/>
    <x v="7"/>
    <x v="5"/>
    <x v="7"/>
    <x v="5"/>
    <x v="6"/>
    <x v="7"/>
    <x v="7"/>
    <x v="0"/>
    <x v="0"/>
    <x v="0"/>
    <x v="0"/>
    <x v="0"/>
    <x v="0"/>
    <x v="0"/>
    <x v="0"/>
    <x v="0"/>
  </r>
  <r>
    <x v="0"/>
    <x v="0"/>
    <x v="0"/>
    <x v="0"/>
    <x v="0"/>
    <x v="3"/>
    <x v="0"/>
    <x v="7"/>
    <x v="7"/>
    <x v="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0"/>
    <x v="0"/>
    <x v="0"/>
    <x v="0"/>
    <x v="5"/>
    <x v="3"/>
    <x v="6"/>
    <x v="6"/>
    <x v="6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4"/>
    <x v="0"/>
    <x v="0"/>
    <x v="4"/>
    <x v="4"/>
    <x v="4"/>
    <x v="0"/>
    <x v="0"/>
    <x v="4"/>
    <x v="1"/>
    <x v="5"/>
    <x v="6"/>
    <x v="6"/>
    <x v="6"/>
    <x v="9"/>
    <x v="1"/>
    <x v="6"/>
    <x v="0"/>
    <x v="0"/>
    <x v="8"/>
    <x v="1"/>
    <x v="8"/>
    <x v="4"/>
    <x v="7"/>
    <x v="8"/>
    <x v="8"/>
    <x v="0"/>
    <x v="0"/>
    <x v="0"/>
    <x v="0"/>
    <x v="0"/>
    <x v="0"/>
    <x v="0"/>
    <x v="0"/>
    <x v="0"/>
  </r>
  <r>
    <x v="0"/>
    <x v="0"/>
    <x v="0"/>
    <x v="0"/>
    <x v="0"/>
    <x v="3"/>
    <x v="0"/>
    <x v="8"/>
    <x v="8"/>
    <x v="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0"/>
    <x v="0"/>
    <x v="0"/>
    <x v="0"/>
    <x v="6"/>
    <x v="4"/>
    <x v="7"/>
    <x v="7"/>
    <x v="7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4"/>
    <x v="4"/>
    <x v="5"/>
    <x v="1"/>
    <x v="3"/>
    <x v="5"/>
    <x v="1"/>
    <x v="1"/>
    <x v="1"/>
    <x v="7"/>
    <x v="6"/>
    <x v="10"/>
    <x v="2"/>
    <x v="2"/>
    <x v="0"/>
    <x v="0"/>
    <x v="6"/>
    <x v="1"/>
    <x v="9"/>
    <x v="4"/>
    <x v="5"/>
    <x v="5"/>
    <x v="9"/>
    <x v="0"/>
    <x v="0"/>
    <x v="0"/>
    <x v="1"/>
    <x v="1"/>
    <x v="1"/>
    <x v="1"/>
    <x v="1"/>
    <x v="1"/>
  </r>
  <r>
    <x v="0"/>
    <x v="0"/>
    <x v="0"/>
    <x v="0"/>
    <x v="0"/>
    <x v="7"/>
    <x v="4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6"/>
    <x v="6"/>
    <x v="1"/>
    <x v="0"/>
    <x v="3"/>
    <x v="1"/>
    <x v="7"/>
    <x v="5"/>
    <x v="8"/>
    <x v="8"/>
    <x v="8"/>
    <x v="9"/>
    <x v="0"/>
    <x v="0"/>
    <x v="0"/>
    <x v="0"/>
    <x v="0"/>
    <x v="0"/>
    <x v="1"/>
    <x v="1"/>
    <x v="0"/>
    <x v="0"/>
    <x v="0"/>
    <x v="0"/>
    <x v="1"/>
    <x v="0"/>
    <x v="0"/>
    <x v="3"/>
    <x v="3"/>
    <x v="0"/>
    <x v="0"/>
    <x v="0"/>
    <x v="5"/>
    <x v="0"/>
    <x v="0"/>
    <x v="5"/>
    <x v="5"/>
    <x v="6"/>
    <x v="1"/>
    <x v="4"/>
    <x v="6"/>
    <x v="3"/>
    <x v="6"/>
    <x v="7"/>
    <x v="8"/>
    <x v="8"/>
    <x v="11"/>
    <x v="5"/>
    <x v="7"/>
    <x v="4"/>
    <x v="4"/>
    <x v="9"/>
    <x v="6"/>
    <x v="10"/>
    <x v="6"/>
    <x v="8"/>
    <x v="9"/>
    <x v="10"/>
    <x v="0"/>
    <x v="0"/>
    <x v="0"/>
    <x v="0"/>
    <x v="0"/>
    <x v="0"/>
    <x v="0"/>
    <x v="0"/>
    <x v="0"/>
  </r>
  <r>
    <x v="0"/>
    <x v="0"/>
    <x v="0"/>
    <x v="0"/>
    <x v="0"/>
    <x v="8"/>
    <x v="3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7"/>
    <x v="7"/>
    <x v="2"/>
    <x v="0"/>
    <x v="4"/>
    <x v="0"/>
    <x v="8"/>
    <x v="6"/>
    <x v="9"/>
    <x v="9"/>
    <x v="9"/>
    <x v="10"/>
    <x v="0"/>
    <x v="0"/>
    <x v="0"/>
    <x v="0"/>
    <x v="0"/>
    <x v="0"/>
    <x v="0"/>
    <x v="0"/>
    <x v="0"/>
    <x v="0"/>
    <x v="0"/>
    <x v="0"/>
    <x v="0"/>
    <x v="0"/>
    <x v="0"/>
    <x v="4"/>
    <x v="4"/>
    <x v="0"/>
    <x v="0"/>
    <x v="4"/>
    <x v="6"/>
    <x v="0"/>
    <x v="0"/>
    <x v="6"/>
    <x v="6"/>
    <x v="7"/>
    <x v="1"/>
    <x v="1"/>
    <x v="7"/>
    <x v="4"/>
    <x v="7"/>
    <x v="8"/>
    <x v="9"/>
    <x v="9"/>
    <x v="12"/>
    <x v="6"/>
    <x v="8"/>
    <x v="4"/>
    <x v="5"/>
    <x v="10"/>
    <x v="7"/>
    <x v="11"/>
    <x v="7"/>
    <x v="9"/>
    <x v="10"/>
    <x v="11"/>
    <x v="1"/>
    <x v="1"/>
    <x v="2"/>
    <x v="0"/>
    <x v="0"/>
    <x v="0"/>
    <x v="0"/>
    <x v="0"/>
    <x v="0"/>
  </r>
  <r>
    <x v="0"/>
    <x v="0"/>
    <x v="0"/>
    <x v="0"/>
    <x v="0"/>
    <x v="7"/>
    <x v="0"/>
    <x v="11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8"/>
    <x v="0"/>
    <x v="0"/>
    <x v="5"/>
    <x v="0"/>
    <x v="9"/>
    <x v="0"/>
    <x v="10"/>
    <x v="10"/>
    <x v="10"/>
    <x v="11"/>
    <x v="0"/>
    <x v="0"/>
    <x v="0"/>
    <x v="0"/>
    <x v="0"/>
    <x v="0"/>
    <x v="0"/>
    <x v="0"/>
    <x v="0"/>
    <x v="0"/>
    <x v="0"/>
    <x v="0"/>
    <x v="0"/>
    <x v="0"/>
    <x v="0"/>
    <x v="5"/>
    <x v="5"/>
    <x v="0"/>
    <x v="0"/>
    <x v="1"/>
    <x v="1"/>
    <x v="0"/>
    <x v="0"/>
    <x v="7"/>
    <x v="4"/>
    <x v="8"/>
    <x v="0"/>
    <x v="0"/>
    <x v="8"/>
    <x v="0"/>
    <x v="0"/>
    <x v="9"/>
    <x v="10"/>
    <x v="10"/>
    <x v="13"/>
    <x v="2"/>
    <x v="2"/>
    <x v="1"/>
    <x v="6"/>
    <x v="11"/>
    <x v="8"/>
    <x v="12"/>
    <x v="3"/>
    <x v="4"/>
    <x v="11"/>
    <x v="12"/>
    <x v="0"/>
    <x v="0"/>
    <x v="0"/>
    <x v="0"/>
    <x v="0"/>
    <x v="0"/>
    <x v="0"/>
    <x v="0"/>
    <x v="0"/>
  </r>
  <r>
    <x v="0"/>
    <x v="0"/>
    <x v="0"/>
    <x v="0"/>
    <x v="0"/>
    <x v="9"/>
    <x v="0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9"/>
    <x v="0"/>
    <x v="0"/>
    <x v="0"/>
    <x v="0"/>
    <x v="10"/>
    <x v="7"/>
    <x v="11"/>
    <x v="11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1"/>
    <x v="1"/>
    <x v="1"/>
    <x v="1"/>
    <x v="14"/>
    <x v="2"/>
    <x v="2"/>
    <x v="4"/>
    <x v="4"/>
    <x v="12"/>
    <x v="1"/>
    <x v="13"/>
    <x v="4"/>
    <x v="10"/>
    <x v="12"/>
    <x v="13"/>
    <x v="0"/>
    <x v="0"/>
    <x v="0"/>
    <x v="0"/>
    <x v="0"/>
    <x v="0"/>
    <x v="0"/>
    <x v="0"/>
    <x v="0"/>
  </r>
  <r>
    <x v="0"/>
    <x v="0"/>
    <x v="0"/>
    <x v="0"/>
    <x v="0"/>
    <x v="3"/>
    <x v="0"/>
    <x v="13"/>
    <x v="13"/>
    <x v="1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11"/>
    <x v="8"/>
    <x v="12"/>
    <x v="12"/>
    <x v="12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7"/>
    <x v="4"/>
    <x v="10"/>
    <x v="0"/>
    <x v="0"/>
    <x v="10"/>
    <x v="1"/>
    <x v="1"/>
    <x v="1"/>
    <x v="1"/>
    <x v="6"/>
    <x v="15"/>
    <x v="2"/>
    <x v="2"/>
    <x v="0"/>
    <x v="0"/>
    <x v="13"/>
    <x v="1"/>
    <x v="14"/>
    <x v="4"/>
    <x v="2"/>
    <x v="13"/>
    <x v="14"/>
    <x v="0"/>
    <x v="0"/>
    <x v="0"/>
    <x v="0"/>
    <x v="0"/>
    <x v="0"/>
    <x v="0"/>
    <x v="0"/>
    <x v="0"/>
  </r>
  <r>
    <x v="0"/>
    <x v="0"/>
    <x v="0"/>
    <x v="0"/>
    <x v="0"/>
    <x v="3"/>
    <x v="0"/>
    <x v="14"/>
    <x v="14"/>
    <x v="1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"/>
    <x v="13"/>
    <x v="1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0"/>
    <x v="7"/>
    <x v="0"/>
    <x v="0"/>
    <x v="8"/>
    <x v="4"/>
    <x v="11"/>
    <x v="0"/>
    <x v="0"/>
    <x v="8"/>
    <x v="0"/>
    <x v="0"/>
    <x v="10"/>
    <x v="11"/>
    <x v="1"/>
    <x v="16"/>
    <x v="1"/>
    <x v="9"/>
    <x v="0"/>
    <x v="0"/>
    <x v="8"/>
    <x v="1"/>
    <x v="15"/>
    <x v="1"/>
    <x v="10"/>
    <x v="14"/>
    <x v="15"/>
    <x v="0"/>
    <x v="0"/>
    <x v="0"/>
    <x v="0"/>
    <x v="0"/>
    <x v="0"/>
    <x v="0"/>
    <x v="0"/>
    <x v="0"/>
  </r>
  <r>
    <x v="0"/>
    <x v="0"/>
    <x v="0"/>
    <x v="0"/>
    <x v="0"/>
    <x v="3"/>
    <x v="0"/>
    <x v="14"/>
    <x v="14"/>
    <x v="1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0"/>
    <x v="0"/>
    <x v="0"/>
    <x v="0"/>
    <x v="12"/>
    <x v="4"/>
    <x v="14"/>
    <x v="14"/>
    <x v="14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6"/>
    <x v="5"/>
    <x v="8"/>
    <x v="0"/>
    <x v="0"/>
    <x v="4"/>
    <x v="2"/>
    <x v="12"/>
    <x v="2"/>
    <x v="5"/>
    <x v="11"/>
    <x v="3"/>
    <x v="8"/>
    <x v="11"/>
    <x v="12"/>
    <x v="11"/>
    <x v="17"/>
    <x v="7"/>
    <x v="10"/>
    <x v="0"/>
    <x v="0"/>
    <x v="8"/>
    <x v="8"/>
    <x v="16"/>
    <x v="3"/>
    <x v="7"/>
    <x v="15"/>
    <x v="16"/>
    <x v="0"/>
    <x v="0"/>
    <x v="0"/>
    <x v="2"/>
    <x v="2"/>
    <x v="1"/>
    <x v="1"/>
    <x v="1"/>
    <x v="1"/>
  </r>
  <r>
    <x v="0"/>
    <x v="0"/>
    <x v="0"/>
    <x v="0"/>
    <x v="0"/>
    <x v="10"/>
    <x v="0"/>
    <x v="15"/>
    <x v="15"/>
    <x v="15"/>
    <x v="0"/>
    <x v="0"/>
    <x v="0"/>
    <x v="0"/>
    <x v="0"/>
    <x v="0"/>
    <x v="0"/>
    <x v="0"/>
    <x v="0"/>
    <x v="0"/>
    <x v="1"/>
    <x v="1"/>
    <x v="0"/>
    <x v="0"/>
    <x v="0"/>
    <x v="0"/>
    <x v="1"/>
    <x v="0"/>
    <x v="1"/>
    <x v="3"/>
    <x v="3"/>
    <x v="11"/>
    <x v="11"/>
    <x v="3"/>
    <x v="1"/>
    <x v="6"/>
    <x v="2"/>
    <x v="13"/>
    <x v="9"/>
    <x v="15"/>
    <x v="15"/>
    <x v="15"/>
    <x v="16"/>
    <x v="0"/>
    <x v="0"/>
    <x v="0"/>
    <x v="0"/>
    <x v="0"/>
    <x v="0"/>
    <x v="2"/>
    <x v="2"/>
    <x v="1"/>
    <x v="1"/>
    <x v="1"/>
    <x v="1"/>
    <x v="2"/>
    <x v="1"/>
    <x v="2"/>
    <x v="6"/>
    <x v="6"/>
    <x v="0"/>
    <x v="0"/>
    <x v="6"/>
    <x v="9"/>
    <x v="0"/>
    <x v="0"/>
    <x v="9"/>
    <x v="7"/>
    <x v="13"/>
    <x v="3"/>
    <x v="6"/>
    <x v="12"/>
    <x v="5"/>
    <x v="9"/>
    <x v="12"/>
    <x v="13"/>
    <x v="12"/>
    <x v="18"/>
    <x v="8"/>
    <x v="11"/>
    <x v="4"/>
    <x v="7"/>
    <x v="14"/>
    <x v="9"/>
    <x v="17"/>
    <x v="8"/>
    <x v="11"/>
    <x v="16"/>
    <x v="17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"/>
    <x v="1"/>
    <x v="1"/>
    <x v="0"/>
    <x v="0"/>
    <x v="0"/>
    <x v="0"/>
    <x v="0"/>
    <x v="0"/>
    <x v="0"/>
    <x v="0"/>
    <x v="1"/>
    <x v="1"/>
    <x v="1"/>
    <x v="1"/>
    <x v="6"/>
    <x v="19"/>
    <x v="2"/>
    <x v="2"/>
    <x v="0"/>
    <x v="0"/>
    <x v="5"/>
    <x v="4"/>
    <x v="5"/>
    <x v="4"/>
    <x v="5"/>
    <x v="5"/>
    <x v="5"/>
    <x v="0"/>
    <x v="0"/>
    <x v="1"/>
    <x v="3"/>
    <x v="3"/>
    <x v="1"/>
    <x v="1"/>
    <x v="2"/>
    <x v="2"/>
  </r>
  <r>
    <x v="0"/>
    <x v="0"/>
    <x v="0"/>
    <x v="0"/>
    <x v="0"/>
    <x v="11"/>
    <x v="0"/>
    <x v="16"/>
    <x v="16"/>
    <x v="16"/>
    <x v="0"/>
    <x v="0"/>
    <x v="0"/>
    <x v="0"/>
    <x v="0"/>
    <x v="0"/>
    <x v="0"/>
    <x v="0"/>
    <x v="0"/>
    <x v="0"/>
    <x v="2"/>
    <x v="2"/>
    <x v="0"/>
    <x v="0"/>
    <x v="0"/>
    <x v="0"/>
    <x v="2"/>
    <x v="0"/>
    <x v="0"/>
    <x v="4"/>
    <x v="4"/>
    <x v="12"/>
    <x v="12"/>
    <x v="4"/>
    <x v="2"/>
    <x v="7"/>
    <x v="3"/>
    <x v="14"/>
    <x v="10"/>
    <x v="16"/>
    <x v="16"/>
    <x v="16"/>
    <x v="17"/>
    <x v="0"/>
    <x v="0"/>
    <x v="0"/>
    <x v="0"/>
    <x v="0"/>
    <x v="0"/>
    <x v="3"/>
    <x v="3"/>
    <x v="0"/>
    <x v="0"/>
    <x v="0"/>
    <x v="0"/>
    <x v="3"/>
    <x v="0"/>
    <x v="0"/>
    <x v="7"/>
    <x v="7"/>
    <x v="0"/>
    <x v="0"/>
    <x v="3"/>
    <x v="10"/>
    <x v="0"/>
    <x v="0"/>
    <x v="10"/>
    <x v="8"/>
    <x v="14"/>
    <x v="1"/>
    <x v="3"/>
    <x v="13"/>
    <x v="2"/>
    <x v="10"/>
    <x v="13"/>
    <x v="14"/>
    <x v="13"/>
    <x v="20"/>
    <x v="4"/>
    <x v="12"/>
    <x v="1"/>
    <x v="1"/>
    <x v="15"/>
    <x v="2"/>
    <x v="18"/>
    <x v="9"/>
    <x v="12"/>
    <x v="17"/>
    <x v="18"/>
    <x v="2"/>
    <x v="2"/>
    <x v="3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3"/>
    <x v="0"/>
    <x v="0"/>
    <x v="8"/>
    <x v="4"/>
    <x v="15"/>
    <x v="11"/>
    <x v="17"/>
    <x v="17"/>
    <x v="17"/>
    <x v="18"/>
    <x v="1"/>
    <x v="1"/>
    <x v="2"/>
    <x v="2"/>
    <x v="0"/>
    <x v="0"/>
    <x v="3"/>
    <x v="3"/>
    <x v="1"/>
    <x v="2"/>
    <x v="1"/>
    <x v="2"/>
    <x v="4"/>
    <x v="0"/>
    <x v="0"/>
    <x v="0"/>
    <x v="0"/>
    <x v="5"/>
    <x v="8"/>
    <x v="5"/>
    <x v="11"/>
    <x v="0"/>
    <x v="0"/>
    <x v="11"/>
    <x v="9"/>
    <x v="15"/>
    <x v="4"/>
    <x v="7"/>
    <x v="14"/>
    <x v="0"/>
    <x v="0"/>
    <x v="14"/>
    <x v="15"/>
    <x v="14"/>
    <x v="21"/>
    <x v="7"/>
    <x v="13"/>
    <x v="0"/>
    <x v="0"/>
    <x v="16"/>
    <x v="6"/>
    <x v="19"/>
    <x v="1"/>
    <x v="13"/>
    <x v="18"/>
    <x v="19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4"/>
    <x v="0"/>
    <x v="0"/>
    <x v="9"/>
    <x v="0"/>
    <x v="16"/>
    <x v="12"/>
    <x v="18"/>
    <x v="18"/>
    <x v="18"/>
    <x v="19"/>
    <x v="0"/>
    <x v="0"/>
    <x v="0"/>
    <x v="0"/>
    <x v="0"/>
    <x v="0"/>
    <x v="0"/>
    <x v="0"/>
    <x v="0"/>
    <x v="0"/>
    <x v="0"/>
    <x v="0"/>
    <x v="0"/>
    <x v="0"/>
    <x v="0"/>
    <x v="8"/>
    <x v="8"/>
    <x v="0"/>
    <x v="0"/>
    <x v="1"/>
    <x v="1"/>
    <x v="0"/>
    <x v="0"/>
    <x v="12"/>
    <x v="10"/>
    <x v="16"/>
    <x v="0"/>
    <x v="0"/>
    <x v="15"/>
    <x v="0"/>
    <x v="5"/>
    <x v="15"/>
    <x v="16"/>
    <x v="15"/>
    <x v="22"/>
    <x v="2"/>
    <x v="2"/>
    <x v="0"/>
    <x v="0"/>
    <x v="17"/>
    <x v="6"/>
    <x v="20"/>
    <x v="1"/>
    <x v="14"/>
    <x v="19"/>
    <x v="20"/>
    <x v="0"/>
    <x v="0"/>
    <x v="0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0"/>
    <x v="1"/>
    <x v="1"/>
    <x v="0"/>
    <x v="0"/>
    <x v="0"/>
    <x v="0"/>
    <x v="0"/>
    <x v="0"/>
    <x v="2"/>
    <x v="2"/>
    <x v="1"/>
    <x v="1"/>
    <x v="1"/>
    <x v="1"/>
    <x v="3"/>
    <x v="0"/>
    <x v="0"/>
    <x v="0"/>
    <x v="0"/>
    <x v="15"/>
    <x v="15"/>
    <x v="5"/>
    <x v="3"/>
    <x v="10"/>
    <x v="5"/>
    <x v="17"/>
    <x v="13"/>
    <x v="19"/>
    <x v="19"/>
    <x v="19"/>
    <x v="20"/>
    <x v="2"/>
    <x v="2"/>
    <x v="0"/>
    <x v="0"/>
    <x v="0"/>
    <x v="0"/>
    <x v="4"/>
    <x v="2"/>
    <x v="2"/>
    <x v="3"/>
    <x v="2"/>
    <x v="3"/>
    <x v="5"/>
    <x v="0"/>
    <x v="0"/>
    <x v="0"/>
    <x v="0"/>
    <x v="6"/>
    <x v="9"/>
    <x v="3"/>
    <x v="12"/>
    <x v="0"/>
    <x v="0"/>
    <x v="13"/>
    <x v="9"/>
    <x v="17"/>
    <x v="4"/>
    <x v="8"/>
    <x v="16"/>
    <x v="1"/>
    <x v="0"/>
    <x v="16"/>
    <x v="17"/>
    <x v="16"/>
    <x v="23"/>
    <x v="5"/>
    <x v="14"/>
    <x v="0"/>
    <x v="0"/>
    <x v="18"/>
    <x v="6"/>
    <x v="21"/>
    <x v="4"/>
    <x v="13"/>
    <x v="20"/>
    <x v="21"/>
    <x v="0"/>
    <x v="0"/>
    <x v="0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6"/>
    <x v="0"/>
    <x v="0"/>
    <x v="0"/>
    <x v="0"/>
    <x v="18"/>
    <x v="14"/>
    <x v="20"/>
    <x v="20"/>
    <x v="2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10"/>
    <x v="1"/>
    <x v="9"/>
    <x v="17"/>
    <x v="1"/>
    <x v="1"/>
    <x v="1"/>
    <x v="18"/>
    <x v="6"/>
    <x v="10"/>
    <x v="2"/>
    <x v="2"/>
    <x v="0"/>
    <x v="0"/>
    <x v="13"/>
    <x v="1"/>
    <x v="22"/>
    <x v="4"/>
    <x v="5"/>
    <x v="5"/>
    <x v="22"/>
    <x v="0"/>
    <x v="0"/>
    <x v="0"/>
    <x v="5"/>
    <x v="5"/>
    <x v="1"/>
    <x v="1"/>
    <x v="1"/>
    <x v="1"/>
  </r>
  <r>
    <x v="0"/>
    <x v="0"/>
    <x v="0"/>
    <x v="0"/>
    <x v="0"/>
    <x v="11"/>
    <x v="0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7"/>
    <x v="0"/>
    <x v="0"/>
    <x v="11"/>
    <x v="6"/>
    <x v="19"/>
    <x v="15"/>
    <x v="21"/>
    <x v="21"/>
    <x v="21"/>
    <x v="22"/>
    <x v="0"/>
    <x v="0"/>
    <x v="0"/>
    <x v="0"/>
    <x v="0"/>
    <x v="0"/>
    <x v="1"/>
    <x v="3"/>
    <x v="0"/>
    <x v="0"/>
    <x v="0"/>
    <x v="0"/>
    <x v="6"/>
    <x v="0"/>
    <x v="3"/>
    <x v="9"/>
    <x v="9"/>
    <x v="0"/>
    <x v="0"/>
    <x v="3"/>
    <x v="13"/>
    <x v="0"/>
    <x v="0"/>
    <x v="14"/>
    <x v="2"/>
    <x v="18"/>
    <x v="0"/>
    <x v="0"/>
    <x v="18"/>
    <x v="0"/>
    <x v="4"/>
    <x v="17"/>
    <x v="19"/>
    <x v="17"/>
    <x v="24"/>
    <x v="9"/>
    <x v="15"/>
    <x v="0"/>
    <x v="0"/>
    <x v="18"/>
    <x v="10"/>
    <x v="23"/>
    <x v="10"/>
    <x v="15"/>
    <x v="21"/>
    <x v="23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0"/>
    <x v="0"/>
    <x v="1"/>
    <x v="0"/>
    <x v="0"/>
    <x v="0"/>
    <x v="0"/>
    <x v="0"/>
    <x v="0"/>
    <x v="2"/>
    <x v="2"/>
    <x v="1"/>
    <x v="2"/>
    <x v="1"/>
    <x v="2"/>
    <x v="4"/>
    <x v="0"/>
    <x v="0"/>
    <x v="0"/>
    <x v="0"/>
    <x v="18"/>
    <x v="18"/>
    <x v="6"/>
    <x v="4"/>
    <x v="12"/>
    <x v="7"/>
    <x v="20"/>
    <x v="16"/>
    <x v="22"/>
    <x v="22"/>
    <x v="22"/>
    <x v="23"/>
    <x v="0"/>
    <x v="0"/>
    <x v="0"/>
    <x v="0"/>
    <x v="0"/>
    <x v="0"/>
    <x v="1"/>
    <x v="1"/>
    <x v="3"/>
    <x v="4"/>
    <x v="3"/>
    <x v="4"/>
    <x v="7"/>
    <x v="0"/>
    <x v="0"/>
    <x v="0"/>
    <x v="0"/>
    <x v="7"/>
    <x v="10"/>
    <x v="6"/>
    <x v="14"/>
    <x v="0"/>
    <x v="0"/>
    <x v="4"/>
    <x v="10"/>
    <x v="19"/>
    <x v="3"/>
    <x v="10"/>
    <x v="19"/>
    <x v="1"/>
    <x v="1"/>
    <x v="18"/>
    <x v="20"/>
    <x v="18"/>
    <x v="25"/>
    <x v="9"/>
    <x v="16"/>
    <x v="0"/>
    <x v="0"/>
    <x v="6"/>
    <x v="8"/>
    <x v="24"/>
    <x v="4"/>
    <x v="5"/>
    <x v="22"/>
    <x v="24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9"/>
    <x v="0"/>
    <x v="0"/>
    <x v="13"/>
    <x v="0"/>
    <x v="21"/>
    <x v="17"/>
    <x v="23"/>
    <x v="23"/>
    <x v="23"/>
    <x v="24"/>
    <x v="0"/>
    <x v="0"/>
    <x v="0"/>
    <x v="0"/>
    <x v="0"/>
    <x v="0"/>
    <x v="0"/>
    <x v="0"/>
    <x v="0"/>
    <x v="0"/>
    <x v="0"/>
    <x v="0"/>
    <x v="0"/>
    <x v="0"/>
    <x v="0"/>
    <x v="10"/>
    <x v="10"/>
    <x v="8"/>
    <x v="11"/>
    <x v="3"/>
    <x v="15"/>
    <x v="0"/>
    <x v="0"/>
    <x v="15"/>
    <x v="11"/>
    <x v="20"/>
    <x v="5"/>
    <x v="11"/>
    <x v="20"/>
    <x v="1"/>
    <x v="0"/>
    <x v="19"/>
    <x v="21"/>
    <x v="7"/>
    <x v="26"/>
    <x v="5"/>
    <x v="17"/>
    <x v="0"/>
    <x v="0"/>
    <x v="19"/>
    <x v="11"/>
    <x v="25"/>
    <x v="4"/>
    <x v="13"/>
    <x v="23"/>
    <x v="25"/>
    <x v="0"/>
    <x v="0"/>
    <x v="0"/>
    <x v="5"/>
    <x v="5"/>
    <x v="1"/>
    <x v="1"/>
    <x v="1"/>
    <x v="1"/>
  </r>
  <r>
    <x v="0"/>
    <x v="0"/>
    <x v="0"/>
    <x v="0"/>
    <x v="0"/>
    <x v="11"/>
    <x v="0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20"/>
    <x v="0"/>
    <x v="0"/>
    <x v="0"/>
    <x v="0"/>
    <x v="22"/>
    <x v="18"/>
    <x v="24"/>
    <x v="24"/>
    <x v="24"/>
    <x v="25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1"/>
    <x v="0"/>
    <x v="0"/>
    <x v="16"/>
    <x v="5"/>
    <x v="21"/>
    <x v="1"/>
    <x v="12"/>
    <x v="21"/>
    <x v="6"/>
    <x v="11"/>
    <x v="20"/>
    <x v="22"/>
    <x v="19"/>
    <x v="27"/>
    <x v="2"/>
    <x v="2"/>
    <x v="0"/>
    <x v="0"/>
    <x v="20"/>
    <x v="6"/>
    <x v="26"/>
    <x v="10"/>
    <x v="16"/>
    <x v="24"/>
    <x v="26"/>
    <x v="0"/>
    <x v="0"/>
    <x v="0"/>
    <x v="6"/>
    <x v="6"/>
    <x v="1"/>
    <x v="1"/>
    <x v="1"/>
    <x v="1"/>
  </r>
  <r>
    <x v="0"/>
    <x v="0"/>
    <x v="0"/>
    <x v="0"/>
    <x v="0"/>
    <x v="11"/>
    <x v="0"/>
    <x v="18"/>
    <x v="18"/>
    <x v="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5"/>
    <x v="5"/>
    <x v="21"/>
    <x v="21"/>
    <x v="7"/>
    <x v="0"/>
    <x v="14"/>
    <x v="8"/>
    <x v="23"/>
    <x v="19"/>
    <x v="25"/>
    <x v="25"/>
    <x v="25"/>
    <x v="26"/>
    <x v="2"/>
    <x v="3"/>
    <x v="0"/>
    <x v="0"/>
    <x v="0"/>
    <x v="0"/>
    <x v="5"/>
    <x v="4"/>
    <x v="1"/>
    <x v="5"/>
    <x v="1"/>
    <x v="5"/>
    <x v="8"/>
    <x v="2"/>
    <x v="1"/>
    <x v="11"/>
    <x v="12"/>
    <x v="9"/>
    <x v="12"/>
    <x v="7"/>
    <x v="16"/>
    <x v="0"/>
    <x v="0"/>
    <x v="17"/>
    <x v="12"/>
    <x v="22"/>
    <x v="6"/>
    <x v="13"/>
    <x v="22"/>
    <x v="7"/>
    <x v="12"/>
    <x v="21"/>
    <x v="23"/>
    <x v="20"/>
    <x v="28"/>
    <x v="3"/>
    <x v="18"/>
    <x v="0"/>
    <x v="0"/>
    <x v="21"/>
    <x v="12"/>
    <x v="27"/>
    <x v="11"/>
    <x v="17"/>
    <x v="25"/>
    <x v="27"/>
    <x v="0"/>
    <x v="0"/>
    <x v="0"/>
    <x v="6"/>
    <x v="6"/>
    <x v="1"/>
    <x v="1"/>
    <x v="1"/>
    <x v="1"/>
  </r>
  <r>
    <x v="0"/>
    <x v="0"/>
    <x v="0"/>
    <x v="0"/>
    <x v="0"/>
    <x v="12"/>
    <x v="0"/>
    <x v="19"/>
    <x v="1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6"/>
    <x v="26"/>
    <x v="26"/>
    <x v="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1"/>
    <x v="14"/>
    <x v="23"/>
    <x v="0"/>
    <x v="0"/>
    <x v="22"/>
    <x v="24"/>
    <x v="6"/>
    <x v="29"/>
    <x v="2"/>
    <x v="2"/>
    <x v="0"/>
    <x v="0"/>
    <x v="13"/>
    <x v="1"/>
    <x v="28"/>
    <x v="1"/>
    <x v="13"/>
    <x v="26"/>
    <x v="28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22"/>
    <x v="0"/>
    <x v="0"/>
    <x v="15"/>
    <x v="0"/>
    <x v="24"/>
    <x v="20"/>
    <x v="27"/>
    <x v="27"/>
    <x v="27"/>
    <x v="28"/>
    <x v="0"/>
    <x v="0"/>
    <x v="0"/>
    <x v="0"/>
    <x v="0"/>
    <x v="0"/>
    <x v="0"/>
    <x v="0"/>
    <x v="0"/>
    <x v="0"/>
    <x v="0"/>
    <x v="0"/>
    <x v="0"/>
    <x v="0"/>
    <x v="0"/>
    <x v="12"/>
    <x v="13"/>
    <x v="0"/>
    <x v="0"/>
    <x v="0"/>
    <x v="0"/>
    <x v="0"/>
    <x v="0"/>
    <x v="8"/>
    <x v="2"/>
    <x v="24"/>
    <x v="1"/>
    <x v="15"/>
    <x v="24"/>
    <x v="1"/>
    <x v="1"/>
    <x v="23"/>
    <x v="25"/>
    <x v="21"/>
    <x v="30"/>
    <x v="5"/>
    <x v="19"/>
    <x v="0"/>
    <x v="0"/>
    <x v="12"/>
    <x v="13"/>
    <x v="29"/>
    <x v="1"/>
    <x v="13"/>
    <x v="27"/>
    <x v="29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3"/>
    <x v="1"/>
    <x v="1"/>
    <x v="0"/>
    <x v="0"/>
    <x v="0"/>
    <x v="0"/>
    <x v="0"/>
    <x v="0"/>
    <x v="0"/>
    <x v="0"/>
    <x v="1"/>
    <x v="1"/>
    <x v="1"/>
    <x v="1"/>
    <x v="22"/>
    <x v="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6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0"/>
    <x v="28"/>
    <x v="28"/>
    <x v="28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4"/>
    <x v="26"/>
    <x v="17"/>
    <x v="32"/>
    <x v="1"/>
    <x v="4"/>
    <x v="5"/>
    <x v="8"/>
    <x v="22"/>
    <x v="14"/>
    <x v="30"/>
    <x v="12"/>
    <x v="18"/>
    <x v="28"/>
    <x v="30"/>
    <x v="0"/>
    <x v="0"/>
    <x v="0"/>
    <x v="0"/>
    <x v="0"/>
    <x v="0"/>
    <x v="0"/>
    <x v="0"/>
    <x v="0"/>
  </r>
  <r>
    <x v="0"/>
    <x v="0"/>
    <x v="0"/>
    <x v="0"/>
    <x v="0"/>
    <x v="13"/>
    <x v="7"/>
    <x v="22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4"/>
    <x v="8"/>
    <x v="23"/>
    <x v="2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23"/>
    <x v="0"/>
    <x v="0"/>
    <x v="16"/>
    <x v="9"/>
    <x v="26"/>
    <x v="21"/>
    <x v="29"/>
    <x v="29"/>
    <x v="29"/>
    <x v="30"/>
    <x v="0"/>
    <x v="0"/>
    <x v="0"/>
    <x v="0"/>
    <x v="0"/>
    <x v="0"/>
    <x v="3"/>
    <x v="3"/>
    <x v="0"/>
    <x v="0"/>
    <x v="0"/>
    <x v="0"/>
    <x v="9"/>
    <x v="0"/>
    <x v="0"/>
    <x v="0"/>
    <x v="0"/>
    <x v="0"/>
    <x v="0"/>
    <x v="0"/>
    <x v="17"/>
    <x v="0"/>
    <x v="0"/>
    <x v="14"/>
    <x v="4"/>
    <x v="25"/>
    <x v="0"/>
    <x v="0"/>
    <x v="4"/>
    <x v="1"/>
    <x v="13"/>
    <x v="25"/>
    <x v="27"/>
    <x v="24"/>
    <x v="34"/>
    <x v="1"/>
    <x v="20"/>
    <x v="6"/>
    <x v="9"/>
    <x v="17"/>
    <x v="15"/>
    <x v="31"/>
    <x v="10"/>
    <x v="19"/>
    <x v="29"/>
    <x v="31"/>
    <x v="0"/>
    <x v="0"/>
    <x v="0"/>
    <x v="0"/>
    <x v="0"/>
    <x v="0"/>
    <x v="0"/>
    <x v="0"/>
    <x v="0"/>
  </r>
  <r>
    <x v="0"/>
    <x v="0"/>
    <x v="0"/>
    <x v="0"/>
    <x v="0"/>
    <x v="15"/>
    <x v="0"/>
    <x v="24"/>
    <x v="24"/>
    <x v="2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6"/>
    <x v="6"/>
    <x v="1"/>
    <x v="1"/>
    <x v="1"/>
    <x v="1"/>
  </r>
  <r>
    <x v="0"/>
    <x v="0"/>
    <x v="0"/>
    <x v="0"/>
    <x v="0"/>
    <x v="15"/>
    <x v="0"/>
    <x v="24"/>
    <x v="24"/>
    <x v="2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"/>
    <x v="24"/>
    <x v="24"/>
    <x v="0"/>
    <x v="0"/>
    <x v="17"/>
    <x v="10"/>
    <x v="27"/>
    <x v="22"/>
    <x v="30"/>
    <x v="30"/>
    <x v="30"/>
    <x v="31"/>
    <x v="2"/>
    <x v="4"/>
    <x v="0"/>
    <x v="0"/>
    <x v="0"/>
    <x v="0"/>
    <x v="3"/>
    <x v="3"/>
    <x v="1"/>
    <x v="6"/>
    <x v="1"/>
    <x v="6"/>
    <x v="10"/>
    <x v="2"/>
    <x v="1"/>
    <x v="13"/>
    <x v="14"/>
    <x v="11"/>
    <x v="14"/>
    <x v="2"/>
    <x v="18"/>
    <x v="0"/>
    <x v="0"/>
    <x v="13"/>
    <x v="13"/>
    <x v="26"/>
    <x v="7"/>
    <x v="16"/>
    <x v="25"/>
    <x v="8"/>
    <x v="14"/>
    <x v="26"/>
    <x v="28"/>
    <x v="25"/>
    <x v="35"/>
    <x v="10"/>
    <x v="21"/>
    <x v="0"/>
    <x v="0"/>
    <x v="18"/>
    <x v="16"/>
    <x v="32"/>
    <x v="13"/>
    <x v="10"/>
    <x v="30"/>
    <x v="32"/>
    <x v="0"/>
    <x v="0"/>
    <x v="0"/>
    <x v="7"/>
    <x v="7"/>
    <x v="1"/>
    <x v="1"/>
    <x v="1"/>
    <x v="1"/>
  </r>
  <r>
    <x v="0"/>
    <x v="0"/>
    <x v="0"/>
    <x v="0"/>
    <x v="0"/>
    <x v="16"/>
    <x v="0"/>
    <x v="25"/>
    <x v="25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25"/>
    <x v="0"/>
    <x v="0"/>
    <x v="0"/>
    <x v="0"/>
    <x v="28"/>
    <x v="0"/>
    <x v="31"/>
    <x v="31"/>
    <x v="31"/>
    <x v="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7"/>
    <x v="29"/>
    <x v="6"/>
    <x v="36"/>
    <x v="2"/>
    <x v="2"/>
    <x v="0"/>
    <x v="0"/>
    <x v="6"/>
    <x v="1"/>
    <x v="33"/>
    <x v="4"/>
    <x v="13"/>
    <x v="31"/>
    <x v="33"/>
    <x v="0"/>
    <x v="0"/>
    <x v="0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32"/>
    <x v="32"/>
    <x v="32"/>
    <x v="3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5"/>
    <x v="1"/>
    <x v="1"/>
    <x v="0"/>
    <x v="0"/>
    <x v="4"/>
    <x v="4"/>
    <x v="2"/>
    <x v="1"/>
    <x v="2"/>
    <x v="26"/>
    <x v="1"/>
    <x v="1"/>
    <x v="1"/>
    <x v="30"/>
    <x v="1"/>
    <x v="37"/>
    <x v="2"/>
    <x v="2"/>
    <x v="0"/>
    <x v="0"/>
    <x v="6"/>
    <x v="1"/>
    <x v="34"/>
    <x v="4"/>
    <x v="5"/>
    <x v="5"/>
    <x v="34"/>
    <x v="0"/>
    <x v="0"/>
    <x v="0"/>
    <x v="8"/>
    <x v="8"/>
    <x v="1"/>
    <x v="1"/>
    <x v="1"/>
    <x v="1"/>
  </r>
  <r>
    <x v="0"/>
    <x v="0"/>
    <x v="0"/>
    <x v="0"/>
    <x v="0"/>
    <x v="17"/>
    <x v="0"/>
    <x v="26"/>
    <x v="26"/>
    <x v="2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6"/>
    <x v="0"/>
    <x v="0"/>
    <x v="0"/>
    <x v="0"/>
    <x v="30"/>
    <x v="23"/>
    <x v="33"/>
    <x v="33"/>
    <x v="33"/>
    <x v="34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16"/>
    <x v="1"/>
    <x v="1"/>
    <x v="0"/>
    <x v="0"/>
    <x v="18"/>
    <x v="9"/>
    <x v="27"/>
    <x v="4"/>
    <x v="17"/>
    <x v="27"/>
    <x v="9"/>
    <x v="4"/>
    <x v="28"/>
    <x v="31"/>
    <x v="26"/>
    <x v="38"/>
    <x v="2"/>
    <x v="2"/>
    <x v="0"/>
    <x v="0"/>
    <x v="23"/>
    <x v="6"/>
    <x v="35"/>
    <x v="0"/>
    <x v="20"/>
    <x v="32"/>
    <x v="35"/>
    <x v="0"/>
    <x v="0"/>
    <x v="0"/>
    <x v="0"/>
    <x v="0"/>
    <x v="0"/>
    <x v="0"/>
    <x v="0"/>
    <x v="0"/>
  </r>
  <r>
    <x v="0"/>
    <x v="0"/>
    <x v="0"/>
    <x v="0"/>
    <x v="0"/>
    <x v="1"/>
    <x v="9"/>
    <x v="27"/>
    <x v="27"/>
    <x v="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7"/>
    <x v="0"/>
    <x v="0"/>
    <x v="18"/>
    <x v="0"/>
    <x v="31"/>
    <x v="24"/>
    <x v="34"/>
    <x v="34"/>
    <x v="34"/>
    <x v="35"/>
    <x v="0"/>
    <x v="0"/>
    <x v="0"/>
    <x v="0"/>
    <x v="0"/>
    <x v="0"/>
    <x v="0"/>
    <x v="0"/>
    <x v="0"/>
    <x v="0"/>
    <x v="0"/>
    <x v="0"/>
    <x v="0"/>
    <x v="0"/>
    <x v="0"/>
    <x v="14"/>
    <x v="15"/>
    <x v="0"/>
    <x v="0"/>
    <x v="5"/>
    <x v="19"/>
    <x v="0"/>
    <x v="0"/>
    <x v="19"/>
    <x v="13"/>
    <x v="28"/>
    <x v="0"/>
    <x v="0"/>
    <x v="28"/>
    <x v="10"/>
    <x v="15"/>
    <x v="29"/>
    <x v="32"/>
    <x v="27"/>
    <x v="39"/>
    <x v="11"/>
    <x v="22"/>
    <x v="3"/>
    <x v="10"/>
    <x v="24"/>
    <x v="17"/>
    <x v="36"/>
    <x v="2"/>
    <x v="21"/>
    <x v="33"/>
    <x v="36"/>
    <x v="0"/>
    <x v="0"/>
    <x v="0"/>
    <x v="0"/>
    <x v="0"/>
    <x v="0"/>
    <x v="0"/>
    <x v="0"/>
    <x v="0"/>
  </r>
  <r>
    <x v="0"/>
    <x v="0"/>
    <x v="0"/>
    <x v="0"/>
    <x v="0"/>
    <x v="1"/>
    <x v="0"/>
    <x v="28"/>
    <x v="28"/>
    <x v="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29"/>
    <x v="29"/>
    <x v="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41"/>
    <x v="2"/>
    <x v="2"/>
    <x v="7"/>
    <x v="1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0"/>
    <x v="30"/>
    <x v="30"/>
    <x v="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28"/>
    <x v="0"/>
    <x v="0"/>
    <x v="19"/>
    <x v="0"/>
    <x v="32"/>
    <x v="0"/>
    <x v="35"/>
    <x v="35"/>
    <x v="35"/>
    <x v="36"/>
    <x v="0"/>
    <x v="0"/>
    <x v="0"/>
    <x v="0"/>
    <x v="0"/>
    <x v="0"/>
    <x v="0"/>
    <x v="0"/>
    <x v="0"/>
    <x v="0"/>
    <x v="0"/>
    <x v="0"/>
    <x v="0"/>
    <x v="0"/>
    <x v="0"/>
    <x v="15"/>
    <x v="16"/>
    <x v="0"/>
    <x v="0"/>
    <x v="1"/>
    <x v="1"/>
    <x v="0"/>
    <x v="0"/>
    <x v="7"/>
    <x v="4"/>
    <x v="10"/>
    <x v="0"/>
    <x v="0"/>
    <x v="10"/>
    <x v="1"/>
    <x v="8"/>
    <x v="30"/>
    <x v="33"/>
    <x v="28"/>
    <x v="42"/>
    <x v="2"/>
    <x v="2"/>
    <x v="8"/>
    <x v="12"/>
    <x v="0"/>
    <x v="13"/>
    <x v="37"/>
    <x v="13"/>
    <x v="22"/>
    <x v="34"/>
    <x v="37"/>
    <x v="0"/>
    <x v="0"/>
    <x v="0"/>
    <x v="0"/>
    <x v="0"/>
    <x v="0"/>
    <x v="0"/>
    <x v="0"/>
    <x v="0"/>
  </r>
  <r>
    <x v="0"/>
    <x v="0"/>
    <x v="0"/>
    <x v="0"/>
    <x v="0"/>
    <x v="1"/>
    <x v="11"/>
    <x v="31"/>
    <x v="31"/>
    <x v="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2"/>
    <x v="0"/>
    <x v="0"/>
    <x v="20"/>
    <x v="11"/>
    <x v="33"/>
    <x v="25"/>
    <x v="36"/>
    <x v="36"/>
    <x v="36"/>
    <x v="37"/>
    <x v="0"/>
    <x v="0"/>
    <x v="0"/>
    <x v="0"/>
    <x v="0"/>
    <x v="0"/>
    <x v="6"/>
    <x v="3"/>
    <x v="0"/>
    <x v="0"/>
    <x v="0"/>
    <x v="0"/>
    <x v="11"/>
    <x v="0"/>
    <x v="3"/>
    <x v="16"/>
    <x v="17"/>
    <x v="0"/>
    <x v="0"/>
    <x v="1"/>
    <x v="1"/>
    <x v="0"/>
    <x v="0"/>
    <x v="20"/>
    <x v="4"/>
    <x v="23"/>
    <x v="0"/>
    <x v="0"/>
    <x v="29"/>
    <x v="1"/>
    <x v="3"/>
    <x v="31"/>
    <x v="34"/>
    <x v="10"/>
    <x v="43"/>
    <x v="2"/>
    <x v="2"/>
    <x v="7"/>
    <x v="13"/>
    <x v="25"/>
    <x v="8"/>
    <x v="38"/>
    <x v="3"/>
    <x v="23"/>
    <x v="35"/>
    <x v="38"/>
    <x v="0"/>
    <x v="0"/>
    <x v="0"/>
    <x v="0"/>
    <x v="0"/>
    <x v="0"/>
    <x v="0"/>
    <x v="0"/>
    <x v="0"/>
  </r>
  <r>
    <x v="0"/>
    <x v="0"/>
    <x v="0"/>
    <x v="0"/>
    <x v="0"/>
    <x v="1"/>
    <x v="0"/>
    <x v="32"/>
    <x v="32"/>
    <x v="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4"/>
    <x v="2"/>
    <x v="2"/>
    <x v="0"/>
    <x v="0"/>
    <x v="26"/>
    <x v="8"/>
    <x v="39"/>
    <x v="10"/>
    <x v="24"/>
    <x v="36"/>
    <x v="39"/>
    <x v="0"/>
    <x v="0"/>
    <x v="0"/>
    <x v="0"/>
    <x v="0"/>
    <x v="0"/>
    <x v="0"/>
    <x v="0"/>
    <x v="0"/>
  </r>
  <r>
    <x v="0"/>
    <x v="0"/>
    <x v="0"/>
    <x v="0"/>
    <x v="0"/>
    <x v="1"/>
    <x v="0"/>
    <x v="33"/>
    <x v="33"/>
    <x v="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34"/>
    <x v="34"/>
    <x v="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  <x v="29"/>
    <x v="0"/>
    <x v="0"/>
    <x v="0"/>
    <x v="0"/>
    <x v="34"/>
    <x v="26"/>
    <x v="37"/>
    <x v="37"/>
    <x v="37"/>
    <x v="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2"/>
    <x v="4"/>
    <x v="10"/>
    <x v="0"/>
    <x v="0"/>
    <x v="30"/>
    <x v="0"/>
    <x v="4"/>
    <x v="32"/>
    <x v="35"/>
    <x v="29"/>
    <x v="45"/>
    <x v="7"/>
    <x v="23"/>
    <x v="9"/>
    <x v="14"/>
    <x v="22"/>
    <x v="10"/>
    <x v="40"/>
    <x v="6"/>
    <x v="25"/>
    <x v="37"/>
    <x v="40"/>
    <x v="0"/>
    <x v="0"/>
    <x v="0"/>
    <x v="0"/>
    <x v="0"/>
    <x v="0"/>
    <x v="0"/>
    <x v="0"/>
    <x v="0"/>
  </r>
  <r>
    <x v="0"/>
    <x v="0"/>
    <x v="0"/>
    <x v="0"/>
    <x v="0"/>
    <x v="1"/>
    <x v="0"/>
    <x v="35"/>
    <x v="35"/>
    <x v="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6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36"/>
    <x v="36"/>
    <x v="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2"/>
    <x v="2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0"/>
    <x v="0"/>
    <x v="0"/>
    <x v="0"/>
    <x v="0"/>
    <x v="35"/>
    <x v="27"/>
    <x v="38"/>
    <x v="38"/>
    <x v="38"/>
    <x v="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1"/>
    <x v="1"/>
    <x v="1"/>
    <x v="33"/>
    <x v="36"/>
    <x v="1"/>
    <x v="48"/>
    <x v="2"/>
    <x v="2"/>
    <x v="1"/>
    <x v="16"/>
    <x v="8"/>
    <x v="1"/>
    <x v="16"/>
    <x v="4"/>
    <x v="14"/>
    <x v="38"/>
    <x v="41"/>
    <x v="0"/>
    <x v="0"/>
    <x v="0"/>
    <x v="0"/>
    <x v="0"/>
    <x v="0"/>
    <x v="0"/>
    <x v="0"/>
    <x v="0"/>
  </r>
  <r>
    <x v="0"/>
    <x v="0"/>
    <x v="0"/>
    <x v="0"/>
    <x v="0"/>
    <x v="1"/>
    <x v="0"/>
    <x v="37"/>
    <x v="37"/>
    <x v="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38"/>
    <x v="38"/>
    <x v="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39"/>
    <x v="39"/>
    <x v="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40"/>
    <x v="40"/>
    <x v="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41"/>
    <x v="41"/>
    <x v="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9"/>
    <x v="0"/>
    <x v="42"/>
    <x v="42"/>
    <x v="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3"/>
    <x v="43"/>
    <x v="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4"/>
    <x v="44"/>
    <x v="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45"/>
    <x v="45"/>
    <x v="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2"/>
    <x v="2"/>
    <x v="2"/>
    <x v="1"/>
    <x v="1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6"/>
    <x v="46"/>
    <x v="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3"/>
    <x v="2"/>
    <x v="2"/>
    <x v="1"/>
    <x v="1"/>
    <x v="27"/>
    <x v="1"/>
    <x v="41"/>
    <x v="1"/>
    <x v="26"/>
    <x v="39"/>
    <x v="42"/>
    <x v="0"/>
    <x v="0"/>
    <x v="0"/>
    <x v="0"/>
    <x v="0"/>
    <x v="0"/>
    <x v="0"/>
    <x v="0"/>
    <x v="0"/>
  </r>
  <r>
    <x v="0"/>
    <x v="0"/>
    <x v="0"/>
    <x v="0"/>
    <x v="0"/>
    <x v="1"/>
    <x v="0"/>
    <x v="47"/>
    <x v="47"/>
    <x v="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31"/>
    <x v="0"/>
    <x v="0"/>
    <x v="21"/>
    <x v="12"/>
    <x v="36"/>
    <x v="28"/>
    <x v="39"/>
    <x v="39"/>
    <x v="39"/>
    <x v="41"/>
    <x v="0"/>
    <x v="0"/>
    <x v="0"/>
    <x v="0"/>
    <x v="0"/>
    <x v="0"/>
    <x v="3"/>
    <x v="3"/>
    <x v="0"/>
    <x v="0"/>
    <x v="0"/>
    <x v="0"/>
    <x v="12"/>
    <x v="0"/>
    <x v="0"/>
    <x v="17"/>
    <x v="18"/>
    <x v="0"/>
    <x v="0"/>
    <x v="1"/>
    <x v="1"/>
    <x v="0"/>
    <x v="0"/>
    <x v="11"/>
    <x v="4"/>
    <x v="29"/>
    <x v="0"/>
    <x v="0"/>
    <x v="31"/>
    <x v="1"/>
    <x v="11"/>
    <x v="34"/>
    <x v="37"/>
    <x v="31"/>
    <x v="54"/>
    <x v="2"/>
    <x v="2"/>
    <x v="3"/>
    <x v="18"/>
    <x v="28"/>
    <x v="3"/>
    <x v="42"/>
    <x v="1"/>
    <x v="27"/>
    <x v="40"/>
    <x v="43"/>
    <x v="0"/>
    <x v="0"/>
    <x v="0"/>
    <x v="0"/>
    <x v="0"/>
    <x v="0"/>
    <x v="0"/>
    <x v="0"/>
    <x v="0"/>
  </r>
  <r>
    <x v="0"/>
    <x v="0"/>
    <x v="0"/>
    <x v="0"/>
    <x v="0"/>
    <x v="1"/>
    <x v="14"/>
    <x v="48"/>
    <x v="48"/>
    <x v="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5"/>
    <x v="2"/>
    <x v="2"/>
    <x v="4"/>
    <x v="19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0"/>
    <x v="0"/>
    <x v="1"/>
    <x v="15"/>
    <x v="49"/>
    <x v="49"/>
    <x v="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6"/>
    <x v="2"/>
    <x v="2"/>
    <x v="4"/>
    <x v="1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50"/>
    <x v="50"/>
    <x v="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40"/>
    <x v="40"/>
    <x v="40"/>
    <x v="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0"/>
    <x v="38"/>
    <x v="11"/>
    <x v="57"/>
    <x v="1"/>
    <x v="24"/>
    <x v="9"/>
    <x v="20"/>
    <x v="0"/>
    <x v="10"/>
    <x v="43"/>
    <x v="13"/>
    <x v="0"/>
    <x v="41"/>
    <x v="45"/>
    <x v="0"/>
    <x v="0"/>
    <x v="0"/>
    <x v="0"/>
    <x v="0"/>
    <x v="0"/>
    <x v="0"/>
    <x v="0"/>
    <x v="0"/>
  </r>
  <r>
    <x v="0"/>
    <x v="0"/>
    <x v="0"/>
    <x v="0"/>
    <x v="0"/>
    <x v="1"/>
    <x v="16"/>
    <x v="51"/>
    <x v="51"/>
    <x v="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2"/>
    <x v="52"/>
    <x v="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7"/>
    <x v="34"/>
    <x v="32"/>
    <x v="8"/>
    <x v="0"/>
    <x v="22"/>
    <x v="0"/>
    <x v="38"/>
    <x v="29"/>
    <x v="41"/>
    <x v="41"/>
    <x v="41"/>
    <x v="43"/>
    <x v="0"/>
    <x v="0"/>
    <x v="0"/>
    <x v="0"/>
    <x v="0"/>
    <x v="0"/>
    <x v="0"/>
    <x v="0"/>
    <x v="0"/>
    <x v="0"/>
    <x v="0"/>
    <x v="0"/>
    <x v="0"/>
    <x v="0"/>
    <x v="0"/>
    <x v="18"/>
    <x v="19"/>
    <x v="0"/>
    <x v="0"/>
    <x v="3"/>
    <x v="21"/>
    <x v="0"/>
    <x v="0"/>
    <x v="21"/>
    <x v="14"/>
    <x v="30"/>
    <x v="0"/>
    <x v="0"/>
    <x v="32"/>
    <x v="8"/>
    <x v="17"/>
    <x v="35"/>
    <x v="39"/>
    <x v="32"/>
    <x v="59"/>
    <x v="4"/>
    <x v="25"/>
    <x v="4"/>
    <x v="19"/>
    <x v="29"/>
    <x v="18"/>
    <x v="44"/>
    <x v="14"/>
    <x v="28"/>
    <x v="42"/>
    <x v="46"/>
    <x v="0"/>
    <x v="0"/>
    <x v="0"/>
    <x v="0"/>
    <x v="0"/>
    <x v="0"/>
    <x v="0"/>
    <x v="0"/>
    <x v="0"/>
  </r>
  <r>
    <x v="0"/>
    <x v="0"/>
    <x v="0"/>
    <x v="0"/>
    <x v="0"/>
    <x v="1"/>
    <x v="17"/>
    <x v="53"/>
    <x v="53"/>
    <x v="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0"/>
    <x v="2"/>
    <x v="2"/>
    <x v="1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4"/>
    <x v="54"/>
    <x v="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8"/>
    <x v="55"/>
    <x v="55"/>
    <x v="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33"/>
    <x v="0"/>
    <x v="0"/>
    <x v="0"/>
    <x v="0"/>
    <x v="39"/>
    <x v="30"/>
    <x v="42"/>
    <x v="42"/>
    <x v="42"/>
    <x v="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2"/>
    <x v="0"/>
    <x v="0"/>
    <x v="33"/>
    <x v="3"/>
    <x v="18"/>
    <x v="36"/>
    <x v="40"/>
    <x v="33"/>
    <x v="62"/>
    <x v="2"/>
    <x v="2"/>
    <x v="10"/>
    <x v="21"/>
    <x v="30"/>
    <x v="11"/>
    <x v="45"/>
    <x v="0"/>
    <x v="29"/>
    <x v="43"/>
    <x v="47"/>
    <x v="0"/>
    <x v="0"/>
    <x v="0"/>
    <x v="0"/>
    <x v="0"/>
    <x v="0"/>
    <x v="0"/>
    <x v="0"/>
    <x v="0"/>
  </r>
  <r>
    <x v="0"/>
    <x v="0"/>
    <x v="0"/>
    <x v="0"/>
    <x v="0"/>
    <x v="1"/>
    <x v="19"/>
    <x v="56"/>
    <x v="56"/>
    <x v="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34"/>
    <x v="0"/>
    <x v="0"/>
    <x v="23"/>
    <x v="0"/>
    <x v="40"/>
    <x v="31"/>
    <x v="43"/>
    <x v="43"/>
    <x v="43"/>
    <x v="45"/>
    <x v="0"/>
    <x v="0"/>
    <x v="0"/>
    <x v="0"/>
    <x v="0"/>
    <x v="0"/>
    <x v="0"/>
    <x v="0"/>
    <x v="0"/>
    <x v="0"/>
    <x v="0"/>
    <x v="0"/>
    <x v="0"/>
    <x v="0"/>
    <x v="1"/>
    <x v="19"/>
    <x v="20"/>
    <x v="0"/>
    <x v="0"/>
    <x v="3"/>
    <x v="22"/>
    <x v="0"/>
    <x v="0"/>
    <x v="22"/>
    <x v="2"/>
    <x v="31"/>
    <x v="0"/>
    <x v="0"/>
    <x v="34"/>
    <x v="0"/>
    <x v="11"/>
    <x v="37"/>
    <x v="41"/>
    <x v="33"/>
    <x v="63"/>
    <x v="7"/>
    <x v="26"/>
    <x v="11"/>
    <x v="22"/>
    <x v="31"/>
    <x v="19"/>
    <x v="46"/>
    <x v="15"/>
    <x v="30"/>
    <x v="44"/>
    <x v="48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35"/>
    <x v="0"/>
    <x v="0"/>
    <x v="0"/>
    <x v="0"/>
    <x v="41"/>
    <x v="32"/>
    <x v="44"/>
    <x v="44"/>
    <x v="44"/>
    <x v="46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0"/>
    <x v="1"/>
    <x v="1"/>
    <x v="0"/>
    <x v="0"/>
    <x v="8"/>
    <x v="2"/>
    <x v="32"/>
    <x v="0"/>
    <x v="0"/>
    <x v="35"/>
    <x v="1"/>
    <x v="1"/>
    <x v="38"/>
    <x v="42"/>
    <x v="1"/>
    <x v="64"/>
    <x v="2"/>
    <x v="2"/>
    <x v="0"/>
    <x v="0"/>
    <x v="32"/>
    <x v="3"/>
    <x v="47"/>
    <x v="4"/>
    <x v="20"/>
    <x v="45"/>
    <x v="49"/>
    <x v="0"/>
    <x v="0"/>
    <x v="0"/>
    <x v="9"/>
    <x v="9"/>
    <x v="1"/>
    <x v="1"/>
    <x v="1"/>
    <x v="1"/>
  </r>
  <r>
    <x v="0"/>
    <x v="0"/>
    <x v="0"/>
    <x v="0"/>
    <x v="0"/>
    <x v="3"/>
    <x v="0"/>
    <x v="3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36"/>
    <x v="0"/>
    <x v="0"/>
    <x v="0"/>
    <x v="0"/>
    <x v="42"/>
    <x v="33"/>
    <x v="45"/>
    <x v="45"/>
    <x v="45"/>
    <x v="47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7"/>
    <x v="2"/>
    <x v="23"/>
    <x v="0"/>
    <x v="0"/>
    <x v="23"/>
    <x v="15"/>
    <x v="33"/>
    <x v="8"/>
    <x v="18"/>
    <x v="36"/>
    <x v="9"/>
    <x v="18"/>
    <x v="39"/>
    <x v="43"/>
    <x v="24"/>
    <x v="65"/>
    <x v="10"/>
    <x v="27"/>
    <x v="0"/>
    <x v="0"/>
    <x v="33"/>
    <x v="20"/>
    <x v="48"/>
    <x v="0"/>
    <x v="31"/>
    <x v="46"/>
    <x v="50"/>
    <x v="0"/>
    <x v="0"/>
    <x v="0"/>
    <x v="9"/>
    <x v="9"/>
    <x v="1"/>
    <x v="1"/>
    <x v="1"/>
    <x v="1"/>
  </r>
  <r>
    <x v="0"/>
    <x v="0"/>
    <x v="0"/>
    <x v="0"/>
    <x v="0"/>
    <x v="1"/>
    <x v="0"/>
    <x v="57"/>
    <x v="57"/>
    <x v="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46"/>
    <x v="46"/>
    <x v="46"/>
    <x v="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4"/>
    <x v="11"/>
    <x v="0"/>
    <x v="0"/>
    <x v="37"/>
    <x v="0"/>
    <x v="3"/>
    <x v="40"/>
    <x v="44"/>
    <x v="22"/>
    <x v="66"/>
    <x v="2"/>
    <x v="2"/>
    <x v="12"/>
    <x v="23"/>
    <x v="34"/>
    <x v="8"/>
    <x v="49"/>
    <x v="10"/>
    <x v="32"/>
    <x v="47"/>
    <x v="51"/>
    <x v="0"/>
    <x v="0"/>
    <x v="0"/>
    <x v="0"/>
    <x v="0"/>
    <x v="0"/>
    <x v="0"/>
    <x v="0"/>
    <x v="0"/>
  </r>
  <r>
    <x v="0"/>
    <x v="0"/>
    <x v="0"/>
    <x v="0"/>
    <x v="0"/>
    <x v="1"/>
    <x v="0"/>
    <x v="58"/>
    <x v="58"/>
    <x v="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"/>
    <x v="59"/>
    <x v="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7"/>
    <x v="2"/>
    <x v="2"/>
    <x v="0"/>
    <x v="0"/>
    <x v="35"/>
    <x v="1"/>
    <x v="50"/>
    <x v="1"/>
    <x v="33"/>
    <x v="48"/>
    <x v="52"/>
    <x v="0"/>
    <x v="0"/>
    <x v="0"/>
    <x v="0"/>
    <x v="0"/>
    <x v="0"/>
    <x v="0"/>
    <x v="0"/>
    <x v="0"/>
  </r>
  <r>
    <x v="0"/>
    <x v="0"/>
    <x v="0"/>
    <x v="0"/>
    <x v="0"/>
    <x v="1"/>
    <x v="0"/>
    <x v="60"/>
    <x v="60"/>
    <x v="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4"/>
    <x v="61"/>
    <x v="61"/>
    <x v="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37"/>
    <x v="0"/>
    <x v="0"/>
    <x v="24"/>
    <x v="0"/>
    <x v="44"/>
    <x v="34"/>
    <x v="47"/>
    <x v="47"/>
    <x v="47"/>
    <x v="49"/>
    <x v="0"/>
    <x v="0"/>
    <x v="0"/>
    <x v="0"/>
    <x v="0"/>
    <x v="0"/>
    <x v="0"/>
    <x v="0"/>
    <x v="0"/>
    <x v="0"/>
    <x v="0"/>
    <x v="0"/>
    <x v="0"/>
    <x v="0"/>
    <x v="0"/>
    <x v="20"/>
    <x v="22"/>
    <x v="0"/>
    <x v="0"/>
    <x v="1"/>
    <x v="1"/>
    <x v="0"/>
    <x v="0"/>
    <x v="12"/>
    <x v="10"/>
    <x v="34"/>
    <x v="0"/>
    <x v="0"/>
    <x v="38"/>
    <x v="0"/>
    <x v="14"/>
    <x v="41"/>
    <x v="45"/>
    <x v="19"/>
    <x v="69"/>
    <x v="2"/>
    <x v="2"/>
    <x v="7"/>
    <x v="24"/>
    <x v="36"/>
    <x v="13"/>
    <x v="51"/>
    <x v="6"/>
    <x v="34"/>
    <x v="49"/>
    <x v="53"/>
    <x v="0"/>
    <x v="0"/>
    <x v="0"/>
    <x v="0"/>
    <x v="0"/>
    <x v="0"/>
    <x v="0"/>
    <x v="0"/>
    <x v="0"/>
  </r>
  <r>
    <x v="0"/>
    <x v="0"/>
    <x v="0"/>
    <x v="0"/>
    <x v="0"/>
    <x v="1"/>
    <x v="0"/>
    <x v="62"/>
    <x v="62"/>
    <x v="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3"/>
    <x v="63"/>
    <x v="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4"/>
    <x v="64"/>
    <x v="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20"/>
    <x v="65"/>
    <x v="65"/>
    <x v="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71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6"/>
    <x v="3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7"/>
    <x v="8"/>
    <x v="40"/>
    <x v="38"/>
    <x v="9"/>
    <x v="0"/>
    <x v="25"/>
    <x v="0"/>
    <x v="45"/>
    <x v="35"/>
    <x v="48"/>
    <x v="48"/>
    <x v="48"/>
    <x v="50"/>
    <x v="0"/>
    <x v="0"/>
    <x v="0"/>
    <x v="0"/>
    <x v="0"/>
    <x v="0"/>
    <x v="0"/>
    <x v="0"/>
    <x v="0"/>
    <x v="0"/>
    <x v="0"/>
    <x v="0"/>
    <x v="0"/>
    <x v="0"/>
    <x v="0"/>
    <x v="21"/>
    <x v="23"/>
    <x v="0"/>
    <x v="0"/>
    <x v="1"/>
    <x v="1"/>
    <x v="0"/>
    <x v="0"/>
    <x v="4"/>
    <x v="10"/>
    <x v="35"/>
    <x v="0"/>
    <x v="0"/>
    <x v="39"/>
    <x v="1"/>
    <x v="0"/>
    <x v="42"/>
    <x v="46"/>
    <x v="15"/>
    <x v="72"/>
    <x v="2"/>
    <x v="2"/>
    <x v="0"/>
    <x v="0"/>
    <x v="32"/>
    <x v="10"/>
    <x v="52"/>
    <x v="1"/>
    <x v="35"/>
    <x v="50"/>
    <x v="54"/>
    <x v="0"/>
    <x v="0"/>
    <x v="0"/>
    <x v="10"/>
    <x v="10"/>
    <x v="1"/>
    <x v="1"/>
    <x v="1"/>
    <x v="1"/>
  </r>
  <r>
    <x v="0"/>
    <x v="0"/>
    <x v="0"/>
    <x v="0"/>
    <x v="0"/>
    <x v="3"/>
    <x v="0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9"/>
    <x v="9"/>
    <x v="1"/>
    <x v="1"/>
    <x v="1"/>
    <x v="1"/>
  </r>
  <r>
    <x v="0"/>
    <x v="0"/>
    <x v="0"/>
    <x v="0"/>
    <x v="0"/>
    <x v="3"/>
    <x v="0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39"/>
    <x v="0"/>
    <x v="0"/>
    <x v="0"/>
    <x v="0"/>
    <x v="46"/>
    <x v="36"/>
    <x v="49"/>
    <x v="49"/>
    <x v="49"/>
    <x v="51"/>
    <x v="0"/>
    <x v="0"/>
    <x v="0"/>
    <x v="0"/>
    <x v="0"/>
    <x v="0"/>
    <x v="0"/>
    <x v="0"/>
    <x v="0"/>
    <x v="0"/>
    <x v="0"/>
    <x v="0"/>
    <x v="0"/>
    <x v="0"/>
    <x v="0"/>
    <x v="0"/>
    <x v="24"/>
    <x v="13"/>
    <x v="18"/>
    <x v="3"/>
    <x v="25"/>
    <x v="0"/>
    <x v="0"/>
    <x v="19"/>
    <x v="16"/>
    <x v="36"/>
    <x v="9"/>
    <x v="19"/>
    <x v="40"/>
    <x v="3"/>
    <x v="8"/>
    <x v="43"/>
    <x v="47"/>
    <x v="24"/>
    <x v="73"/>
    <x v="5"/>
    <x v="29"/>
    <x v="0"/>
    <x v="0"/>
    <x v="37"/>
    <x v="21"/>
    <x v="53"/>
    <x v="3"/>
    <x v="7"/>
    <x v="51"/>
    <x v="55"/>
    <x v="0"/>
    <x v="0"/>
    <x v="0"/>
    <x v="10"/>
    <x v="10"/>
    <x v="1"/>
    <x v="1"/>
    <x v="1"/>
    <x v="1"/>
  </r>
  <r>
    <x v="0"/>
    <x v="0"/>
    <x v="0"/>
    <x v="0"/>
    <x v="0"/>
    <x v="20"/>
    <x v="0"/>
    <x v="66"/>
    <x v="66"/>
    <x v="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  <x v="40"/>
    <x v="0"/>
    <x v="0"/>
    <x v="0"/>
    <x v="0"/>
    <x v="47"/>
    <x v="37"/>
    <x v="50"/>
    <x v="50"/>
    <x v="50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41"/>
    <x v="1"/>
    <x v="0"/>
    <x v="0"/>
    <x v="48"/>
    <x v="3"/>
    <x v="74"/>
    <x v="1"/>
    <x v="30"/>
    <x v="0"/>
    <x v="0"/>
    <x v="38"/>
    <x v="1"/>
    <x v="54"/>
    <x v="4"/>
    <x v="1"/>
    <x v="52"/>
    <x v="56"/>
    <x v="0"/>
    <x v="0"/>
    <x v="0"/>
    <x v="0"/>
    <x v="0"/>
    <x v="0"/>
    <x v="0"/>
    <x v="0"/>
    <x v="0"/>
  </r>
  <r>
    <x v="0"/>
    <x v="0"/>
    <x v="0"/>
    <x v="0"/>
    <x v="0"/>
    <x v="21"/>
    <x v="0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8"/>
    <x v="8"/>
    <x v="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48"/>
    <x v="0"/>
    <x v="51"/>
    <x v="51"/>
    <x v="51"/>
    <x v="53"/>
    <x v="0"/>
    <x v="0"/>
    <x v="0"/>
    <x v="0"/>
    <x v="0"/>
    <x v="0"/>
    <x v="0"/>
    <x v="0"/>
    <x v="0"/>
    <x v="0"/>
    <x v="0"/>
    <x v="0"/>
    <x v="0"/>
    <x v="2"/>
    <x v="1"/>
    <x v="22"/>
    <x v="25"/>
    <x v="14"/>
    <x v="19"/>
    <x v="0"/>
    <x v="26"/>
    <x v="0"/>
    <x v="0"/>
    <x v="12"/>
    <x v="4"/>
    <x v="9"/>
    <x v="0"/>
    <x v="0"/>
    <x v="42"/>
    <x v="0"/>
    <x v="14"/>
    <x v="44"/>
    <x v="49"/>
    <x v="4"/>
    <x v="75"/>
    <x v="1"/>
    <x v="31"/>
    <x v="0"/>
    <x v="0"/>
    <x v="39"/>
    <x v="1"/>
    <x v="55"/>
    <x v="1"/>
    <x v="31"/>
    <x v="53"/>
    <x v="57"/>
    <x v="0"/>
    <x v="0"/>
    <x v="0"/>
    <x v="0"/>
    <x v="0"/>
    <x v="0"/>
    <x v="0"/>
    <x v="0"/>
    <x v="0"/>
  </r>
  <r>
    <x v="0"/>
    <x v="0"/>
    <x v="0"/>
    <x v="0"/>
    <x v="0"/>
    <x v="22"/>
    <x v="0"/>
    <x v="68"/>
    <x v="68"/>
    <x v="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76"/>
    <x v="2"/>
    <x v="2"/>
    <x v="0"/>
    <x v="0"/>
    <x v="23"/>
    <x v="3"/>
    <x v="56"/>
    <x v="3"/>
    <x v="16"/>
    <x v="54"/>
    <x v="58"/>
    <x v="0"/>
    <x v="0"/>
    <x v="0"/>
    <x v="0"/>
    <x v="0"/>
    <x v="0"/>
    <x v="0"/>
    <x v="0"/>
    <x v="0"/>
  </r>
  <r>
    <x v="0"/>
    <x v="0"/>
    <x v="0"/>
    <x v="0"/>
    <x v="0"/>
    <x v="5"/>
    <x v="0"/>
    <x v="69"/>
    <x v="69"/>
    <x v="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8"/>
    <x v="3"/>
    <x v="10"/>
    <x v="10"/>
    <x v="1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0"/>
    <x v="52"/>
    <x v="52"/>
    <x v="52"/>
    <x v="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1"/>
    <x v="0"/>
    <x v="14"/>
    <x v="45"/>
    <x v="50"/>
    <x v="3"/>
    <x v="78"/>
    <x v="2"/>
    <x v="2"/>
    <x v="0"/>
    <x v="0"/>
    <x v="40"/>
    <x v="8"/>
    <x v="57"/>
    <x v="10"/>
    <x v="36"/>
    <x v="55"/>
    <x v="59"/>
    <x v="0"/>
    <x v="0"/>
    <x v="0"/>
    <x v="11"/>
    <x v="11"/>
    <x v="1"/>
    <x v="1"/>
    <x v="1"/>
    <x v="1"/>
  </r>
  <r>
    <x v="0"/>
    <x v="0"/>
    <x v="0"/>
    <x v="0"/>
    <x v="0"/>
    <x v="3"/>
    <x v="0"/>
    <x v="10"/>
    <x v="10"/>
    <x v="1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9"/>
    <x v="43"/>
    <x v="41"/>
    <x v="0"/>
    <x v="0"/>
    <x v="27"/>
    <x v="13"/>
    <x v="50"/>
    <x v="38"/>
    <x v="53"/>
    <x v="53"/>
    <x v="53"/>
    <x v="55"/>
    <x v="2"/>
    <x v="5"/>
    <x v="0"/>
    <x v="0"/>
    <x v="0"/>
    <x v="0"/>
    <x v="2"/>
    <x v="2"/>
    <x v="1"/>
    <x v="7"/>
    <x v="1"/>
    <x v="7"/>
    <x v="13"/>
    <x v="2"/>
    <x v="4"/>
    <x v="23"/>
    <x v="26"/>
    <x v="15"/>
    <x v="20"/>
    <x v="3"/>
    <x v="27"/>
    <x v="0"/>
    <x v="0"/>
    <x v="24"/>
    <x v="17"/>
    <x v="37"/>
    <x v="10"/>
    <x v="20"/>
    <x v="43"/>
    <x v="2"/>
    <x v="19"/>
    <x v="46"/>
    <x v="51"/>
    <x v="34"/>
    <x v="79"/>
    <x v="5"/>
    <x v="32"/>
    <x v="0"/>
    <x v="0"/>
    <x v="41"/>
    <x v="22"/>
    <x v="58"/>
    <x v="16"/>
    <x v="24"/>
    <x v="56"/>
    <x v="60"/>
    <x v="0"/>
    <x v="0"/>
    <x v="0"/>
    <x v="11"/>
    <x v="11"/>
    <x v="1"/>
    <x v="1"/>
    <x v="1"/>
    <x v="1"/>
  </r>
  <r>
    <x v="0"/>
    <x v="0"/>
    <x v="0"/>
    <x v="0"/>
    <x v="0"/>
    <x v="23"/>
    <x v="0"/>
    <x v="70"/>
    <x v="70"/>
    <x v="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0"/>
    <x v="54"/>
    <x v="54"/>
    <x v="54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7"/>
    <x v="52"/>
    <x v="6"/>
    <x v="70"/>
    <x v="2"/>
    <x v="2"/>
    <x v="0"/>
    <x v="0"/>
    <x v="12"/>
    <x v="1"/>
    <x v="59"/>
    <x v="1"/>
    <x v="20"/>
    <x v="57"/>
    <x v="61"/>
    <x v="0"/>
    <x v="0"/>
    <x v="0"/>
    <x v="0"/>
    <x v="0"/>
    <x v="0"/>
    <x v="0"/>
    <x v="0"/>
    <x v="0"/>
  </r>
  <r>
    <x v="0"/>
    <x v="0"/>
    <x v="0"/>
    <x v="0"/>
    <x v="0"/>
    <x v="24"/>
    <x v="0"/>
    <x v="71"/>
    <x v="71"/>
    <x v="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0"/>
    <x v="1"/>
    <x v="33"/>
    <x v="1"/>
    <x v="25"/>
    <x v="13"/>
    <x v="1"/>
    <x v="60"/>
    <x v="1"/>
    <x v="13"/>
    <x v="58"/>
    <x v="62"/>
    <x v="0"/>
    <x v="0"/>
    <x v="0"/>
    <x v="0"/>
    <x v="0"/>
    <x v="0"/>
    <x v="0"/>
    <x v="0"/>
    <x v="0"/>
  </r>
  <r>
    <x v="0"/>
    <x v="0"/>
    <x v="0"/>
    <x v="0"/>
    <x v="0"/>
    <x v="25"/>
    <x v="21"/>
    <x v="72"/>
    <x v="72"/>
    <x v="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1"/>
    <x v="2"/>
    <x v="2"/>
    <x v="0"/>
    <x v="0"/>
    <x v="32"/>
    <x v="1"/>
    <x v="61"/>
    <x v="1"/>
    <x v="37"/>
    <x v="59"/>
    <x v="63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0"/>
    <x v="55"/>
    <x v="55"/>
    <x v="55"/>
    <x v="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0"/>
    <x v="0"/>
    <x v="0"/>
    <x v="0"/>
    <x v="0"/>
    <x v="0"/>
    <x v="0"/>
    <x v="0"/>
    <x v="0"/>
    <x v="8"/>
    <x v="48"/>
    <x v="53"/>
    <x v="22"/>
    <x v="82"/>
    <x v="5"/>
    <x v="34"/>
    <x v="1"/>
    <x v="1"/>
    <x v="23"/>
    <x v="13"/>
    <x v="62"/>
    <x v="13"/>
    <x v="16"/>
    <x v="60"/>
    <x v="64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1"/>
    <x v="1"/>
    <x v="1"/>
    <x v="0"/>
    <x v="0"/>
    <x v="0"/>
    <x v="0"/>
    <x v="0"/>
    <x v="0"/>
    <x v="0"/>
    <x v="0"/>
    <x v="1"/>
    <x v="1"/>
    <x v="1"/>
    <x v="1"/>
    <x v="6"/>
    <x v="8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42"/>
    <x v="0"/>
    <x v="0"/>
    <x v="28"/>
    <x v="14"/>
    <x v="53"/>
    <x v="39"/>
    <x v="56"/>
    <x v="56"/>
    <x v="56"/>
    <x v="58"/>
    <x v="0"/>
    <x v="0"/>
    <x v="0"/>
    <x v="0"/>
    <x v="0"/>
    <x v="0"/>
    <x v="3"/>
    <x v="3"/>
    <x v="0"/>
    <x v="0"/>
    <x v="0"/>
    <x v="0"/>
    <x v="10"/>
    <x v="0"/>
    <x v="0"/>
    <x v="0"/>
    <x v="0"/>
    <x v="0"/>
    <x v="0"/>
    <x v="1"/>
    <x v="1"/>
    <x v="0"/>
    <x v="0"/>
    <x v="8"/>
    <x v="4"/>
    <x v="2"/>
    <x v="1"/>
    <x v="2"/>
    <x v="42"/>
    <x v="1"/>
    <x v="1"/>
    <x v="1"/>
    <x v="1"/>
    <x v="6"/>
    <x v="10"/>
    <x v="2"/>
    <x v="2"/>
    <x v="0"/>
    <x v="0"/>
    <x v="13"/>
    <x v="1"/>
    <x v="63"/>
    <x v="4"/>
    <x v="5"/>
    <x v="5"/>
    <x v="5"/>
    <x v="0"/>
    <x v="0"/>
    <x v="0"/>
    <x v="12"/>
    <x v="12"/>
    <x v="1"/>
    <x v="1"/>
    <x v="3"/>
    <x v="3"/>
  </r>
  <r>
    <x v="0"/>
    <x v="0"/>
    <x v="0"/>
    <x v="0"/>
    <x v="0"/>
    <x v="3"/>
    <x v="0"/>
    <x v="74"/>
    <x v="74"/>
    <x v="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2"/>
    <x v="0"/>
    <x v="29"/>
    <x v="0"/>
    <x v="0"/>
    <x v="0"/>
    <x v="0"/>
    <x v="0"/>
    <x v="0"/>
    <x v="0"/>
    <x v="0"/>
    <x v="1"/>
    <x v="1"/>
    <x v="1"/>
    <x v="1"/>
    <x v="1"/>
    <x v="84"/>
    <x v="1"/>
    <x v="3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5"/>
    <x v="0"/>
    <x v="75"/>
    <x v="75"/>
    <x v="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43"/>
    <x v="0"/>
    <x v="0"/>
    <x v="29"/>
    <x v="0"/>
    <x v="54"/>
    <x v="40"/>
    <x v="57"/>
    <x v="57"/>
    <x v="57"/>
    <x v="59"/>
    <x v="0"/>
    <x v="0"/>
    <x v="0"/>
    <x v="0"/>
    <x v="0"/>
    <x v="0"/>
    <x v="0"/>
    <x v="0"/>
    <x v="0"/>
    <x v="0"/>
    <x v="0"/>
    <x v="0"/>
    <x v="0"/>
    <x v="0"/>
    <x v="0"/>
    <x v="24"/>
    <x v="27"/>
    <x v="0"/>
    <x v="0"/>
    <x v="1"/>
    <x v="1"/>
    <x v="0"/>
    <x v="0"/>
    <x v="3"/>
    <x v="10"/>
    <x v="38"/>
    <x v="0"/>
    <x v="0"/>
    <x v="44"/>
    <x v="0"/>
    <x v="14"/>
    <x v="49"/>
    <x v="54"/>
    <x v="22"/>
    <x v="85"/>
    <x v="2"/>
    <x v="2"/>
    <x v="0"/>
    <x v="0"/>
    <x v="18"/>
    <x v="8"/>
    <x v="64"/>
    <x v="1"/>
    <x v="16"/>
    <x v="61"/>
    <x v="65"/>
    <x v="0"/>
    <x v="0"/>
    <x v="0"/>
    <x v="0"/>
    <x v="0"/>
    <x v="0"/>
    <x v="0"/>
    <x v="0"/>
    <x v="0"/>
  </r>
  <r>
    <x v="0"/>
    <x v="0"/>
    <x v="0"/>
    <x v="0"/>
    <x v="0"/>
    <x v="27"/>
    <x v="0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22"/>
    <x v="77"/>
    <x v="77"/>
    <x v="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44"/>
    <x v="0"/>
    <x v="0"/>
    <x v="0"/>
    <x v="0"/>
    <x v="55"/>
    <x v="41"/>
    <x v="58"/>
    <x v="58"/>
    <x v="58"/>
    <x v="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39"/>
    <x v="0"/>
    <x v="0"/>
    <x v="23"/>
    <x v="0"/>
    <x v="13"/>
    <x v="50"/>
    <x v="55"/>
    <x v="35"/>
    <x v="87"/>
    <x v="7"/>
    <x v="36"/>
    <x v="13"/>
    <x v="26"/>
    <x v="42"/>
    <x v="11"/>
    <x v="65"/>
    <x v="0"/>
    <x v="38"/>
    <x v="62"/>
    <x v="66"/>
    <x v="0"/>
    <x v="0"/>
    <x v="0"/>
    <x v="0"/>
    <x v="0"/>
    <x v="0"/>
    <x v="0"/>
    <x v="0"/>
    <x v="0"/>
  </r>
  <r>
    <x v="0"/>
    <x v="0"/>
    <x v="0"/>
    <x v="0"/>
    <x v="0"/>
    <x v="5"/>
    <x v="0"/>
    <x v="78"/>
    <x v="78"/>
    <x v="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8"/>
    <x v="2"/>
    <x v="2"/>
    <x v="0"/>
    <x v="0"/>
    <x v="11"/>
    <x v="1"/>
    <x v="66"/>
    <x v="1"/>
    <x v="39"/>
    <x v="63"/>
    <x v="67"/>
    <x v="0"/>
    <x v="0"/>
    <x v="0"/>
    <x v="0"/>
    <x v="0"/>
    <x v="0"/>
    <x v="0"/>
    <x v="0"/>
    <x v="0"/>
  </r>
  <r>
    <x v="0"/>
    <x v="0"/>
    <x v="0"/>
    <x v="0"/>
    <x v="0"/>
    <x v="29"/>
    <x v="0"/>
    <x v="79"/>
    <x v="79"/>
    <x v="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67"/>
    <x v="1"/>
    <x v="13"/>
    <x v="64"/>
    <x v="68"/>
    <x v="0"/>
    <x v="0"/>
    <x v="0"/>
    <x v="0"/>
    <x v="0"/>
    <x v="0"/>
    <x v="0"/>
    <x v="0"/>
    <x v="0"/>
  </r>
  <r>
    <x v="0"/>
    <x v="0"/>
    <x v="0"/>
    <x v="0"/>
    <x v="0"/>
    <x v="5"/>
    <x v="0"/>
    <x v="80"/>
    <x v="80"/>
    <x v="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89"/>
    <x v="5"/>
    <x v="19"/>
    <x v="0"/>
    <x v="0"/>
    <x v="43"/>
    <x v="1"/>
    <x v="68"/>
    <x v="1"/>
    <x v="7"/>
    <x v="8"/>
    <x v="69"/>
    <x v="0"/>
    <x v="0"/>
    <x v="0"/>
    <x v="0"/>
    <x v="0"/>
    <x v="0"/>
    <x v="0"/>
    <x v="0"/>
    <x v="0"/>
  </r>
  <r>
    <x v="0"/>
    <x v="0"/>
    <x v="0"/>
    <x v="0"/>
    <x v="0"/>
    <x v="5"/>
    <x v="0"/>
    <x v="81"/>
    <x v="81"/>
    <x v="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10"/>
    <x v="47"/>
    <x v="45"/>
    <x v="10"/>
    <x v="0"/>
    <x v="30"/>
    <x v="15"/>
    <x v="56"/>
    <x v="42"/>
    <x v="59"/>
    <x v="59"/>
    <x v="59"/>
    <x v="63"/>
    <x v="0"/>
    <x v="0"/>
    <x v="0"/>
    <x v="0"/>
    <x v="0"/>
    <x v="0"/>
    <x v="3"/>
    <x v="3"/>
    <x v="0"/>
    <x v="0"/>
    <x v="0"/>
    <x v="0"/>
    <x v="14"/>
    <x v="0"/>
    <x v="1"/>
    <x v="25"/>
    <x v="28"/>
    <x v="0"/>
    <x v="0"/>
    <x v="8"/>
    <x v="30"/>
    <x v="0"/>
    <x v="0"/>
    <x v="25"/>
    <x v="18"/>
    <x v="40"/>
    <x v="0"/>
    <x v="0"/>
    <x v="45"/>
    <x v="11"/>
    <x v="20"/>
    <x v="51"/>
    <x v="56"/>
    <x v="36"/>
    <x v="91"/>
    <x v="12"/>
    <x v="37"/>
    <x v="0"/>
    <x v="0"/>
    <x v="44"/>
    <x v="23"/>
    <x v="69"/>
    <x v="17"/>
    <x v="40"/>
    <x v="65"/>
    <x v="70"/>
    <x v="3"/>
    <x v="3"/>
    <x v="2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9"/>
    <x v="11"/>
    <x v="48"/>
    <x v="46"/>
    <x v="11"/>
    <x v="0"/>
    <x v="31"/>
    <x v="0"/>
    <x v="57"/>
    <x v="43"/>
    <x v="60"/>
    <x v="60"/>
    <x v="60"/>
    <x v="64"/>
    <x v="0"/>
    <x v="0"/>
    <x v="0"/>
    <x v="0"/>
    <x v="0"/>
    <x v="0"/>
    <x v="0"/>
    <x v="0"/>
    <x v="0"/>
    <x v="0"/>
    <x v="0"/>
    <x v="0"/>
    <x v="0"/>
    <x v="0"/>
    <x v="0"/>
    <x v="26"/>
    <x v="29"/>
    <x v="16"/>
    <x v="23"/>
    <x v="0"/>
    <x v="31"/>
    <x v="0"/>
    <x v="0"/>
    <x v="26"/>
    <x v="19"/>
    <x v="41"/>
    <x v="11"/>
    <x v="21"/>
    <x v="46"/>
    <x v="0"/>
    <x v="8"/>
    <x v="52"/>
    <x v="57"/>
    <x v="17"/>
    <x v="92"/>
    <x v="7"/>
    <x v="38"/>
    <x v="0"/>
    <x v="0"/>
    <x v="40"/>
    <x v="0"/>
    <x v="70"/>
    <x v="3"/>
    <x v="15"/>
    <x v="66"/>
    <x v="71"/>
    <x v="0"/>
    <x v="0"/>
    <x v="0"/>
    <x v="0"/>
    <x v="0"/>
    <x v="0"/>
    <x v="0"/>
    <x v="0"/>
    <x v="0"/>
  </r>
  <r>
    <x v="0"/>
    <x v="0"/>
    <x v="0"/>
    <x v="0"/>
    <x v="0"/>
    <x v="31"/>
    <x v="0"/>
    <x v="83"/>
    <x v="83"/>
    <x v="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7"/>
    <x v="0"/>
    <x v="0"/>
    <x v="0"/>
    <x v="0"/>
    <x v="10"/>
    <x v="44"/>
    <x v="61"/>
    <x v="61"/>
    <x v="61"/>
    <x v="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5"/>
    <x v="0"/>
    <x v="0"/>
    <x v="9"/>
    <x v="1"/>
    <x v="1"/>
    <x v="1"/>
    <x v="58"/>
    <x v="6"/>
    <x v="93"/>
    <x v="2"/>
    <x v="2"/>
    <x v="1"/>
    <x v="1"/>
    <x v="11"/>
    <x v="1"/>
    <x v="13"/>
    <x v="4"/>
    <x v="10"/>
    <x v="12"/>
    <x v="72"/>
    <x v="0"/>
    <x v="0"/>
    <x v="0"/>
    <x v="0"/>
    <x v="0"/>
    <x v="0"/>
    <x v="0"/>
    <x v="0"/>
    <x v="0"/>
  </r>
  <r>
    <x v="0"/>
    <x v="0"/>
    <x v="0"/>
    <x v="0"/>
    <x v="0"/>
    <x v="3"/>
    <x v="0"/>
    <x v="84"/>
    <x v="84"/>
    <x v="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48"/>
    <x v="0"/>
    <x v="0"/>
    <x v="32"/>
    <x v="16"/>
    <x v="58"/>
    <x v="45"/>
    <x v="62"/>
    <x v="62"/>
    <x v="62"/>
    <x v="66"/>
    <x v="0"/>
    <x v="0"/>
    <x v="0"/>
    <x v="0"/>
    <x v="0"/>
    <x v="0"/>
    <x v="3"/>
    <x v="3"/>
    <x v="0"/>
    <x v="0"/>
    <x v="0"/>
    <x v="0"/>
    <x v="15"/>
    <x v="0"/>
    <x v="0"/>
    <x v="0"/>
    <x v="0"/>
    <x v="17"/>
    <x v="24"/>
    <x v="0"/>
    <x v="0"/>
    <x v="0"/>
    <x v="0"/>
    <x v="4"/>
    <x v="2"/>
    <x v="42"/>
    <x v="2"/>
    <x v="22"/>
    <x v="47"/>
    <x v="1"/>
    <x v="1"/>
    <x v="53"/>
    <x v="59"/>
    <x v="10"/>
    <x v="94"/>
    <x v="1"/>
    <x v="4"/>
    <x v="1"/>
    <x v="1"/>
    <x v="1"/>
    <x v="8"/>
    <x v="71"/>
    <x v="1"/>
    <x v="14"/>
    <x v="67"/>
    <x v="73"/>
    <x v="0"/>
    <x v="0"/>
    <x v="0"/>
    <x v="0"/>
    <x v="0"/>
    <x v="0"/>
    <x v="0"/>
    <x v="0"/>
    <x v="0"/>
  </r>
  <r>
    <x v="0"/>
    <x v="0"/>
    <x v="0"/>
    <x v="0"/>
    <x v="0"/>
    <x v="32"/>
    <x v="0"/>
    <x v="85"/>
    <x v="85"/>
    <x v="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  <x v="0"/>
    <x v="63"/>
    <x v="63"/>
    <x v="63"/>
    <x v="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  <x v="60"/>
    <x v="1"/>
    <x v="95"/>
    <x v="1"/>
    <x v="19"/>
    <x v="0"/>
    <x v="0"/>
    <x v="12"/>
    <x v="3"/>
    <x v="72"/>
    <x v="1"/>
    <x v="1"/>
    <x v="68"/>
    <x v="74"/>
    <x v="0"/>
    <x v="0"/>
    <x v="0"/>
    <x v="0"/>
    <x v="0"/>
    <x v="0"/>
    <x v="0"/>
    <x v="0"/>
    <x v="0"/>
  </r>
  <r>
    <x v="0"/>
    <x v="0"/>
    <x v="0"/>
    <x v="0"/>
    <x v="0"/>
    <x v="1"/>
    <x v="0"/>
    <x v="86"/>
    <x v="86"/>
    <x v="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49"/>
    <x v="0"/>
    <x v="0"/>
    <x v="0"/>
    <x v="0"/>
    <x v="60"/>
    <x v="26"/>
    <x v="64"/>
    <x v="64"/>
    <x v="64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43"/>
    <x v="0"/>
    <x v="0"/>
    <x v="48"/>
    <x v="1"/>
    <x v="0"/>
    <x v="55"/>
    <x v="61"/>
    <x v="30"/>
    <x v="96"/>
    <x v="2"/>
    <x v="2"/>
    <x v="9"/>
    <x v="27"/>
    <x v="45"/>
    <x v="0"/>
    <x v="73"/>
    <x v="13"/>
    <x v="41"/>
    <x v="69"/>
    <x v="75"/>
    <x v="0"/>
    <x v="0"/>
    <x v="0"/>
    <x v="0"/>
    <x v="0"/>
    <x v="0"/>
    <x v="0"/>
    <x v="0"/>
    <x v="0"/>
  </r>
  <r>
    <x v="0"/>
    <x v="0"/>
    <x v="0"/>
    <x v="0"/>
    <x v="0"/>
    <x v="25"/>
    <x v="15"/>
    <x v="87"/>
    <x v="87"/>
    <x v="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3"/>
    <x v="0"/>
    <x v="88"/>
    <x v="88"/>
    <x v="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50"/>
    <x v="0"/>
    <x v="0"/>
    <x v="0"/>
    <x v="0"/>
    <x v="61"/>
    <x v="46"/>
    <x v="65"/>
    <x v="65"/>
    <x v="65"/>
    <x v="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32"/>
    <x v="0"/>
    <x v="0"/>
    <x v="4"/>
    <x v="10"/>
    <x v="44"/>
    <x v="0"/>
    <x v="0"/>
    <x v="49"/>
    <x v="8"/>
    <x v="21"/>
    <x v="56"/>
    <x v="62"/>
    <x v="37"/>
    <x v="97"/>
    <x v="13"/>
    <x v="39"/>
    <x v="13"/>
    <x v="28"/>
    <x v="46"/>
    <x v="20"/>
    <x v="74"/>
    <x v="18"/>
    <x v="42"/>
    <x v="70"/>
    <x v="76"/>
    <x v="0"/>
    <x v="0"/>
    <x v="0"/>
    <x v="0"/>
    <x v="0"/>
    <x v="0"/>
    <x v="0"/>
    <x v="0"/>
    <x v="0"/>
  </r>
  <r>
    <x v="0"/>
    <x v="0"/>
    <x v="0"/>
    <x v="0"/>
    <x v="0"/>
    <x v="34"/>
    <x v="23"/>
    <x v="89"/>
    <x v="89"/>
    <x v="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0"/>
    <x v="0"/>
    <x v="90"/>
    <x v="90"/>
    <x v="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1"/>
    <x v="1"/>
    <x v="1"/>
    <x v="98"/>
    <x v="1"/>
    <x v="40"/>
    <x v="0"/>
    <x v="0"/>
    <x v="13"/>
    <x v="1"/>
    <x v="75"/>
    <x v="1"/>
    <x v="13"/>
    <x v="71"/>
    <x v="77"/>
    <x v="0"/>
    <x v="0"/>
    <x v="0"/>
    <x v="0"/>
    <x v="0"/>
    <x v="0"/>
    <x v="0"/>
    <x v="0"/>
    <x v="0"/>
  </r>
  <r>
    <x v="0"/>
    <x v="0"/>
    <x v="0"/>
    <x v="0"/>
    <x v="0"/>
    <x v="28"/>
    <x v="0"/>
    <x v="91"/>
    <x v="91"/>
    <x v="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51"/>
    <x v="0"/>
    <x v="0"/>
    <x v="0"/>
    <x v="0"/>
    <x v="62"/>
    <x v="47"/>
    <x v="66"/>
    <x v="66"/>
    <x v="66"/>
    <x v="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27"/>
    <x v="1"/>
    <x v="23"/>
    <x v="50"/>
    <x v="1"/>
    <x v="0"/>
    <x v="57"/>
    <x v="63"/>
    <x v="31"/>
    <x v="99"/>
    <x v="5"/>
    <x v="19"/>
    <x v="6"/>
    <x v="29"/>
    <x v="47"/>
    <x v="8"/>
    <x v="76"/>
    <x v="1"/>
    <x v="22"/>
    <x v="72"/>
    <x v="78"/>
    <x v="0"/>
    <x v="0"/>
    <x v="0"/>
    <x v="0"/>
    <x v="0"/>
    <x v="0"/>
    <x v="0"/>
    <x v="0"/>
    <x v="0"/>
  </r>
  <r>
    <x v="0"/>
    <x v="0"/>
    <x v="0"/>
    <x v="0"/>
    <x v="0"/>
    <x v="5"/>
    <x v="24"/>
    <x v="92"/>
    <x v="92"/>
    <x v="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  <x v="40"/>
    <x v="0"/>
    <x v="0"/>
    <x v="33"/>
    <x v="0"/>
    <x v="63"/>
    <x v="37"/>
    <x v="67"/>
    <x v="67"/>
    <x v="67"/>
    <x v="71"/>
    <x v="0"/>
    <x v="0"/>
    <x v="0"/>
    <x v="0"/>
    <x v="0"/>
    <x v="0"/>
    <x v="0"/>
    <x v="0"/>
    <x v="0"/>
    <x v="0"/>
    <x v="0"/>
    <x v="0"/>
    <x v="0"/>
    <x v="0"/>
    <x v="0"/>
    <x v="27"/>
    <x v="30"/>
    <x v="0"/>
    <x v="0"/>
    <x v="1"/>
    <x v="1"/>
    <x v="0"/>
    <x v="0"/>
    <x v="7"/>
    <x v="4"/>
    <x v="45"/>
    <x v="0"/>
    <x v="0"/>
    <x v="51"/>
    <x v="1"/>
    <x v="16"/>
    <x v="58"/>
    <x v="64"/>
    <x v="6"/>
    <x v="100"/>
    <x v="2"/>
    <x v="2"/>
    <x v="0"/>
    <x v="0"/>
    <x v="13"/>
    <x v="1"/>
    <x v="77"/>
    <x v="4"/>
    <x v="2"/>
    <x v="73"/>
    <x v="79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"/>
    <x v="0"/>
    <x v="33"/>
    <x v="0"/>
    <x v="0"/>
    <x v="0"/>
    <x v="0"/>
    <x v="0"/>
    <x v="0"/>
    <x v="0"/>
    <x v="0"/>
    <x v="1"/>
    <x v="1"/>
    <x v="1"/>
    <x v="1"/>
    <x v="6"/>
    <x v="101"/>
    <x v="1"/>
    <x v="4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2"/>
    <x v="54"/>
    <x v="52"/>
    <x v="12"/>
    <x v="0"/>
    <x v="34"/>
    <x v="17"/>
    <x v="64"/>
    <x v="48"/>
    <x v="68"/>
    <x v="68"/>
    <x v="68"/>
    <x v="72"/>
    <x v="0"/>
    <x v="0"/>
    <x v="1"/>
    <x v="3"/>
    <x v="0"/>
    <x v="0"/>
    <x v="3"/>
    <x v="3"/>
    <x v="0"/>
    <x v="0"/>
    <x v="0"/>
    <x v="0"/>
    <x v="14"/>
    <x v="2"/>
    <x v="5"/>
    <x v="28"/>
    <x v="31"/>
    <x v="0"/>
    <x v="0"/>
    <x v="4"/>
    <x v="34"/>
    <x v="0"/>
    <x v="0"/>
    <x v="28"/>
    <x v="20"/>
    <x v="46"/>
    <x v="3"/>
    <x v="24"/>
    <x v="52"/>
    <x v="12"/>
    <x v="22"/>
    <x v="59"/>
    <x v="65"/>
    <x v="38"/>
    <x v="102"/>
    <x v="14"/>
    <x v="42"/>
    <x v="4"/>
    <x v="30"/>
    <x v="48"/>
    <x v="24"/>
    <x v="78"/>
    <x v="7"/>
    <x v="43"/>
    <x v="74"/>
    <x v="80"/>
    <x v="4"/>
    <x v="4"/>
    <x v="4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11"/>
    <x v="13"/>
    <x v="55"/>
    <x v="53"/>
    <x v="13"/>
    <x v="0"/>
    <x v="35"/>
    <x v="0"/>
    <x v="65"/>
    <x v="49"/>
    <x v="69"/>
    <x v="69"/>
    <x v="69"/>
    <x v="73"/>
    <x v="2"/>
    <x v="6"/>
    <x v="0"/>
    <x v="0"/>
    <x v="0"/>
    <x v="0"/>
    <x v="0"/>
    <x v="0"/>
    <x v="0"/>
    <x v="0"/>
    <x v="0"/>
    <x v="0"/>
    <x v="0"/>
    <x v="0"/>
    <x v="0"/>
    <x v="29"/>
    <x v="32"/>
    <x v="18"/>
    <x v="26"/>
    <x v="8"/>
    <x v="35"/>
    <x v="0"/>
    <x v="0"/>
    <x v="29"/>
    <x v="17"/>
    <x v="47"/>
    <x v="10"/>
    <x v="25"/>
    <x v="53"/>
    <x v="0"/>
    <x v="5"/>
    <x v="60"/>
    <x v="66"/>
    <x v="33"/>
    <x v="103"/>
    <x v="10"/>
    <x v="43"/>
    <x v="0"/>
    <x v="0"/>
    <x v="49"/>
    <x v="18"/>
    <x v="79"/>
    <x v="10"/>
    <x v="39"/>
    <x v="75"/>
    <x v="81"/>
    <x v="0"/>
    <x v="0"/>
    <x v="0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  <x v="0"/>
    <x v="70"/>
    <x v="70"/>
    <x v="70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0"/>
    <x v="0"/>
    <x v="0"/>
    <x v="0"/>
    <x v="0"/>
    <x v="0"/>
    <x v="0"/>
    <x v="0"/>
    <x v="0"/>
    <x v="16"/>
    <x v="61"/>
    <x v="67"/>
    <x v="6"/>
    <x v="104"/>
    <x v="1"/>
    <x v="44"/>
    <x v="0"/>
    <x v="0"/>
    <x v="2"/>
    <x v="1"/>
    <x v="80"/>
    <x v="1"/>
    <x v="2"/>
    <x v="76"/>
    <x v="82"/>
    <x v="0"/>
    <x v="0"/>
    <x v="0"/>
    <x v="13"/>
    <x v="13"/>
    <x v="2"/>
    <x v="2"/>
    <x v="4"/>
    <x v="4"/>
  </r>
  <r>
    <x v="0"/>
    <x v="0"/>
    <x v="0"/>
    <x v="0"/>
    <x v="0"/>
    <x v="5"/>
    <x v="0"/>
    <x v="93"/>
    <x v="93"/>
    <x v="9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7"/>
    <x v="1"/>
    <x v="1"/>
    <x v="0"/>
    <x v="0"/>
    <x v="0"/>
    <x v="0"/>
    <x v="0"/>
    <x v="0"/>
    <x v="0"/>
    <x v="0"/>
    <x v="1"/>
    <x v="1"/>
    <x v="1"/>
    <x v="1"/>
    <x v="23"/>
    <x v="10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56"/>
    <x v="54"/>
    <x v="0"/>
    <x v="0"/>
    <x v="36"/>
    <x v="0"/>
    <x v="67"/>
    <x v="50"/>
    <x v="71"/>
    <x v="71"/>
    <x v="71"/>
    <x v="75"/>
    <x v="0"/>
    <x v="0"/>
    <x v="0"/>
    <x v="0"/>
    <x v="0"/>
    <x v="0"/>
    <x v="0"/>
    <x v="0"/>
    <x v="0"/>
    <x v="0"/>
    <x v="0"/>
    <x v="0"/>
    <x v="0"/>
    <x v="0"/>
    <x v="0"/>
    <x v="30"/>
    <x v="33"/>
    <x v="0"/>
    <x v="0"/>
    <x v="1"/>
    <x v="1"/>
    <x v="0"/>
    <x v="0"/>
    <x v="30"/>
    <x v="21"/>
    <x v="48"/>
    <x v="3"/>
    <x v="26"/>
    <x v="54"/>
    <x v="8"/>
    <x v="23"/>
    <x v="62"/>
    <x v="68"/>
    <x v="39"/>
    <x v="106"/>
    <x v="1"/>
    <x v="45"/>
    <x v="0"/>
    <x v="0"/>
    <x v="50"/>
    <x v="25"/>
    <x v="81"/>
    <x v="19"/>
    <x v="44"/>
    <x v="77"/>
    <x v="83"/>
    <x v="0"/>
    <x v="0"/>
    <x v="0"/>
    <x v="14"/>
    <x v="14"/>
    <x v="1"/>
    <x v="1"/>
    <x v="1"/>
    <x v="1"/>
  </r>
  <r>
    <x v="0"/>
    <x v="0"/>
    <x v="0"/>
    <x v="0"/>
    <x v="0"/>
    <x v="11"/>
    <x v="5"/>
    <x v="20"/>
    <x v="20"/>
    <x v="2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"/>
    <x v="55"/>
    <x v="0"/>
    <x v="0"/>
    <x v="37"/>
    <x v="0"/>
    <x v="68"/>
    <x v="51"/>
    <x v="72"/>
    <x v="72"/>
    <x v="72"/>
    <x v="76"/>
    <x v="0"/>
    <x v="0"/>
    <x v="0"/>
    <x v="0"/>
    <x v="0"/>
    <x v="0"/>
    <x v="0"/>
    <x v="0"/>
    <x v="0"/>
    <x v="0"/>
    <x v="0"/>
    <x v="0"/>
    <x v="0"/>
    <x v="0"/>
    <x v="0"/>
    <x v="31"/>
    <x v="34"/>
    <x v="20"/>
    <x v="28"/>
    <x v="1"/>
    <x v="1"/>
    <x v="0"/>
    <x v="0"/>
    <x v="20"/>
    <x v="3"/>
    <x v="49"/>
    <x v="11"/>
    <x v="27"/>
    <x v="55"/>
    <x v="3"/>
    <x v="14"/>
    <x v="63"/>
    <x v="69"/>
    <x v="15"/>
    <x v="107"/>
    <x v="1"/>
    <x v="46"/>
    <x v="0"/>
    <x v="0"/>
    <x v="11"/>
    <x v="10"/>
    <x v="82"/>
    <x v="3"/>
    <x v="10"/>
    <x v="78"/>
    <x v="84"/>
    <x v="0"/>
    <x v="0"/>
    <x v="0"/>
    <x v="14"/>
    <x v="14"/>
    <x v="1"/>
    <x v="1"/>
    <x v="1"/>
    <x v="1"/>
  </r>
  <r>
    <x v="0"/>
    <x v="0"/>
    <x v="0"/>
    <x v="0"/>
    <x v="0"/>
    <x v="5"/>
    <x v="0"/>
    <x v="94"/>
    <x v="94"/>
    <x v="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0"/>
    <x v="0"/>
    <x v="0"/>
    <x v="70"/>
    <x v="1"/>
    <x v="108"/>
    <x v="2"/>
    <x v="2"/>
    <x v="0"/>
    <x v="0"/>
    <x v="13"/>
    <x v="1"/>
    <x v="83"/>
    <x v="1"/>
    <x v="13"/>
    <x v="79"/>
    <x v="85"/>
    <x v="0"/>
    <x v="0"/>
    <x v="0"/>
    <x v="0"/>
    <x v="0"/>
    <x v="0"/>
    <x v="0"/>
    <x v="0"/>
    <x v="0"/>
  </r>
  <r>
    <x v="0"/>
    <x v="0"/>
    <x v="0"/>
    <x v="0"/>
    <x v="0"/>
    <x v="5"/>
    <x v="0"/>
    <x v="94"/>
    <x v="94"/>
    <x v="9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8"/>
    <x v="56"/>
    <x v="0"/>
    <x v="0"/>
    <x v="0"/>
    <x v="0"/>
    <x v="69"/>
    <x v="52"/>
    <x v="74"/>
    <x v="74"/>
    <x v="74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9"/>
    <x v="1"/>
    <x v="1"/>
    <x v="0"/>
    <x v="0"/>
    <x v="8"/>
    <x v="4"/>
    <x v="50"/>
    <x v="1"/>
    <x v="28"/>
    <x v="10"/>
    <x v="1"/>
    <x v="16"/>
    <x v="64"/>
    <x v="71"/>
    <x v="6"/>
    <x v="86"/>
    <x v="2"/>
    <x v="2"/>
    <x v="0"/>
    <x v="0"/>
    <x v="13"/>
    <x v="1"/>
    <x v="84"/>
    <x v="4"/>
    <x v="2"/>
    <x v="80"/>
    <x v="86"/>
    <x v="0"/>
    <x v="0"/>
    <x v="0"/>
    <x v="0"/>
    <x v="0"/>
    <x v="0"/>
    <x v="0"/>
    <x v="0"/>
    <x v="0"/>
  </r>
  <r>
    <x v="0"/>
    <x v="0"/>
    <x v="0"/>
    <x v="0"/>
    <x v="0"/>
    <x v="13"/>
    <x v="0"/>
    <x v="95"/>
    <x v="95"/>
    <x v="9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9"/>
    <x v="5"/>
    <x v="0"/>
    <x v="0"/>
    <x v="0"/>
    <x v="0"/>
    <x v="70"/>
    <x v="4"/>
    <x v="75"/>
    <x v="75"/>
    <x v="75"/>
    <x v="7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0"/>
    <x v="1"/>
    <x v="1"/>
    <x v="0"/>
    <x v="0"/>
    <x v="8"/>
    <x v="4"/>
    <x v="51"/>
    <x v="1"/>
    <x v="29"/>
    <x v="56"/>
    <x v="1"/>
    <x v="1"/>
    <x v="1"/>
    <x v="72"/>
    <x v="6"/>
    <x v="109"/>
    <x v="2"/>
    <x v="2"/>
    <x v="0"/>
    <x v="0"/>
    <x v="13"/>
    <x v="1"/>
    <x v="85"/>
    <x v="4"/>
    <x v="5"/>
    <x v="5"/>
    <x v="87"/>
    <x v="0"/>
    <x v="0"/>
    <x v="0"/>
    <x v="15"/>
    <x v="15"/>
    <x v="1"/>
    <x v="1"/>
    <x v="1"/>
    <x v="1"/>
  </r>
  <r>
    <x v="0"/>
    <x v="0"/>
    <x v="0"/>
    <x v="0"/>
    <x v="0"/>
    <x v="35"/>
    <x v="0"/>
    <x v="21"/>
    <x v="21"/>
    <x v="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6"/>
    <x v="76"/>
    <x v="76"/>
    <x v="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2"/>
    <x v="0"/>
    <x v="0"/>
    <x v="23"/>
    <x v="0"/>
    <x v="5"/>
    <x v="22"/>
    <x v="73"/>
    <x v="1"/>
    <x v="15"/>
    <x v="5"/>
    <x v="19"/>
    <x v="1"/>
    <x v="1"/>
    <x v="16"/>
    <x v="1"/>
    <x v="86"/>
    <x v="1"/>
    <x v="45"/>
    <x v="81"/>
    <x v="88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0"/>
    <x v="26"/>
    <x v="0"/>
    <x v="0"/>
    <x v="0"/>
    <x v="0"/>
    <x v="71"/>
    <x v="23"/>
    <x v="77"/>
    <x v="77"/>
    <x v="77"/>
    <x v="8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1"/>
    <x v="0"/>
    <x v="0"/>
    <x v="0"/>
    <x v="0"/>
    <x v="7"/>
    <x v="4"/>
    <x v="10"/>
    <x v="1"/>
    <x v="9"/>
    <x v="10"/>
    <x v="1"/>
    <x v="1"/>
    <x v="65"/>
    <x v="74"/>
    <x v="3"/>
    <x v="110"/>
    <x v="1"/>
    <x v="19"/>
    <x v="0"/>
    <x v="0"/>
    <x v="23"/>
    <x v="3"/>
    <x v="87"/>
    <x v="1"/>
    <x v="39"/>
    <x v="82"/>
    <x v="89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57"/>
    <x v="0"/>
    <x v="0"/>
    <x v="0"/>
    <x v="0"/>
    <x v="72"/>
    <x v="53"/>
    <x v="78"/>
    <x v="78"/>
    <x v="78"/>
    <x v="82"/>
    <x v="0"/>
    <x v="0"/>
    <x v="0"/>
    <x v="0"/>
    <x v="0"/>
    <x v="0"/>
    <x v="0"/>
    <x v="0"/>
    <x v="0"/>
    <x v="0"/>
    <x v="0"/>
    <x v="0"/>
    <x v="0"/>
    <x v="0"/>
    <x v="0"/>
    <x v="0"/>
    <x v="35"/>
    <x v="21"/>
    <x v="32"/>
    <x v="1"/>
    <x v="1"/>
    <x v="0"/>
    <x v="0"/>
    <x v="31"/>
    <x v="21"/>
    <x v="53"/>
    <x v="12"/>
    <x v="30"/>
    <x v="57"/>
    <x v="0"/>
    <x v="21"/>
    <x v="66"/>
    <x v="75"/>
    <x v="40"/>
    <x v="111"/>
    <x v="2"/>
    <x v="2"/>
    <x v="0"/>
    <x v="0"/>
    <x v="40"/>
    <x v="14"/>
    <x v="88"/>
    <x v="1"/>
    <x v="1"/>
    <x v="83"/>
    <x v="90"/>
    <x v="0"/>
    <x v="0"/>
    <x v="0"/>
    <x v="16"/>
    <x v="16"/>
    <x v="1"/>
    <x v="1"/>
    <x v="1"/>
    <x v="1"/>
  </r>
  <r>
    <x v="0"/>
    <x v="0"/>
    <x v="0"/>
    <x v="0"/>
    <x v="0"/>
    <x v="13"/>
    <x v="0"/>
    <x v="97"/>
    <x v="97"/>
    <x v="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25"/>
    <x v="98"/>
    <x v="98"/>
    <x v="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6"/>
    <x v="26"/>
    <x v="99"/>
    <x v="99"/>
    <x v="9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"/>
    <x v="12"/>
    <x v="1"/>
    <x v="1"/>
    <x v="1"/>
    <x v="1"/>
  </r>
  <r>
    <x v="0"/>
    <x v="0"/>
    <x v="0"/>
    <x v="0"/>
    <x v="0"/>
    <x v="15"/>
    <x v="0"/>
    <x v="24"/>
    <x v="24"/>
    <x v="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33"/>
    <x v="0"/>
    <x v="37"/>
    <x v="0"/>
    <x v="0"/>
    <x v="0"/>
    <x v="0"/>
    <x v="0"/>
    <x v="0"/>
    <x v="0"/>
    <x v="0"/>
    <x v="1"/>
    <x v="1"/>
    <x v="1"/>
    <x v="1"/>
    <x v="15"/>
    <x v="113"/>
    <x v="1"/>
    <x v="4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0"/>
    <x v="100"/>
    <x v="1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  <x v="58"/>
    <x v="0"/>
    <x v="0"/>
    <x v="38"/>
    <x v="10"/>
    <x v="73"/>
    <x v="54"/>
    <x v="79"/>
    <x v="79"/>
    <x v="79"/>
    <x v="83"/>
    <x v="0"/>
    <x v="0"/>
    <x v="1"/>
    <x v="4"/>
    <x v="0"/>
    <x v="0"/>
    <x v="1"/>
    <x v="3"/>
    <x v="0"/>
    <x v="0"/>
    <x v="0"/>
    <x v="0"/>
    <x v="16"/>
    <x v="0"/>
    <x v="0"/>
    <x v="32"/>
    <x v="36"/>
    <x v="0"/>
    <x v="0"/>
    <x v="3"/>
    <x v="38"/>
    <x v="0"/>
    <x v="0"/>
    <x v="13"/>
    <x v="5"/>
    <x v="54"/>
    <x v="1"/>
    <x v="31"/>
    <x v="58"/>
    <x v="6"/>
    <x v="18"/>
    <x v="67"/>
    <x v="76"/>
    <x v="41"/>
    <x v="114"/>
    <x v="0"/>
    <x v="49"/>
    <x v="0"/>
    <x v="0"/>
    <x v="51"/>
    <x v="26"/>
    <x v="89"/>
    <x v="16"/>
    <x v="46"/>
    <x v="84"/>
    <x v="91"/>
    <x v="0"/>
    <x v="0"/>
    <x v="0"/>
    <x v="0"/>
    <x v="0"/>
    <x v="0"/>
    <x v="0"/>
    <x v="0"/>
    <x v="0"/>
  </r>
  <r>
    <x v="0"/>
    <x v="0"/>
    <x v="0"/>
    <x v="0"/>
    <x v="0"/>
    <x v="37"/>
    <x v="27"/>
    <x v="100"/>
    <x v="100"/>
    <x v="1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4"/>
    <x v="1"/>
    <x v="1"/>
    <x v="0"/>
    <x v="0"/>
    <x v="0"/>
    <x v="0"/>
    <x v="0"/>
    <x v="0"/>
    <x v="0"/>
    <x v="0"/>
    <x v="1"/>
    <x v="1"/>
    <x v="1"/>
    <x v="1"/>
    <x v="3"/>
    <x v="1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0"/>
    <x v="100"/>
    <x v="10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"/>
    <x v="59"/>
    <x v="0"/>
    <x v="0"/>
    <x v="0"/>
    <x v="0"/>
    <x v="74"/>
    <x v="14"/>
    <x v="80"/>
    <x v="80"/>
    <x v="80"/>
    <x v="84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0"/>
    <x v="1"/>
    <x v="1"/>
    <x v="0"/>
    <x v="0"/>
    <x v="2"/>
    <x v="19"/>
    <x v="55"/>
    <x v="0"/>
    <x v="0"/>
    <x v="59"/>
    <x v="13"/>
    <x v="24"/>
    <x v="68"/>
    <x v="77"/>
    <x v="19"/>
    <x v="116"/>
    <x v="5"/>
    <x v="50"/>
    <x v="0"/>
    <x v="0"/>
    <x v="27"/>
    <x v="11"/>
    <x v="90"/>
    <x v="6"/>
    <x v="22"/>
    <x v="85"/>
    <x v="92"/>
    <x v="0"/>
    <x v="0"/>
    <x v="0"/>
    <x v="17"/>
    <x v="17"/>
    <x v="1"/>
    <x v="1"/>
    <x v="1"/>
    <x v="1"/>
  </r>
  <r>
    <x v="0"/>
    <x v="0"/>
    <x v="0"/>
    <x v="0"/>
    <x v="0"/>
    <x v="37"/>
    <x v="0"/>
    <x v="101"/>
    <x v="101"/>
    <x v="1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"/>
    <x v="60"/>
    <x v="0"/>
    <x v="0"/>
    <x v="39"/>
    <x v="0"/>
    <x v="75"/>
    <x v="55"/>
    <x v="81"/>
    <x v="81"/>
    <x v="81"/>
    <x v="85"/>
    <x v="0"/>
    <x v="0"/>
    <x v="0"/>
    <x v="0"/>
    <x v="0"/>
    <x v="0"/>
    <x v="0"/>
    <x v="0"/>
    <x v="0"/>
    <x v="0"/>
    <x v="0"/>
    <x v="0"/>
    <x v="0"/>
    <x v="0"/>
    <x v="0"/>
    <x v="33"/>
    <x v="38"/>
    <x v="0"/>
    <x v="0"/>
    <x v="3"/>
    <x v="39"/>
    <x v="0"/>
    <x v="0"/>
    <x v="4"/>
    <x v="2"/>
    <x v="56"/>
    <x v="1"/>
    <x v="32"/>
    <x v="60"/>
    <x v="0"/>
    <x v="16"/>
    <x v="69"/>
    <x v="78"/>
    <x v="30"/>
    <x v="117"/>
    <x v="9"/>
    <x v="51"/>
    <x v="0"/>
    <x v="0"/>
    <x v="52"/>
    <x v="15"/>
    <x v="91"/>
    <x v="10"/>
    <x v="22"/>
    <x v="86"/>
    <x v="93"/>
    <x v="0"/>
    <x v="0"/>
    <x v="0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82"/>
    <x v="82"/>
    <x v="86"/>
    <x v="3"/>
    <x v="7"/>
    <x v="0"/>
    <x v="0"/>
    <x v="0"/>
    <x v="0"/>
    <x v="0"/>
    <x v="0"/>
    <x v="0"/>
    <x v="0"/>
    <x v="0"/>
    <x v="0"/>
    <x v="0"/>
    <x v="0"/>
    <x v="0"/>
    <x v="0"/>
    <x v="0"/>
    <x v="22"/>
    <x v="35"/>
    <x v="9"/>
    <x v="40"/>
    <x v="0"/>
    <x v="0"/>
    <x v="0"/>
    <x v="0"/>
    <x v="0"/>
    <x v="0"/>
    <x v="0"/>
    <x v="0"/>
    <x v="0"/>
    <x v="0"/>
    <x v="0"/>
    <x v="79"/>
    <x v="42"/>
    <x v="118"/>
    <x v="15"/>
    <x v="52"/>
    <x v="1"/>
    <x v="31"/>
    <x v="43"/>
    <x v="1"/>
    <x v="92"/>
    <x v="1"/>
    <x v="7"/>
    <x v="87"/>
    <x v="94"/>
    <x v="0"/>
    <x v="0"/>
    <x v="0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61"/>
    <x v="0"/>
    <x v="0"/>
    <x v="0"/>
    <x v="0"/>
    <x v="76"/>
    <x v="56"/>
    <x v="83"/>
    <x v="83"/>
    <x v="83"/>
    <x v="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57"/>
    <x v="0"/>
    <x v="0"/>
    <x v="61"/>
    <x v="0"/>
    <x v="8"/>
    <x v="70"/>
    <x v="80"/>
    <x v="4"/>
    <x v="119"/>
    <x v="2"/>
    <x v="2"/>
    <x v="0"/>
    <x v="0"/>
    <x v="35"/>
    <x v="10"/>
    <x v="93"/>
    <x v="1"/>
    <x v="10"/>
    <x v="88"/>
    <x v="95"/>
    <x v="5"/>
    <x v="5"/>
    <x v="4"/>
    <x v="18"/>
    <x v="18"/>
    <x v="1"/>
    <x v="1"/>
    <x v="1"/>
    <x v="1"/>
  </r>
  <r>
    <x v="0"/>
    <x v="0"/>
    <x v="0"/>
    <x v="0"/>
    <x v="0"/>
    <x v="37"/>
    <x v="0"/>
    <x v="101"/>
    <x v="101"/>
    <x v="10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0"/>
    <x v="41"/>
    <x v="0"/>
    <x v="0"/>
    <x v="0"/>
    <x v="0"/>
    <x v="0"/>
    <x v="0"/>
    <x v="0"/>
    <x v="0"/>
    <x v="1"/>
    <x v="1"/>
    <x v="1"/>
    <x v="1"/>
    <x v="6"/>
    <x v="120"/>
    <x v="1"/>
    <x v="53"/>
    <x v="0"/>
    <x v="0"/>
    <x v="5"/>
    <x v="4"/>
    <x v="5"/>
    <x v="4"/>
    <x v="5"/>
    <x v="5"/>
    <x v="5"/>
    <x v="0"/>
    <x v="0"/>
    <x v="1"/>
    <x v="19"/>
    <x v="19"/>
    <x v="3"/>
    <x v="3"/>
    <x v="5"/>
    <x v="5"/>
  </r>
  <r>
    <x v="0"/>
    <x v="0"/>
    <x v="0"/>
    <x v="0"/>
    <x v="0"/>
    <x v="37"/>
    <x v="0"/>
    <x v="101"/>
    <x v="101"/>
    <x v="10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5"/>
    <x v="66"/>
    <x v="62"/>
    <x v="0"/>
    <x v="0"/>
    <x v="28"/>
    <x v="18"/>
    <x v="77"/>
    <x v="57"/>
    <x v="84"/>
    <x v="84"/>
    <x v="84"/>
    <x v="88"/>
    <x v="4"/>
    <x v="8"/>
    <x v="1"/>
    <x v="5"/>
    <x v="0"/>
    <x v="0"/>
    <x v="3"/>
    <x v="3"/>
    <x v="1"/>
    <x v="6"/>
    <x v="1"/>
    <x v="6"/>
    <x v="10"/>
    <x v="0"/>
    <x v="0"/>
    <x v="0"/>
    <x v="39"/>
    <x v="23"/>
    <x v="37"/>
    <x v="9"/>
    <x v="42"/>
    <x v="0"/>
    <x v="0"/>
    <x v="32"/>
    <x v="11"/>
    <x v="58"/>
    <x v="5"/>
    <x v="33"/>
    <x v="62"/>
    <x v="0"/>
    <x v="16"/>
    <x v="0"/>
    <x v="81"/>
    <x v="43"/>
    <x v="121"/>
    <x v="15"/>
    <x v="54"/>
    <x v="0"/>
    <x v="0"/>
    <x v="17"/>
    <x v="11"/>
    <x v="94"/>
    <x v="1"/>
    <x v="2"/>
    <x v="79"/>
    <x v="96"/>
    <x v="0"/>
    <x v="0"/>
    <x v="0"/>
    <x v="18"/>
    <x v="18"/>
    <x v="1"/>
    <x v="1"/>
    <x v="1"/>
    <x v="1"/>
  </r>
  <r>
    <x v="0"/>
    <x v="0"/>
    <x v="0"/>
    <x v="0"/>
    <x v="0"/>
    <x v="37"/>
    <x v="3"/>
    <x v="102"/>
    <x v="102"/>
    <x v="1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22"/>
    <x v="1"/>
    <x v="55"/>
    <x v="0"/>
    <x v="0"/>
    <x v="2"/>
    <x v="1"/>
    <x v="28"/>
    <x v="1"/>
    <x v="2"/>
    <x v="26"/>
    <x v="97"/>
    <x v="0"/>
    <x v="0"/>
    <x v="0"/>
    <x v="0"/>
    <x v="0"/>
    <x v="0"/>
    <x v="0"/>
    <x v="0"/>
    <x v="0"/>
  </r>
  <r>
    <x v="0"/>
    <x v="0"/>
    <x v="0"/>
    <x v="0"/>
    <x v="0"/>
    <x v="37"/>
    <x v="0"/>
    <x v="103"/>
    <x v="103"/>
    <x v="1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5"/>
    <x v="85"/>
    <x v="85"/>
    <x v="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3"/>
    <x v="4"/>
    <x v="59"/>
    <x v="0"/>
    <x v="0"/>
    <x v="63"/>
    <x v="0"/>
    <x v="24"/>
    <x v="71"/>
    <x v="82"/>
    <x v="5"/>
    <x v="123"/>
    <x v="1"/>
    <x v="56"/>
    <x v="0"/>
    <x v="0"/>
    <x v="53"/>
    <x v="1"/>
    <x v="95"/>
    <x v="1"/>
    <x v="47"/>
    <x v="89"/>
    <x v="98"/>
    <x v="0"/>
    <x v="0"/>
    <x v="0"/>
    <x v="0"/>
    <x v="0"/>
    <x v="0"/>
    <x v="0"/>
    <x v="0"/>
    <x v="0"/>
  </r>
  <r>
    <x v="0"/>
    <x v="0"/>
    <x v="0"/>
    <x v="0"/>
    <x v="0"/>
    <x v="37"/>
    <x v="28"/>
    <x v="104"/>
    <x v="104"/>
    <x v="1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4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105"/>
    <x v="105"/>
    <x v="1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5"/>
    <x v="1"/>
    <x v="57"/>
    <x v="0"/>
    <x v="0"/>
    <x v="8"/>
    <x v="1"/>
    <x v="96"/>
    <x v="1"/>
    <x v="10"/>
    <x v="90"/>
    <x v="99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"/>
    <x v="63"/>
    <x v="0"/>
    <x v="0"/>
    <x v="40"/>
    <x v="0"/>
    <x v="78"/>
    <x v="58"/>
    <x v="86"/>
    <x v="86"/>
    <x v="86"/>
    <x v="91"/>
    <x v="0"/>
    <x v="0"/>
    <x v="0"/>
    <x v="0"/>
    <x v="0"/>
    <x v="0"/>
    <x v="0"/>
    <x v="0"/>
    <x v="0"/>
    <x v="0"/>
    <x v="0"/>
    <x v="0"/>
    <x v="0"/>
    <x v="0"/>
    <x v="0"/>
    <x v="34"/>
    <x v="40"/>
    <x v="0"/>
    <x v="0"/>
    <x v="1"/>
    <x v="1"/>
    <x v="0"/>
    <x v="0"/>
    <x v="12"/>
    <x v="2"/>
    <x v="60"/>
    <x v="0"/>
    <x v="0"/>
    <x v="64"/>
    <x v="3"/>
    <x v="5"/>
    <x v="72"/>
    <x v="83"/>
    <x v="14"/>
    <x v="126"/>
    <x v="10"/>
    <x v="58"/>
    <x v="0"/>
    <x v="0"/>
    <x v="20"/>
    <x v="14"/>
    <x v="97"/>
    <x v="0"/>
    <x v="45"/>
    <x v="91"/>
    <x v="100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7"/>
    <x v="87"/>
    <x v="87"/>
    <x v="9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8"/>
    <x v="0"/>
    <x v="43"/>
    <x v="0"/>
    <x v="0"/>
    <x v="8"/>
    <x v="4"/>
    <x v="9"/>
    <x v="0"/>
    <x v="0"/>
    <x v="47"/>
    <x v="0"/>
    <x v="0"/>
    <x v="73"/>
    <x v="84"/>
    <x v="6"/>
    <x v="127"/>
    <x v="1"/>
    <x v="59"/>
    <x v="0"/>
    <x v="0"/>
    <x v="43"/>
    <x v="1"/>
    <x v="98"/>
    <x v="1"/>
    <x v="7"/>
    <x v="92"/>
    <x v="101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  <x v="64"/>
    <x v="0"/>
    <x v="0"/>
    <x v="41"/>
    <x v="0"/>
    <x v="79"/>
    <x v="59"/>
    <x v="88"/>
    <x v="88"/>
    <x v="88"/>
    <x v="93"/>
    <x v="0"/>
    <x v="0"/>
    <x v="0"/>
    <x v="0"/>
    <x v="0"/>
    <x v="0"/>
    <x v="0"/>
    <x v="0"/>
    <x v="0"/>
    <x v="0"/>
    <x v="0"/>
    <x v="0"/>
    <x v="0"/>
    <x v="0"/>
    <x v="0"/>
    <x v="35"/>
    <x v="41"/>
    <x v="0"/>
    <x v="0"/>
    <x v="1"/>
    <x v="1"/>
    <x v="0"/>
    <x v="0"/>
    <x v="21"/>
    <x v="9"/>
    <x v="61"/>
    <x v="0"/>
    <x v="0"/>
    <x v="65"/>
    <x v="0"/>
    <x v="25"/>
    <x v="74"/>
    <x v="85"/>
    <x v="44"/>
    <x v="128"/>
    <x v="1"/>
    <x v="60"/>
    <x v="0"/>
    <x v="0"/>
    <x v="54"/>
    <x v="26"/>
    <x v="99"/>
    <x v="1"/>
    <x v="48"/>
    <x v="93"/>
    <x v="102"/>
    <x v="0"/>
    <x v="0"/>
    <x v="0"/>
    <x v="3"/>
    <x v="3"/>
    <x v="1"/>
    <x v="1"/>
    <x v="1"/>
    <x v="1"/>
  </r>
  <r>
    <x v="0"/>
    <x v="0"/>
    <x v="0"/>
    <x v="0"/>
    <x v="0"/>
    <x v="38"/>
    <x v="0"/>
    <x v="107"/>
    <x v="107"/>
    <x v="1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56"/>
    <x v="0"/>
    <x v="0"/>
    <x v="0"/>
    <x v="0"/>
    <x v="80"/>
    <x v="52"/>
    <x v="89"/>
    <x v="89"/>
    <x v="89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2"/>
    <x v="0"/>
    <x v="0"/>
    <x v="66"/>
    <x v="0"/>
    <x v="5"/>
    <x v="75"/>
    <x v="86"/>
    <x v="11"/>
    <x v="129"/>
    <x v="7"/>
    <x v="61"/>
    <x v="0"/>
    <x v="0"/>
    <x v="18"/>
    <x v="13"/>
    <x v="100"/>
    <x v="13"/>
    <x v="37"/>
    <x v="94"/>
    <x v="103"/>
    <x v="0"/>
    <x v="0"/>
    <x v="0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12"/>
    <x v="16"/>
    <x v="70"/>
    <x v="65"/>
    <x v="14"/>
    <x v="0"/>
    <x v="42"/>
    <x v="0"/>
    <x v="81"/>
    <x v="60"/>
    <x v="90"/>
    <x v="90"/>
    <x v="90"/>
    <x v="95"/>
    <x v="0"/>
    <x v="0"/>
    <x v="1"/>
    <x v="6"/>
    <x v="0"/>
    <x v="0"/>
    <x v="0"/>
    <x v="0"/>
    <x v="0"/>
    <x v="0"/>
    <x v="0"/>
    <x v="0"/>
    <x v="0"/>
    <x v="2"/>
    <x v="1"/>
    <x v="36"/>
    <x v="42"/>
    <x v="24"/>
    <x v="39"/>
    <x v="0"/>
    <x v="44"/>
    <x v="0"/>
    <x v="0"/>
    <x v="16"/>
    <x v="19"/>
    <x v="62"/>
    <x v="13"/>
    <x v="34"/>
    <x v="67"/>
    <x v="13"/>
    <x v="21"/>
    <x v="76"/>
    <x v="87"/>
    <x v="30"/>
    <x v="130"/>
    <x v="1"/>
    <x v="62"/>
    <x v="0"/>
    <x v="0"/>
    <x v="38"/>
    <x v="13"/>
    <x v="101"/>
    <x v="6"/>
    <x v="1"/>
    <x v="95"/>
    <x v="104"/>
    <x v="0"/>
    <x v="0"/>
    <x v="0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7"/>
    <x v="71"/>
    <x v="66"/>
    <x v="0"/>
    <x v="0"/>
    <x v="43"/>
    <x v="0"/>
    <x v="82"/>
    <x v="61"/>
    <x v="91"/>
    <x v="91"/>
    <x v="91"/>
    <x v="96"/>
    <x v="0"/>
    <x v="0"/>
    <x v="0"/>
    <x v="0"/>
    <x v="0"/>
    <x v="0"/>
    <x v="0"/>
    <x v="0"/>
    <x v="0"/>
    <x v="0"/>
    <x v="0"/>
    <x v="0"/>
    <x v="0"/>
    <x v="0"/>
    <x v="1"/>
    <x v="37"/>
    <x v="43"/>
    <x v="25"/>
    <x v="40"/>
    <x v="0"/>
    <x v="24"/>
    <x v="0"/>
    <x v="0"/>
    <x v="34"/>
    <x v="13"/>
    <x v="63"/>
    <x v="7"/>
    <x v="35"/>
    <x v="68"/>
    <x v="6"/>
    <x v="14"/>
    <x v="77"/>
    <x v="88"/>
    <x v="45"/>
    <x v="131"/>
    <x v="1"/>
    <x v="28"/>
    <x v="0"/>
    <x v="0"/>
    <x v="55"/>
    <x v="16"/>
    <x v="102"/>
    <x v="10"/>
    <x v="10"/>
    <x v="96"/>
    <x v="105"/>
    <x v="0"/>
    <x v="0"/>
    <x v="0"/>
    <x v="20"/>
    <x v="20"/>
    <x v="1"/>
    <x v="1"/>
    <x v="1"/>
    <x v="1"/>
  </r>
  <r>
    <x v="0"/>
    <x v="0"/>
    <x v="0"/>
    <x v="0"/>
    <x v="0"/>
    <x v="39"/>
    <x v="0"/>
    <x v="109"/>
    <x v="109"/>
    <x v="10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21"/>
    <x v="21"/>
    <x v="1"/>
    <x v="1"/>
    <x v="1"/>
    <x v="1"/>
  </r>
  <r>
    <x v="0"/>
    <x v="0"/>
    <x v="0"/>
    <x v="0"/>
    <x v="0"/>
    <x v="17"/>
    <x v="0"/>
    <x v="26"/>
    <x v="26"/>
    <x v="2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6"/>
    <x v="0"/>
    <x v="0"/>
    <x v="0"/>
    <x v="0"/>
    <x v="53"/>
    <x v="14"/>
    <x v="92"/>
    <x v="92"/>
    <x v="92"/>
    <x v="97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41"/>
    <x v="1"/>
    <x v="1"/>
    <x v="0"/>
    <x v="0"/>
    <x v="8"/>
    <x v="2"/>
    <x v="64"/>
    <x v="2"/>
    <x v="12"/>
    <x v="42"/>
    <x v="1"/>
    <x v="1"/>
    <x v="1"/>
    <x v="1"/>
    <x v="15"/>
    <x v="132"/>
    <x v="2"/>
    <x v="2"/>
    <x v="0"/>
    <x v="0"/>
    <x v="13"/>
    <x v="3"/>
    <x v="63"/>
    <x v="4"/>
    <x v="5"/>
    <x v="5"/>
    <x v="5"/>
    <x v="0"/>
    <x v="0"/>
    <x v="0"/>
    <x v="22"/>
    <x v="22"/>
    <x v="1"/>
    <x v="1"/>
    <x v="1"/>
    <x v="1"/>
  </r>
  <r>
    <x v="0"/>
    <x v="0"/>
    <x v="0"/>
    <x v="0"/>
    <x v="0"/>
    <x v="20"/>
    <x v="0"/>
    <x v="66"/>
    <x v="66"/>
    <x v="6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22"/>
    <x v="77"/>
    <x v="77"/>
    <x v="77"/>
    <x v="1"/>
    <x v="0"/>
    <x v="0"/>
    <x v="0"/>
    <x v="0"/>
    <x v="0"/>
    <x v="0"/>
    <x v="0"/>
    <x v="0"/>
    <x v="0"/>
    <x v="2"/>
    <x v="2"/>
    <x v="0"/>
    <x v="0"/>
    <x v="0"/>
    <x v="0"/>
    <x v="3"/>
    <x v="0"/>
    <x v="1"/>
    <x v="13"/>
    <x v="0"/>
    <x v="72"/>
    <x v="67"/>
    <x v="0"/>
    <x v="5"/>
    <x v="28"/>
    <x v="19"/>
    <x v="83"/>
    <x v="62"/>
    <x v="93"/>
    <x v="93"/>
    <x v="93"/>
    <x v="98"/>
    <x v="0"/>
    <x v="0"/>
    <x v="0"/>
    <x v="0"/>
    <x v="0"/>
    <x v="0"/>
    <x v="1"/>
    <x v="3"/>
    <x v="1"/>
    <x v="6"/>
    <x v="0"/>
    <x v="0"/>
    <x v="17"/>
    <x v="0"/>
    <x v="1"/>
    <x v="22"/>
    <x v="0"/>
    <x v="0"/>
    <x v="0"/>
    <x v="1"/>
    <x v="1"/>
    <x v="0"/>
    <x v="0"/>
    <x v="11"/>
    <x v="3"/>
    <x v="65"/>
    <x v="0"/>
    <x v="0"/>
    <x v="69"/>
    <x v="13"/>
    <x v="26"/>
    <x v="78"/>
    <x v="89"/>
    <x v="24"/>
    <x v="133"/>
    <x v="13"/>
    <x v="63"/>
    <x v="0"/>
    <x v="0"/>
    <x v="56"/>
    <x v="27"/>
    <x v="103"/>
    <x v="14"/>
    <x v="49"/>
    <x v="97"/>
    <x v="106"/>
    <x v="0"/>
    <x v="0"/>
    <x v="0"/>
    <x v="0"/>
    <x v="0"/>
    <x v="0"/>
    <x v="0"/>
    <x v="0"/>
    <x v="0"/>
  </r>
  <r>
    <x v="0"/>
    <x v="0"/>
    <x v="0"/>
    <x v="0"/>
    <x v="0"/>
    <x v="30"/>
    <x v="0"/>
    <x v="82"/>
    <x v="82"/>
    <x v="8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68"/>
    <x v="0"/>
    <x v="0"/>
    <x v="44"/>
    <x v="20"/>
    <x v="84"/>
    <x v="63"/>
    <x v="94"/>
    <x v="94"/>
    <x v="94"/>
    <x v="99"/>
    <x v="0"/>
    <x v="0"/>
    <x v="0"/>
    <x v="0"/>
    <x v="0"/>
    <x v="0"/>
    <x v="1"/>
    <x v="3"/>
    <x v="0"/>
    <x v="0"/>
    <x v="0"/>
    <x v="0"/>
    <x v="9"/>
    <x v="0"/>
    <x v="0"/>
    <x v="38"/>
    <x v="44"/>
    <x v="0"/>
    <x v="0"/>
    <x v="0"/>
    <x v="45"/>
    <x v="0"/>
    <x v="0"/>
    <x v="18"/>
    <x v="4"/>
    <x v="10"/>
    <x v="0"/>
    <x v="0"/>
    <x v="70"/>
    <x v="6"/>
    <x v="13"/>
    <x v="79"/>
    <x v="90"/>
    <x v="22"/>
    <x v="134"/>
    <x v="1"/>
    <x v="64"/>
    <x v="0"/>
    <x v="0"/>
    <x v="57"/>
    <x v="0"/>
    <x v="104"/>
    <x v="10"/>
    <x v="16"/>
    <x v="98"/>
    <x v="107"/>
    <x v="0"/>
    <x v="0"/>
    <x v="0"/>
    <x v="0"/>
    <x v="0"/>
    <x v="0"/>
    <x v="0"/>
    <x v="0"/>
    <x v="0"/>
  </r>
  <r>
    <x v="0"/>
    <x v="0"/>
    <x v="0"/>
    <x v="0"/>
    <x v="0"/>
    <x v="32"/>
    <x v="0"/>
    <x v="85"/>
    <x v="85"/>
    <x v="8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5"/>
    <x v="2"/>
    <x v="2"/>
    <x v="0"/>
    <x v="0"/>
    <x v="38"/>
    <x v="1"/>
    <x v="105"/>
    <x v="1"/>
    <x v="35"/>
    <x v="99"/>
    <x v="108"/>
    <x v="0"/>
    <x v="0"/>
    <x v="0"/>
    <x v="0"/>
    <x v="0"/>
    <x v="0"/>
    <x v="0"/>
    <x v="0"/>
    <x v="0"/>
  </r>
  <r>
    <x v="0"/>
    <x v="0"/>
    <x v="0"/>
    <x v="0"/>
    <x v="0"/>
    <x v="33"/>
    <x v="0"/>
    <x v="88"/>
    <x v="88"/>
    <x v="8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69"/>
    <x v="0"/>
    <x v="0"/>
    <x v="0"/>
    <x v="0"/>
    <x v="85"/>
    <x v="64"/>
    <x v="95"/>
    <x v="95"/>
    <x v="95"/>
    <x v="1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11"/>
    <x v="0"/>
    <x v="0"/>
    <x v="23"/>
    <x v="1"/>
    <x v="1"/>
    <x v="1"/>
    <x v="91"/>
    <x v="1"/>
    <x v="136"/>
    <x v="2"/>
    <x v="2"/>
    <x v="0"/>
    <x v="0"/>
    <x v="12"/>
    <x v="1"/>
    <x v="106"/>
    <x v="4"/>
    <x v="13"/>
    <x v="100"/>
    <x v="109"/>
    <x v="0"/>
    <x v="0"/>
    <x v="0"/>
    <x v="0"/>
    <x v="0"/>
    <x v="0"/>
    <x v="0"/>
    <x v="0"/>
    <x v="0"/>
  </r>
  <r>
    <x v="0"/>
    <x v="0"/>
    <x v="0"/>
    <x v="0"/>
    <x v="0"/>
    <x v="0"/>
    <x v="0"/>
    <x v="90"/>
    <x v="90"/>
    <x v="9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0"/>
    <x v="18"/>
    <x v="18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"/>
    <x v="70"/>
    <x v="0"/>
    <x v="0"/>
    <x v="45"/>
    <x v="0"/>
    <x v="86"/>
    <x v="65"/>
    <x v="96"/>
    <x v="96"/>
    <x v="96"/>
    <x v="102"/>
    <x v="0"/>
    <x v="0"/>
    <x v="0"/>
    <x v="0"/>
    <x v="0"/>
    <x v="0"/>
    <x v="0"/>
    <x v="0"/>
    <x v="0"/>
    <x v="0"/>
    <x v="0"/>
    <x v="0"/>
    <x v="0"/>
    <x v="0"/>
    <x v="0"/>
    <x v="39"/>
    <x v="45"/>
    <x v="0"/>
    <x v="0"/>
    <x v="1"/>
    <x v="1"/>
    <x v="0"/>
    <x v="0"/>
    <x v="12"/>
    <x v="5"/>
    <x v="66"/>
    <x v="0"/>
    <x v="0"/>
    <x v="71"/>
    <x v="0"/>
    <x v="27"/>
    <x v="80"/>
    <x v="92"/>
    <x v="11"/>
    <x v="138"/>
    <x v="2"/>
    <x v="2"/>
    <x v="0"/>
    <x v="0"/>
    <x v="0"/>
    <x v="13"/>
    <x v="107"/>
    <x v="1"/>
    <x v="37"/>
    <x v="101"/>
    <x v="110"/>
    <x v="0"/>
    <x v="0"/>
    <x v="0"/>
    <x v="0"/>
    <x v="0"/>
    <x v="0"/>
    <x v="0"/>
    <x v="0"/>
    <x v="0"/>
  </r>
  <r>
    <x v="0"/>
    <x v="0"/>
    <x v="0"/>
    <x v="0"/>
    <x v="0"/>
    <x v="11"/>
    <x v="0"/>
    <x v="18"/>
    <x v="18"/>
    <x v="18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2"/>
    <x v="0"/>
    <x v="46"/>
    <x v="0"/>
    <x v="0"/>
    <x v="0"/>
    <x v="0"/>
    <x v="0"/>
    <x v="0"/>
    <x v="0"/>
    <x v="0"/>
    <x v="1"/>
    <x v="1"/>
    <x v="1"/>
    <x v="1"/>
    <x v="1"/>
    <x v="139"/>
    <x v="1"/>
    <x v="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96"/>
    <x v="96"/>
    <x v="96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6"/>
    <x v="71"/>
    <x v="0"/>
    <x v="0"/>
    <x v="0"/>
    <x v="0"/>
    <x v="87"/>
    <x v="66"/>
    <x v="97"/>
    <x v="97"/>
    <x v="97"/>
    <x v="10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3"/>
    <x v="1"/>
    <x v="1"/>
    <x v="0"/>
    <x v="0"/>
    <x v="4"/>
    <x v="4"/>
    <x v="9"/>
    <x v="0"/>
    <x v="0"/>
    <x v="42"/>
    <x v="1"/>
    <x v="1"/>
    <x v="81"/>
    <x v="93"/>
    <x v="6"/>
    <x v="140"/>
    <x v="2"/>
    <x v="2"/>
    <x v="0"/>
    <x v="0"/>
    <x v="11"/>
    <x v="1"/>
    <x v="108"/>
    <x v="4"/>
    <x v="20"/>
    <x v="102"/>
    <x v="111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8"/>
    <x v="77"/>
    <x v="72"/>
    <x v="15"/>
    <x v="0"/>
    <x v="46"/>
    <x v="0"/>
    <x v="88"/>
    <x v="0"/>
    <x v="98"/>
    <x v="98"/>
    <x v="98"/>
    <x v="104"/>
    <x v="0"/>
    <x v="0"/>
    <x v="0"/>
    <x v="0"/>
    <x v="0"/>
    <x v="0"/>
    <x v="0"/>
    <x v="0"/>
    <x v="0"/>
    <x v="0"/>
    <x v="0"/>
    <x v="0"/>
    <x v="0"/>
    <x v="0"/>
    <x v="0"/>
    <x v="40"/>
    <x v="46"/>
    <x v="0"/>
    <x v="0"/>
    <x v="1"/>
    <x v="1"/>
    <x v="0"/>
    <x v="0"/>
    <x v="0"/>
    <x v="0"/>
    <x v="0"/>
    <x v="0"/>
    <x v="0"/>
    <x v="0"/>
    <x v="1"/>
    <x v="1"/>
    <x v="82"/>
    <x v="94"/>
    <x v="3"/>
    <x v="141"/>
    <x v="1"/>
    <x v="66"/>
    <x v="0"/>
    <x v="0"/>
    <x v="16"/>
    <x v="3"/>
    <x v="109"/>
    <x v="1"/>
    <x v="31"/>
    <x v="103"/>
    <x v="112"/>
    <x v="0"/>
    <x v="0"/>
    <x v="0"/>
    <x v="0"/>
    <x v="0"/>
    <x v="0"/>
    <x v="0"/>
    <x v="0"/>
    <x v="0"/>
  </r>
  <r>
    <x v="0"/>
    <x v="0"/>
    <x v="0"/>
    <x v="0"/>
    <x v="0"/>
    <x v="1"/>
    <x v="13"/>
    <x v="110"/>
    <x v="110"/>
    <x v="1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99"/>
    <x v="99"/>
    <x v="99"/>
    <x v="105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0"/>
    <x v="1"/>
    <x v="1"/>
    <x v="0"/>
    <x v="0"/>
    <x v="4"/>
    <x v="4"/>
    <x v="10"/>
    <x v="0"/>
    <x v="0"/>
    <x v="72"/>
    <x v="1"/>
    <x v="8"/>
    <x v="83"/>
    <x v="95"/>
    <x v="6"/>
    <x v="15"/>
    <x v="2"/>
    <x v="2"/>
    <x v="0"/>
    <x v="0"/>
    <x v="18"/>
    <x v="1"/>
    <x v="110"/>
    <x v="4"/>
    <x v="37"/>
    <x v="53"/>
    <x v="113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"/>
    <x v="74"/>
    <x v="0"/>
    <x v="0"/>
    <x v="0"/>
    <x v="0"/>
    <x v="89"/>
    <x v="68"/>
    <x v="100"/>
    <x v="100"/>
    <x v="100"/>
    <x v="1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67"/>
    <x v="0"/>
    <x v="0"/>
    <x v="73"/>
    <x v="1"/>
    <x v="0"/>
    <x v="84"/>
    <x v="96"/>
    <x v="1"/>
    <x v="142"/>
    <x v="2"/>
    <x v="2"/>
    <x v="0"/>
    <x v="0"/>
    <x v="58"/>
    <x v="3"/>
    <x v="111"/>
    <x v="1"/>
    <x v="20"/>
    <x v="104"/>
    <x v="114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9"/>
    <x v="75"/>
    <x v="0"/>
    <x v="0"/>
    <x v="47"/>
    <x v="21"/>
    <x v="90"/>
    <x v="69"/>
    <x v="101"/>
    <x v="101"/>
    <x v="101"/>
    <x v="107"/>
    <x v="2"/>
    <x v="9"/>
    <x v="0"/>
    <x v="0"/>
    <x v="0"/>
    <x v="0"/>
    <x v="1"/>
    <x v="3"/>
    <x v="1"/>
    <x v="6"/>
    <x v="1"/>
    <x v="6"/>
    <x v="18"/>
    <x v="0"/>
    <x v="0"/>
    <x v="0"/>
    <x v="0"/>
    <x v="2"/>
    <x v="44"/>
    <x v="1"/>
    <x v="1"/>
    <x v="0"/>
    <x v="0"/>
    <x v="8"/>
    <x v="4"/>
    <x v="9"/>
    <x v="1"/>
    <x v="1"/>
    <x v="74"/>
    <x v="1"/>
    <x v="1"/>
    <x v="1"/>
    <x v="1"/>
    <x v="6"/>
    <x v="125"/>
    <x v="2"/>
    <x v="2"/>
    <x v="0"/>
    <x v="0"/>
    <x v="13"/>
    <x v="1"/>
    <x v="112"/>
    <x v="4"/>
    <x v="5"/>
    <x v="5"/>
    <x v="5"/>
    <x v="0"/>
    <x v="0"/>
    <x v="0"/>
    <x v="0"/>
    <x v="0"/>
    <x v="0"/>
    <x v="0"/>
    <x v="0"/>
    <x v="0"/>
  </r>
  <r>
    <x v="0"/>
    <x v="0"/>
    <x v="0"/>
    <x v="0"/>
    <x v="0"/>
    <x v="4"/>
    <x v="0"/>
    <x v="5"/>
    <x v="5"/>
    <x v="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3"/>
    <x v="2"/>
    <x v="2"/>
    <x v="0"/>
    <x v="0"/>
    <x v="13"/>
    <x v="1"/>
    <x v="83"/>
    <x v="1"/>
    <x v="13"/>
    <x v="79"/>
    <x v="115"/>
    <x v="0"/>
    <x v="0"/>
    <x v="0"/>
    <x v="0"/>
    <x v="0"/>
    <x v="0"/>
    <x v="0"/>
    <x v="0"/>
    <x v="0"/>
  </r>
  <r>
    <x v="0"/>
    <x v="0"/>
    <x v="0"/>
    <x v="0"/>
    <x v="0"/>
    <x v="6"/>
    <x v="3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4"/>
    <x v="1"/>
    <x v="6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7"/>
    <x v="7"/>
    <x v="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0"/>
    <x v="76"/>
    <x v="0"/>
    <x v="0"/>
    <x v="48"/>
    <x v="0"/>
    <x v="91"/>
    <x v="70"/>
    <x v="102"/>
    <x v="102"/>
    <x v="102"/>
    <x v="108"/>
    <x v="0"/>
    <x v="0"/>
    <x v="0"/>
    <x v="0"/>
    <x v="0"/>
    <x v="0"/>
    <x v="0"/>
    <x v="0"/>
    <x v="0"/>
    <x v="0"/>
    <x v="0"/>
    <x v="0"/>
    <x v="0"/>
    <x v="0"/>
    <x v="0"/>
    <x v="41"/>
    <x v="48"/>
    <x v="3"/>
    <x v="45"/>
    <x v="1"/>
    <x v="1"/>
    <x v="0"/>
    <x v="0"/>
    <x v="8"/>
    <x v="4"/>
    <x v="68"/>
    <x v="1"/>
    <x v="36"/>
    <x v="8"/>
    <x v="1"/>
    <x v="1"/>
    <x v="85"/>
    <x v="97"/>
    <x v="1"/>
    <x v="100"/>
    <x v="2"/>
    <x v="2"/>
    <x v="0"/>
    <x v="0"/>
    <x v="13"/>
    <x v="1"/>
    <x v="113"/>
    <x v="4"/>
    <x v="5"/>
    <x v="105"/>
    <x v="116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5"/>
    <x v="2"/>
    <x v="2"/>
    <x v="0"/>
    <x v="0"/>
    <x v="2"/>
    <x v="1"/>
    <x v="28"/>
    <x v="1"/>
    <x v="2"/>
    <x v="26"/>
    <x v="117"/>
    <x v="0"/>
    <x v="0"/>
    <x v="0"/>
    <x v="0"/>
    <x v="0"/>
    <x v="0"/>
    <x v="0"/>
    <x v="0"/>
    <x v="0"/>
  </r>
  <r>
    <x v="0"/>
    <x v="0"/>
    <x v="0"/>
    <x v="0"/>
    <x v="0"/>
    <x v="7"/>
    <x v="4"/>
    <x v="9"/>
    <x v="9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8"/>
    <x v="3"/>
    <x v="10"/>
    <x v="1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9"/>
    <x v="0"/>
    <x v="0"/>
    <x v="0"/>
    <x v="0"/>
    <x v="53"/>
    <x v="7"/>
    <x v="103"/>
    <x v="103"/>
    <x v="103"/>
    <x v="1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42"/>
    <x v="1"/>
    <x v="1"/>
    <x v="1"/>
    <x v="98"/>
    <x v="3"/>
    <x v="147"/>
    <x v="2"/>
    <x v="2"/>
    <x v="0"/>
    <x v="0"/>
    <x v="59"/>
    <x v="3"/>
    <x v="114"/>
    <x v="1"/>
    <x v="16"/>
    <x v="106"/>
    <x v="118"/>
    <x v="0"/>
    <x v="0"/>
    <x v="0"/>
    <x v="0"/>
    <x v="0"/>
    <x v="0"/>
    <x v="0"/>
    <x v="0"/>
    <x v="0"/>
  </r>
  <r>
    <x v="0"/>
    <x v="0"/>
    <x v="0"/>
    <x v="0"/>
    <x v="0"/>
    <x v="3"/>
    <x v="0"/>
    <x v="13"/>
    <x v="13"/>
    <x v="1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0"/>
    <x v="0"/>
    <x v="0"/>
    <x v="0"/>
    <x v="0"/>
    <x v="0"/>
    <x v="1"/>
    <x v="1"/>
    <x v="1"/>
    <x v="1"/>
    <x v="6"/>
    <x v="1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14"/>
    <x v="14"/>
    <x v="14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75"/>
    <x v="0"/>
    <x v="0"/>
    <x v="16"/>
    <x v="21"/>
    <x v="92"/>
    <x v="69"/>
    <x v="104"/>
    <x v="104"/>
    <x v="104"/>
    <x v="111"/>
    <x v="0"/>
    <x v="0"/>
    <x v="0"/>
    <x v="0"/>
    <x v="0"/>
    <x v="0"/>
    <x v="3"/>
    <x v="3"/>
    <x v="0"/>
    <x v="0"/>
    <x v="0"/>
    <x v="0"/>
    <x v="9"/>
    <x v="0"/>
    <x v="0"/>
    <x v="0"/>
    <x v="0"/>
    <x v="2"/>
    <x v="47"/>
    <x v="1"/>
    <x v="1"/>
    <x v="0"/>
    <x v="0"/>
    <x v="8"/>
    <x v="4"/>
    <x v="50"/>
    <x v="0"/>
    <x v="0"/>
    <x v="10"/>
    <x v="1"/>
    <x v="0"/>
    <x v="86"/>
    <x v="99"/>
    <x v="6"/>
    <x v="149"/>
    <x v="2"/>
    <x v="2"/>
    <x v="0"/>
    <x v="0"/>
    <x v="43"/>
    <x v="1"/>
    <x v="115"/>
    <x v="4"/>
    <x v="13"/>
    <x v="107"/>
    <x v="119"/>
    <x v="0"/>
    <x v="0"/>
    <x v="0"/>
    <x v="0"/>
    <x v="0"/>
    <x v="0"/>
    <x v="0"/>
    <x v="0"/>
    <x v="0"/>
  </r>
  <r>
    <x v="0"/>
    <x v="0"/>
    <x v="0"/>
    <x v="0"/>
    <x v="0"/>
    <x v="40"/>
    <x v="0"/>
    <x v="112"/>
    <x v="112"/>
    <x v="11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1"/>
    <x v="26"/>
    <x v="0"/>
    <x v="0"/>
    <x v="0"/>
    <x v="0"/>
    <x v="93"/>
    <x v="23"/>
    <x v="105"/>
    <x v="105"/>
    <x v="105"/>
    <x v="11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8"/>
    <x v="1"/>
    <x v="1"/>
    <x v="0"/>
    <x v="0"/>
    <x v="27"/>
    <x v="4"/>
    <x v="52"/>
    <x v="1"/>
    <x v="37"/>
    <x v="75"/>
    <x v="1"/>
    <x v="8"/>
    <x v="87"/>
    <x v="100"/>
    <x v="6"/>
    <x v="150"/>
    <x v="2"/>
    <x v="2"/>
    <x v="0"/>
    <x v="0"/>
    <x v="8"/>
    <x v="1"/>
    <x v="116"/>
    <x v="4"/>
    <x v="7"/>
    <x v="108"/>
    <x v="120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  <x v="106"/>
    <x v="106"/>
    <x v="1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0"/>
    <x v="0"/>
    <x v="101"/>
    <x v="3"/>
    <x v="151"/>
    <x v="1"/>
    <x v="68"/>
    <x v="0"/>
    <x v="0"/>
    <x v="59"/>
    <x v="3"/>
    <x v="117"/>
    <x v="3"/>
    <x v="50"/>
    <x v="109"/>
    <x v="121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29"/>
    <x v="0"/>
    <x v="0"/>
    <x v="0"/>
    <x v="0"/>
    <x v="94"/>
    <x v="26"/>
    <x v="106"/>
    <x v="107"/>
    <x v="107"/>
    <x v="11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9"/>
    <x v="1"/>
    <x v="1"/>
    <x v="0"/>
    <x v="0"/>
    <x v="14"/>
    <x v="4"/>
    <x v="69"/>
    <x v="0"/>
    <x v="0"/>
    <x v="41"/>
    <x v="1"/>
    <x v="21"/>
    <x v="88"/>
    <x v="102"/>
    <x v="6"/>
    <x v="152"/>
    <x v="2"/>
    <x v="2"/>
    <x v="0"/>
    <x v="0"/>
    <x v="60"/>
    <x v="1"/>
    <x v="118"/>
    <x v="4"/>
    <x v="51"/>
    <x v="110"/>
    <x v="122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07"/>
    <x v="108"/>
    <x v="108"/>
    <x v="1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103"/>
    <x v="6"/>
    <x v="153"/>
    <x v="2"/>
    <x v="2"/>
    <x v="0"/>
    <x v="0"/>
    <x v="2"/>
    <x v="1"/>
    <x v="28"/>
    <x v="1"/>
    <x v="2"/>
    <x v="26"/>
    <x v="123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8"/>
    <x v="109"/>
    <x v="109"/>
    <x v="116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0"/>
    <x v="0"/>
    <x v="47"/>
    <x v="0"/>
    <x v="0"/>
    <x v="7"/>
    <x v="4"/>
    <x v="9"/>
    <x v="1"/>
    <x v="1"/>
    <x v="23"/>
    <x v="0"/>
    <x v="16"/>
    <x v="22"/>
    <x v="104"/>
    <x v="1"/>
    <x v="154"/>
    <x v="1"/>
    <x v="69"/>
    <x v="0"/>
    <x v="0"/>
    <x v="2"/>
    <x v="1"/>
    <x v="28"/>
    <x v="1"/>
    <x v="2"/>
    <x v="26"/>
    <x v="124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"/>
    <x v="77"/>
    <x v="0"/>
    <x v="0"/>
    <x v="49"/>
    <x v="0"/>
    <x v="96"/>
    <x v="71"/>
    <x v="109"/>
    <x v="110"/>
    <x v="110"/>
    <x v="117"/>
    <x v="0"/>
    <x v="0"/>
    <x v="0"/>
    <x v="0"/>
    <x v="0"/>
    <x v="0"/>
    <x v="0"/>
    <x v="0"/>
    <x v="0"/>
    <x v="0"/>
    <x v="0"/>
    <x v="0"/>
    <x v="0"/>
    <x v="0"/>
    <x v="0"/>
    <x v="42"/>
    <x v="49"/>
    <x v="0"/>
    <x v="0"/>
    <x v="3"/>
    <x v="48"/>
    <x v="0"/>
    <x v="0"/>
    <x v="7"/>
    <x v="4"/>
    <x v="70"/>
    <x v="0"/>
    <x v="0"/>
    <x v="76"/>
    <x v="3"/>
    <x v="0"/>
    <x v="89"/>
    <x v="105"/>
    <x v="46"/>
    <x v="155"/>
    <x v="5"/>
    <x v="70"/>
    <x v="0"/>
    <x v="0"/>
    <x v="4"/>
    <x v="15"/>
    <x v="119"/>
    <x v="3"/>
    <x v="7"/>
    <x v="111"/>
    <x v="125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"/>
    <x v="78"/>
    <x v="0"/>
    <x v="0"/>
    <x v="50"/>
    <x v="0"/>
    <x v="97"/>
    <x v="72"/>
    <x v="110"/>
    <x v="111"/>
    <x v="111"/>
    <x v="118"/>
    <x v="0"/>
    <x v="0"/>
    <x v="0"/>
    <x v="0"/>
    <x v="0"/>
    <x v="0"/>
    <x v="0"/>
    <x v="0"/>
    <x v="0"/>
    <x v="0"/>
    <x v="0"/>
    <x v="0"/>
    <x v="0"/>
    <x v="0"/>
    <x v="0"/>
    <x v="43"/>
    <x v="50"/>
    <x v="3"/>
    <x v="51"/>
    <x v="1"/>
    <x v="1"/>
    <x v="0"/>
    <x v="0"/>
    <x v="3"/>
    <x v="2"/>
    <x v="2"/>
    <x v="1"/>
    <x v="1"/>
    <x v="77"/>
    <x v="1"/>
    <x v="16"/>
    <x v="90"/>
    <x v="106"/>
    <x v="1"/>
    <x v="156"/>
    <x v="1"/>
    <x v="68"/>
    <x v="0"/>
    <x v="0"/>
    <x v="38"/>
    <x v="3"/>
    <x v="120"/>
    <x v="4"/>
    <x v="13"/>
    <x v="112"/>
    <x v="126"/>
    <x v="0"/>
    <x v="0"/>
    <x v="0"/>
    <x v="0"/>
    <x v="0"/>
    <x v="0"/>
    <x v="0"/>
    <x v="0"/>
    <x v="0"/>
  </r>
  <r>
    <x v="0"/>
    <x v="0"/>
    <x v="0"/>
    <x v="0"/>
    <x v="0"/>
    <x v="12"/>
    <x v="0"/>
    <x v="19"/>
    <x v="19"/>
    <x v="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"/>
    <x v="79"/>
    <x v="0"/>
    <x v="0"/>
    <x v="51"/>
    <x v="22"/>
    <x v="98"/>
    <x v="73"/>
    <x v="111"/>
    <x v="112"/>
    <x v="112"/>
    <x v="119"/>
    <x v="0"/>
    <x v="0"/>
    <x v="0"/>
    <x v="0"/>
    <x v="0"/>
    <x v="0"/>
    <x v="3"/>
    <x v="3"/>
    <x v="0"/>
    <x v="0"/>
    <x v="0"/>
    <x v="0"/>
    <x v="15"/>
    <x v="0"/>
    <x v="1"/>
    <x v="22"/>
    <x v="51"/>
    <x v="0"/>
    <x v="0"/>
    <x v="3"/>
    <x v="49"/>
    <x v="0"/>
    <x v="0"/>
    <x v="14"/>
    <x v="10"/>
    <x v="71"/>
    <x v="0"/>
    <x v="0"/>
    <x v="78"/>
    <x v="0"/>
    <x v="21"/>
    <x v="91"/>
    <x v="107"/>
    <x v="24"/>
    <x v="157"/>
    <x v="9"/>
    <x v="71"/>
    <x v="0"/>
    <x v="0"/>
    <x v="27"/>
    <x v="6"/>
    <x v="121"/>
    <x v="13"/>
    <x v="22"/>
    <x v="113"/>
    <x v="127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9"/>
    <x v="2"/>
    <x v="2"/>
    <x v="0"/>
    <x v="0"/>
    <x v="2"/>
    <x v="1"/>
    <x v="122"/>
    <x v="4"/>
    <x v="5"/>
    <x v="114"/>
    <x v="128"/>
    <x v="0"/>
    <x v="0"/>
    <x v="1"/>
    <x v="0"/>
    <x v="0"/>
    <x v="0"/>
    <x v="0"/>
    <x v="0"/>
    <x v="0"/>
  </r>
  <r>
    <x v="0"/>
    <x v="0"/>
    <x v="0"/>
    <x v="0"/>
    <x v="0"/>
    <x v="11"/>
    <x v="5"/>
    <x v="20"/>
    <x v="20"/>
    <x v="2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"/>
    <x v="80"/>
    <x v="0"/>
    <x v="0"/>
    <x v="52"/>
    <x v="0"/>
    <x v="99"/>
    <x v="74"/>
    <x v="112"/>
    <x v="113"/>
    <x v="113"/>
    <x v="120"/>
    <x v="0"/>
    <x v="0"/>
    <x v="0"/>
    <x v="0"/>
    <x v="0"/>
    <x v="0"/>
    <x v="0"/>
    <x v="0"/>
    <x v="0"/>
    <x v="0"/>
    <x v="0"/>
    <x v="0"/>
    <x v="0"/>
    <x v="0"/>
    <x v="0"/>
    <x v="44"/>
    <x v="52"/>
    <x v="2"/>
    <x v="52"/>
    <x v="1"/>
    <x v="1"/>
    <x v="0"/>
    <x v="0"/>
    <x v="7"/>
    <x v="4"/>
    <x v="72"/>
    <x v="1"/>
    <x v="38"/>
    <x v="79"/>
    <x v="1"/>
    <x v="1"/>
    <x v="92"/>
    <x v="108"/>
    <x v="6"/>
    <x v="158"/>
    <x v="2"/>
    <x v="2"/>
    <x v="0"/>
    <x v="0"/>
    <x v="2"/>
    <x v="1"/>
    <x v="123"/>
    <x v="4"/>
    <x v="5"/>
    <x v="115"/>
    <x v="129"/>
    <x v="0"/>
    <x v="0"/>
    <x v="0"/>
    <x v="0"/>
    <x v="0"/>
    <x v="0"/>
    <x v="0"/>
    <x v="0"/>
    <x v="0"/>
  </r>
  <r>
    <x v="0"/>
    <x v="0"/>
    <x v="0"/>
    <x v="0"/>
    <x v="0"/>
    <x v="13"/>
    <x v="29"/>
    <x v="113"/>
    <x v="113"/>
    <x v="11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13"/>
    <x v="114"/>
    <x v="114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0"/>
    <x v="109"/>
    <x v="1"/>
    <x v="159"/>
    <x v="2"/>
    <x v="2"/>
    <x v="0"/>
    <x v="0"/>
    <x v="6"/>
    <x v="1"/>
    <x v="63"/>
    <x v="1"/>
    <x v="14"/>
    <x v="116"/>
    <x v="130"/>
    <x v="0"/>
    <x v="0"/>
    <x v="0"/>
    <x v="0"/>
    <x v="0"/>
    <x v="0"/>
    <x v="0"/>
    <x v="0"/>
    <x v="0"/>
  </r>
  <r>
    <x v="0"/>
    <x v="0"/>
    <x v="0"/>
    <x v="0"/>
    <x v="0"/>
    <x v="13"/>
    <x v="0"/>
    <x v="95"/>
    <x v="95"/>
    <x v="9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30"/>
    <x v="114"/>
    <x v="114"/>
    <x v="1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115"/>
    <x v="115"/>
    <x v="1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81"/>
    <x v="0"/>
    <x v="0"/>
    <x v="0"/>
    <x v="0"/>
    <x v="85"/>
    <x v="75"/>
    <x v="114"/>
    <x v="115"/>
    <x v="115"/>
    <x v="1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50"/>
    <x v="0"/>
    <x v="0"/>
    <x v="80"/>
    <x v="1"/>
    <x v="8"/>
    <x v="83"/>
    <x v="110"/>
    <x v="6"/>
    <x v="93"/>
    <x v="2"/>
    <x v="2"/>
    <x v="0"/>
    <x v="0"/>
    <x v="59"/>
    <x v="1"/>
    <x v="55"/>
    <x v="4"/>
    <x v="20"/>
    <x v="117"/>
    <x v="131"/>
    <x v="0"/>
    <x v="0"/>
    <x v="0"/>
    <x v="0"/>
    <x v="0"/>
    <x v="0"/>
    <x v="0"/>
    <x v="0"/>
    <x v="0"/>
  </r>
  <r>
    <x v="0"/>
    <x v="0"/>
    <x v="0"/>
    <x v="0"/>
    <x v="0"/>
    <x v="41"/>
    <x v="0"/>
    <x v="116"/>
    <x v="116"/>
    <x v="1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6"/>
    <x v="0"/>
    <x v="25"/>
    <x v="25"/>
    <x v="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"/>
    <x v="80"/>
    <x v="0"/>
    <x v="0"/>
    <x v="0"/>
    <x v="0"/>
    <x v="100"/>
    <x v="0"/>
    <x v="115"/>
    <x v="116"/>
    <x v="116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0"/>
    <x v="0"/>
    <x v="0"/>
    <x v="0"/>
    <x v="0"/>
    <x v="0"/>
    <x v="0"/>
    <x v="0"/>
    <x v="6"/>
    <x v="21"/>
    <x v="93"/>
    <x v="111"/>
    <x v="31"/>
    <x v="163"/>
    <x v="7"/>
    <x v="72"/>
    <x v="0"/>
    <x v="0"/>
    <x v="23"/>
    <x v="10"/>
    <x v="124"/>
    <x v="6"/>
    <x v="35"/>
    <x v="118"/>
    <x v="132"/>
    <x v="0"/>
    <x v="0"/>
    <x v="0"/>
    <x v="0"/>
    <x v="0"/>
    <x v="0"/>
    <x v="0"/>
    <x v="0"/>
    <x v="0"/>
  </r>
  <r>
    <x v="0"/>
    <x v="0"/>
    <x v="0"/>
    <x v="0"/>
    <x v="0"/>
    <x v="16"/>
    <x v="0"/>
    <x v="25"/>
    <x v="25"/>
    <x v="2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10"/>
    <x v="0"/>
    <x v="0"/>
    <x v="0"/>
    <x v="0"/>
    <x v="0"/>
    <x v="0"/>
    <x v="0"/>
    <x v="0"/>
    <x v="0"/>
    <x v="0"/>
    <x v="0"/>
    <x v="0"/>
    <x v="0"/>
    <x v="0"/>
    <x v="0"/>
    <x v="2"/>
    <x v="53"/>
    <x v="1"/>
    <x v="1"/>
    <x v="0"/>
    <x v="0"/>
    <x v="0"/>
    <x v="0"/>
    <x v="0"/>
    <x v="0"/>
    <x v="0"/>
    <x v="0"/>
    <x v="1"/>
    <x v="1"/>
    <x v="1"/>
    <x v="1"/>
    <x v="6"/>
    <x v="1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2"/>
    <x v="31"/>
    <x v="117"/>
    <x v="117"/>
    <x v="1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82"/>
    <x v="0"/>
    <x v="0"/>
    <x v="0"/>
    <x v="0"/>
    <x v="101"/>
    <x v="76"/>
    <x v="116"/>
    <x v="117"/>
    <x v="117"/>
    <x v="1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2"/>
    <x v="73"/>
    <x v="0"/>
    <x v="0"/>
    <x v="81"/>
    <x v="3"/>
    <x v="21"/>
    <x v="94"/>
    <x v="112"/>
    <x v="44"/>
    <x v="165"/>
    <x v="5"/>
    <x v="73"/>
    <x v="0"/>
    <x v="0"/>
    <x v="61"/>
    <x v="25"/>
    <x v="125"/>
    <x v="20"/>
    <x v="52"/>
    <x v="119"/>
    <x v="133"/>
    <x v="0"/>
    <x v="0"/>
    <x v="0"/>
    <x v="0"/>
    <x v="0"/>
    <x v="0"/>
    <x v="0"/>
    <x v="0"/>
    <x v="0"/>
  </r>
  <r>
    <x v="0"/>
    <x v="0"/>
    <x v="0"/>
    <x v="1"/>
    <x v="1"/>
    <x v="43"/>
    <x v="32"/>
    <x v="118"/>
    <x v="118"/>
    <x v="1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4"/>
    <x v="33"/>
    <x v="119"/>
    <x v="119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66"/>
    <x v="2"/>
    <x v="2"/>
    <x v="0"/>
    <x v="0"/>
    <x v="43"/>
    <x v="3"/>
    <x v="126"/>
    <x v="3"/>
    <x v="7"/>
    <x v="120"/>
    <x v="134"/>
    <x v="0"/>
    <x v="0"/>
    <x v="0"/>
    <x v="0"/>
    <x v="0"/>
    <x v="0"/>
    <x v="0"/>
    <x v="0"/>
    <x v="0"/>
  </r>
  <r>
    <x v="0"/>
    <x v="0"/>
    <x v="0"/>
    <x v="1"/>
    <x v="1"/>
    <x v="45"/>
    <x v="32"/>
    <x v="16"/>
    <x v="16"/>
    <x v="16"/>
    <x v="0"/>
    <x v="0"/>
    <x v="0"/>
    <x v="0"/>
    <x v="0"/>
    <x v="0"/>
    <x v="0"/>
    <x v="0"/>
    <x v="0"/>
    <x v="0"/>
    <x v="2"/>
    <x v="2"/>
    <x v="0"/>
    <x v="0"/>
    <x v="0"/>
    <x v="0"/>
    <x v="5"/>
    <x v="0"/>
    <x v="1"/>
    <x v="15"/>
    <x v="19"/>
    <x v="89"/>
    <x v="83"/>
    <x v="16"/>
    <x v="6"/>
    <x v="53"/>
    <x v="23"/>
    <x v="102"/>
    <x v="77"/>
    <x v="117"/>
    <x v="118"/>
    <x v="118"/>
    <x v="126"/>
    <x v="0"/>
    <x v="0"/>
    <x v="1"/>
    <x v="1"/>
    <x v="0"/>
    <x v="0"/>
    <x v="3"/>
    <x v="3"/>
    <x v="0"/>
    <x v="0"/>
    <x v="0"/>
    <x v="0"/>
    <x v="19"/>
    <x v="0"/>
    <x v="5"/>
    <x v="45"/>
    <x v="53"/>
    <x v="0"/>
    <x v="0"/>
    <x v="5"/>
    <x v="19"/>
    <x v="0"/>
    <x v="0"/>
    <x v="35"/>
    <x v="22"/>
    <x v="74"/>
    <x v="14"/>
    <x v="39"/>
    <x v="82"/>
    <x v="14"/>
    <x v="28"/>
    <x v="95"/>
    <x v="113"/>
    <x v="47"/>
    <x v="167"/>
    <x v="16"/>
    <x v="74"/>
    <x v="14"/>
    <x v="32"/>
    <x v="62"/>
    <x v="28"/>
    <x v="127"/>
    <x v="21"/>
    <x v="53"/>
    <x v="121"/>
    <x v="135"/>
    <x v="6"/>
    <x v="6"/>
    <x v="4"/>
    <x v="0"/>
    <x v="0"/>
    <x v="0"/>
    <x v="0"/>
    <x v="0"/>
    <x v="0"/>
  </r>
  <r>
    <x v="0"/>
    <x v="0"/>
    <x v="0"/>
    <x v="1"/>
    <x v="1"/>
    <x v="45"/>
    <x v="32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0"/>
    <x v="84"/>
    <x v="0"/>
    <x v="0"/>
    <x v="54"/>
    <x v="0"/>
    <x v="103"/>
    <x v="78"/>
    <x v="118"/>
    <x v="119"/>
    <x v="119"/>
    <x v="127"/>
    <x v="0"/>
    <x v="0"/>
    <x v="0"/>
    <x v="0"/>
    <x v="0"/>
    <x v="0"/>
    <x v="0"/>
    <x v="0"/>
    <x v="0"/>
    <x v="0"/>
    <x v="0"/>
    <x v="0"/>
    <x v="0"/>
    <x v="0"/>
    <x v="0"/>
    <x v="46"/>
    <x v="54"/>
    <x v="0"/>
    <x v="0"/>
    <x v="0"/>
    <x v="51"/>
    <x v="0"/>
    <x v="0"/>
    <x v="36"/>
    <x v="21"/>
    <x v="75"/>
    <x v="1"/>
    <x v="9"/>
    <x v="83"/>
    <x v="10"/>
    <x v="23"/>
    <x v="96"/>
    <x v="114"/>
    <x v="48"/>
    <x v="168"/>
    <x v="0"/>
    <x v="75"/>
    <x v="15"/>
    <x v="33"/>
    <x v="63"/>
    <x v="29"/>
    <x v="128"/>
    <x v="22"/>
    <x v="54"/>
    <x v="122"/>
    <x v="136"/>
    <x v="0"/>
    <x v="0"/>
    <x v="0"/>
    <x v="0"/>
    <x v="0"/>
    <x v="0"/>
    <x v="0"/>
    <x v="0"/>
    <x v="0"/>
  </r>
  <r>
    <x v="0"/>
    <x v="0"/>
    <x v="0"/>
    <x v="1"/>
    <x v="1"/>
    <x v="12"/>
    <x v="32"/>
    <x v="120"/>
    <x v="120"/>
    <x v="1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"/>
    <x v="85"/>
    <x v="0"/>
    <x v="0"/>
    <x v="55"/>
    <x v="0"/>
    <x v="104"/>
    <x v="79"/>
    <x v="119"/>
    <x v="120"/>
    <x v="120"/>
    <x v="128"/>
    <x v="0"/>
    <x v="0"/>
    <x v="0"/>
    <x v="0"/>
    <x v="0"/>
    <x v="0"/>
    <x v="0"/>
    <x v="0"/>
    <x v="0"/>
    <x v="0"/>
    <x v="0"/>
    <x v="0"/>
    <x v="0"/>
    <x v="0"/>
    <x v="0"/>
    <x v="47"/>
    <x v="55"/>
    <x v="0"/>
    <x v="0"/>
    <x v="3"/>
    <x v="52"/>
    <x v="0"/>
    <x v="0"/>
    <x v="37"/>
    <x v="3"/>
    <x v="76"/>
    <x v="0"/>
    <x v="0"/>
    <x v="84"/>
    <x v="9"/>
    <x v="29"/>
    <x v="97"/>
    <x v="115"/>
    <x v="49"/>
    <x v="169"/>
    <x v="13"/>
    <x v="76"/>
    <x v="12"/>
    <x v="34"/>
    <x v="64"/>
    <x v="21"/>
    <x v="129"/>
    <x v="23"/>
    <x v="55"/>
    <x v="123"/>
    <x v="137"/>
    <x v="7"/>
    <x v="7"/>
    <x v="4"/>
    <x v="0"/>
    <x v="0"/>
    <x v="0"/>
    <x v="0"/>
    <x v="0"/>
    <x v="0"/>
  </r>
  <r>
    <x v="0"/>
    <x v="0"/>
    <x v="0"/>
    <x v="1"/>
    <x v="1"/>
    <x v="46"/>
    <x v="34"/>
    <x v="99"/>
    <x v="99"/>
    <x v="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7"/>
    <x v="32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"/>
    <x v="86"/>
    <x v="0"/>
    <x v="0"/>
    <x v="56"/>
    <x v="0"/>
    <x v="105"/>
    <x v="0"/>
    <x v="120"/>
    <x v="121"/>
    <x v="121"/>
    <x v="129"/>
    <x v="0"/>
    <x v="0"/>
    <x v="0"/>
    <x v="0"/>
    <x v="0"/>
    <x v="0"/>
    <x v="0"/>
    <x v="0"/>
    <x v="0"/>
    <x v="0"/>
    <x v="0"/>
    <x v="0"/>
    <x v="0"/>
    <x v="2"/>
    <x v="3"/>
    <x v="48"/>
    <x v="56"/>
    <x v="0"/>
    <x v="0"/>
    <x v="5"/>
    <x v="53"/>
    <x v="0"/>
    <x v="0"/>
    <x v="2"/>
    <x v="3"/>
    <x v="77"/>
    <x v="0"/>
    <x v="0"/>
    <x v="85"/>
    <x v="15"/>
    <x v="6"/>
    <x v="98"/>
    <x v="116"/>
    <x v="50"/>
    <x v="171"/>
    <x v="17"/>
    <x v="77"/>
    <x v="1"/>
    <x v="1"/>
    <x v="31"/>
    <x v="30"/>
    <x v="130"/>
    <x v="24"/>
    <x v="56"/>
    <x v="124"/>
    <x v="138"/>
    <x v="0"/>
    <x v="0"/>
    <x v="0"/>
    <x v="0"/>
    <x v="0"/>
    <x v="0"/>
    <x v="0"/>
    <x v="0"/>
    <x v="0"/>
  </r>
  <r>
    <x v="0"/>
    <x v="0"/>
    <x v="0"/>
    <x v="1"/>
    <x v="1"/>
    <x v="1"/>
    <x v="35"/>
    <x v="122"/>
    <x v="122"/>
    <x v="1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2"/>
    <x v="2"/>
    <x v="2"/>
    <x v="0"/>
    <x v="0"/>
    <x v="8"/>
    <x v="1"/>
    <x v="66"/>
    <x v="1"/>
    <x v="10"/>
    <x v="63"/>
    <x v="139"/>
    <x v="0"/>
    <x v="0"/>
    <x v="0"/>
    <x v="0"/>
    <x v="0"/>
    <x v="0"/>
    <x v="0"/>
    <x v="0"/>
    <x v="0"/>
  </r>
  <r>
    <x v="0"/>
    <x v="0"/>
    <x v="0"/>
    <x v="1"/>
    <x v="1"/>
    <x v="1"/>
    <x v="32"/>
    <x v="6"/>
    <x v="6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73"/>
    <x v="1"/>
    <x v="4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16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"/>
    <x v="87"/>
    <x v="0"/>
    <x v="0"/>
    <x v="0"/>
    <x v="0"/>
    <x v="106"/>
    <x v="80"/>
    <x v="121"/>
    <x v="122"/>
    <x v="122"/>
    <x v="1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  <x v="0"/>
    <x v="0"/>
    <x v="20"/>
    <x v="10"/>
    <x v="78"/>
    <x v="0"/>
    <x v="0"/>
    <x v="86"/>
    <x v="6"/>
    <x v="27"/>
    <x v="99"/>
    <x v="117"/>
    <x v="42"/>
    <x v="174"/>
    <x v="1"/>
    <x v="78"/>
    <x v="1"/>
    <x v="35"/>
    <x v="65"/>
    <x v="31"/>
    <x v="131"/>
    <x v="20"/>
    <x v="57"/>
    <x v="125"/>
    <x v="140"/>
    <x v="0"/>
    <x v="0"/>
    <x v="0"/>
    <x v="0"/>
    <x v="0"/>
    <x v="0"/>
    <x v="0"/>
    <x v="0"/>
    <x v="0"/>
  </r>
  <r>
    <x v="0"/>
    <x v="0"/>
    <x v="0"/>
    <x v="1"/>
    <x v="1"/>
    <x v="48"/>
    <x v="32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94"/>
    <x v="88"/>
    <x v="0"/>
    <x v="0"/>
    <x v="57"/>
    <x v="0"/>
    <x v="107"/>
    <x v="81"/>
    <x v="122"/>
    <x v="123"/>
    <x v="123"/>
    <x v="131"/>
    <x v="0"/>
    <x v="0"/>
    <x v="0"/>
    <x v="0"/>
    <x v="0"/>
    <x v="0"/>
    <x v="0"/>
    <x v="0"/>
    <x v="0"/>
    <x v="0"/>
    <x v="0"/>
    <x v="0"/>
    <x v="0"/>
    <x v="2"/>
    <x v="3"/>
    <x v="49"/>
    <x v="57"/>
    <x v="0"/>
    <x v="0"/>
    <x v="2"/>
    <x v="55"/>
    <x v="0"/>
    <x v="0"/>
    <x v="38"/>
    <x v="1"/>
    <x v="79"/>
    <x v="0"/>
    <x v="0"/>
    <x v="87"/>
    <x v="16"/>
    <x v="30"/>
    <x v="100"/>
    <x v="118"/>
    <x v="51"/>
    <x v="175"/>
    <x v="18"/>
    <x v="79"/>
    <x v="3"/>
    <x v="36"/>
    <x v="66"/>
    <x v="32"/>
    <x v="132"/>
    <x v="25"/>
    <x v="58"/>
    <x v="126"/>
    <x v="141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89"/>
    <x v="0"/>
    <x v="0"/>
    <x v="58"/>
    <x v="0"/>
    <x v="108"/>
    <x v="82"/>
    <x v="123"/>
    <x v="124"/>
    <x v="124"/>
    <x v="132"/>
    <x v="0"/>
    <x v="0"/>
    <x v="0"/>
    <x v="0"/>
    <x v="0"/>
    <x v="0"/>
    <x v="0"/>
    <x v="0"/>
    <x v="0"/>
    <x v="0"/>
    <x v="0"/>
    <x v="0"/>
    <x v="0"/>
    <x v="0"/>
    <x v="0"/>
    <x v="50"/>
    <x v="58"/>
    <x v="0"/>
    <x v="0"/>
    <x v="3"/>
    <x v="56"/>
    <x v="0"/>
    <x v="0"/>
    <x v="39"/>
    <x v="3"/>
    <x v="80"/>
    <x v="2"/>
    <x v="40"/>
    <x v="88"/>
    <x v="13"/>
    <x v="27"/>
    <x v="101"/>
    <x v="119"/>
    <x v="52"/>
    <x v="176"/>
    <x v="15"/>
    <x v="80"/>
    <x v="0"/>
    <x v="0"/>
    <x v="51"/>
    <x v="22"/>
    <x v="133"/>
    <x v="19"/>
    <x v="51"/>
    <x v="127"/>
    <x v="142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6"/>
    <x v="40"/>
    <x v="0"/>
    <x v="0"/>
    <x v="0"/>
    <x v="0"/>
    <x v="109"/>
    <x v="37"/>
    <x v="124"/>
    <x v="125"/>
    <x v="125"/>
    <x v="133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54"/>
    <x v="1"/>
    <x v="1"/>
    <x v="0"/>
    <x v="0"/>
    <x v="7"/>
    <x v="4"/>
    <x v="81"/>
    <x v="1"/>
    <x v="41"/>
    <x v="89"/>
    <x v="1"/>
    <x v="1"/>
    <x v="102"/>
    <x v="120"/>
    <x v="3"/>
    <x v="177"/>
    <x v="2"/>
    <x v="2"/>
    <x v="0"/>
    <x v="0"/>
    <x v="2"/>
    <x v="1"/>
    <x v="134"/>
    <x v="4"/>
    <x v="5"/>
    <x v="128"/>
    <x v="143"/>
    <x v="0"/>
    <x v="0"/>
    <x v="0"/>
    <x v="0"/>
    <x v="0"/>
    <x v="0"/>
    <x v="0"/>
    <x v="0"/>
    <x v="0"/>
  </r>
  <r>
    <x v="0"/>
    <x v="0"/>
    <x v="0"/>
    <x v="1"/>
    <x v="1"/>
    <x v="48"/>
    <x v="32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"/>
    <x v="90"/>
    <x v="0"/>
    <x v="0"/>
    <x v="0"/>
    <x v="0"/>
    <x v="110"/>
    <x v="83"/>
    <x v="125"/>
    <x v="126"/>
    <x v="126"/>
    <x v="134"/>
    <x v="0"/>
    <x v="0"/>
    <x v="0"/>
    <x v="0"/>
    <x v="0"/>
    <x v="0"/>
    <x v="0"/>
    <x v="0"/>
    <x v="0"/>
    <x v="0"/>
    <x v="0"/>
    <x v="0"/>
    <x v="0"/>
    <x v="0"/>
    <x v="0"/>
    <x v="0"/>
    <x v="59"/>
    <x v="0"/>
    <x v="0"/>
    <x v="1"/>
    <x v="1"/>
    <x v="0"/>
    <x v="0"/>
    <x v="14"/>
    <x v="2"/>
    <x v="82"/>
    <x v="0"/>
    <x v="0"/>
    <x v="90"/>
    <x v="0"/>
    <x v="14"/>
    <x v="103"/>
    <x v="121"/>
    <x v="10"/>
    <x v="178"/>
    <x v="2"/>
    <x v="2"/>
    <x v="0"/>
    <x v="0"/>
    <x v="47"/>
    <x v="10"/>
    <x v="135"/>
    <x v="3"/>
    <x v="33"/>
    <x v="129"/>
    <x v="144"/>
    <x v="8"/>
    <x v="8"/>
    <x v="4"/>
    <x v="10"/>
    <x v="10"/>
    <x v="1"/>
    <x v="1"/>
    <x v="6"/>
    <x v="6"/>
  </r>
  <r>
    <x v="0"/>
    <x v="0"/>
    <x v="0"/>
    <x v="1"/>
    <x v="1"/>
    <x v="11"/>
    <x v="27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98"/>
    <x v="91"/>
    <x v="0"/>
    <x v="0"/>
    <x v="0"/>
    <x v="0"/>
    <x v="111"/>
    <x v="84"/>
    <x v="126"/>
    <x v="127"/>
    <x v="127"/>
    <x v="135"/>
    <x v="0"/>
    <x v="0"/>
    <x v="0"/>
    <x v="0"/>
    <x v="0"/>
    <x v="0"/>
    <x v="0"/>
    <x v="0"/>
    <x v="0"/>
    <x v="0"/>
    <x v="0"/>
    <x v="0"/>
    <x v="0"/>
    <x v="0"/>
    <x v="0"/>
    <x v="0"/>
    <x v="60"/>
    <x v="0"/>
    <x v="0"/>
    <x v="0"/>
    <x v="24"/>
    <x v="0"/>
    <x v="0"/>
    <x v="32"/>
    <x v="9"/>
    <x v="83"/>
    <x v="0"/>
    <x v="0"/>
    <x v="91"/>
    <x v="8"/>
    <x v="31"/>
    <x v="104"/>
    <x v="122"/>
    <x v="19"/>
    <x v="179"/>
    <x v="7"/>
    <x v="81"/>
    <x v="0"/>
    <x v="0"/>
    <x v="67"/>
    <x v="33"/>
    <x v="136"/>
    <x v="13"/>
    <x v="24"/>
    <x v="130"/>
    <x v="145"/>
    <x v="0"/>
    <x v="0"/>
    <x v="0"/>
    <x v="10"/>
    <x v="10"/>
    <x v="1"/>
    <x v="1"/>
    <x v="6"/>
    <x v="6"/>
  </r>
  <r>
    <x v="0"/>
    <x v="0"/>
    <x v="0"/>
    <x v="1"/>
    <x v="1"/>
    <x v="11"/>
    <x v="27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9"/>
    <x v="92"/>
    <x v="0"/>
    <x v="0"/>
    <x v="59"/>
    <x v="24"/>
    <x v="112"/>
    <x v="85"/>
    <x v="127"/>
    <x v="128"/>
    <x v="128"/>
    <x v="136"/>
    <x v="0"/>
    <x v="0"/>
    <x v="0"/>
    <x v="0"/>
    <x v="0"/>
    <x v="0"/>
    <x v="3"/>
    <x v="3"/>
    <x v="0"/>
    <x v="0"/>
    <x v="0"/>
    <x v="0"/>
    <x v="20"/>
    <x v="0"/>
    <x v="0"/>
    <x v="0"/>
    <x v="61"/>
    <x v="19"/>
    <x v="55"/>
    <x v="1"/>
    <x v="1"/>
    <x v="0"/>
    <x v="0"/>
    <x v="27"/>
    <x v="2"/>
    <x v="84"/>
    <x v="2"/>
    <x v="42"/>
    <x v="92"/>
    <x v="1"/>
    <x v="1"/>
    <x v="1"/>
    <x v="123"/>
    <x v="23"/>
    <x v="138"/>
    <x v="2"/>
    <x v="2"/>
    <x v="0"/>
    <x v="0"/>
    <x v="8"/>
    <x v="3"/>
    <x v="137"/>
    <x v="4"/>
    <x v="5"/>
    <x v="5"/>
    <x v="146"/>
    <x v="0"/>
    <x v="0"/>
    <x v="0"/>
    <x v="10"/>
    <x v="10"/>
    <x v="1"/>
    <x v="1"/>
    <x v="6"/>
    <x v="6"/>
  </r>
  <r>
    <x v="0"/>
    <x v="0"/>
    <x v="0"/>
    <x v="1"/>
    <x v="1"/>
    <x v="1"/>
    <x v="36"/>
    <x v="123"/>
    <x v="123"/>
    <x v="1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93"/>
    <x v="0"/>
    <x v="0"/>
    <x v="60"/>
    <x v="0"/>
    <x v="113"/>
    <x v="86"/>
    <x v="128"/>
    <x v="129"/>
    <x v="129"/>
    <x v="137"/>
    <x v="0"/>
    <x v="0"/>
    <x v="0"/>
    <x v="0"/>
    <x v="0"/>
    <x v="0"/>
    <x v="0"/>
    <x v="0"/>
    <x v="0"/>
    <x v="0"/>
    <x v="0"/>
    <x v="0"/>
    <x v="0"/>
    <x v="0"/>
    <x v="0"/>
    <x v="51"/>
    <x v="62"/>
    <x v="0"/>
    <x v="0"/>
    <x v="6"/>
    <x v="57"/>
    <x v="0"/>
    <x v="0"/>
    <x v="40"/>
    <x v="3"/>
    <x v="85"/>
    <x v="1"/>
    <x v="1"/>
    <x v="93"/>
    <x v="0"/>
    <x v="32"/>
    <x v="105"/>
    <x v="124"/>
    <x v="53"/>
    <x v="180"/>
    <x v="19"/>
    <x v="82"/>
    <x v="16"/>
    <x v="37"/>
    <x v="68"/>
    <x v="21"/>
    <x v="138"/>
    <x v="5"/>
    <x v="59"/>
    <x v="131"/>
    <x v="147"/>
    <x v="0"/>
    <x v="0"/>
    <x v="0"/>
    <x v="0"/>
    <x v="0"/>
    <x v="0"/>
    <x v="0"/>
    <x v="0"/>
    <x v="0"/>
  </r>
  <r>
    <x v="0"/>
    <x v="0"/>
    <x v="0"/>
    <x v="1"/>
    <x v="1"/>
    <x v="1"/>
    <x v="37"/>
    <x v="124"/>
    <x v="124"/>
    <x v="1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22"/>
    <x v="101"/>
    <x v="94"/>
    <x v="17"/>
    <x v="0"/>
    <x v="61"/>
    <x v="0"/>
    <x v="114"/>
    <x v="0"/>
    <x v="129"/>
    <x v="130"/>
    <x v="130"/>
    <x v="138"/>
    <x v="0"/>
    <x v="0"/>
    <x v="0"/>
    <x v="0"/>
    <x v="0"/>
    <x v="0"/>
    <x v="0"/>
    <x v="0"/>
    <x v="0"/>
    <x v="0"/>
    <x v="0"/>
    <x v="0"/>
    <x v="0"/>
    <x v="0"/>
    <x v="0"/>
    <x v="52"/>
    <x v="63"/>
    <x v="0"/>
    <x v="0"/>
    <x v="1"/>
    <x v="1"/>
    <x v="0"/>
    <x v="0"/>
    <x v="7"/>
    <x v="4"/>
    <x v="50"/>
    <x v="0"/>
    <x v="0"/>
    <x v="94"/>
    <x v="1"/>
    <x v="4"/>
    <x v="106"/>
    <x v="125"/>
    <x v="4"/>
    <x v="181"/>
    <x v="2"/>
    <x v="2"/>
    <x v="1"/>
    <x v="1"/>
    <x v="69"/>
    <x v="8"/>
    <x v="139"/>
    <x v="1"/>
    <x v="0"/>
    <x v="132"/>
    <x v="148"/>
    <x v="0"/>
    <x v="0"/>
    <x v="0"/>
    <x v="0"/>
    <x v="0"/>
    <x v="0"/>
    <x v="0"/>
    <x v="0"/>
    <x v="0"/>
  </r>
  <r>
    <x v="0"/>
    <x v="0"/>
    <x v="0"/>
    <x v="1"/>
    <x v="1"/>
    <x v="1"/>
    <x v="37"/>
    <x v="66"/>
    <x v="66"/>
    <x v="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82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38"/>
    <x v="125"/>
    <x v="125"/>
    <x v="1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83"/>
    <x v="2"/>
    <x v="2"/>
    <x v="9"/>
    <x v="38"/>
    <x v="70"/>
    <x v="1"/>
    <x v="140"/>
    <x v="1"/>
    <x v="60"/>
    <x v="133"/>
    <x v="149"/>
    <x v="0"/>
    <x v="0"/>
    <x v="0"/>
    <x v="0"/>
    <x v="0"/>
    <x v="0"/>
    <x v="0"/>
    <x v="0"/>
    <x v="0"/>
  </r>
  <r>
    <x v="0"/>
    <x v="0"/>
    <x v="0"/>
    <x v="1"/>
    <x v="1"/>
    <x v="1"/>
    <x v="16"/>
    <x v="126"/>
    <x v="126"/>
    <x v="1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4"/>
    <x v="184"/>
    <x v="2"/>
    <x v="2"/>
    <x v="12"/>
    <x v="39"/>
    <x v="25"/>
    <x v="3"/>
    <x v="141"/>
    <x v="3"/>
    <x v="61"/>
    <x v="134"/>
    <x v="150"/>
    <x v="0"/>
    <x v="0"/>
    <x v="0"/>
    <x v="0"/>
    <x v="0"/>
    <x v="0"/>
    <x v="0"/>
    <x v="0"/>
    <x v="0"/>
  </r>
  <r>
    <x v="0"/>
    <x v="0"/>
    <x v="0"/>
    <x v="1"/>
    <x v="1"/>
    <x v="49"/>
    <x v="32"/>
    <x v="127"/>
    <x v="127"/>
    <x v="1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7"/>
    <x v="20"/>
    <x v="128"/>
    <x v="128"/>
    <x v="1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39"/>
    <x v="129"/>
    <x v="129"/>
    <x v="12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6"/>
    <x v="1"/>
    <x v="1"/>
    <x v="0"/>
    <x v="0"/>
    <x v="0"/>
    <x v="0"/>
    <x v="0"/>
    <x v="0"/>
    <x v="0"/>
    <x v="0"/>
    <x v="1"/>
    <x v="1"/>
    <x v="1"/>
    <x v="1"/>
    <x v="1"/>
    <x v="1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40"/>
    <x v="130"/>
    <x v="130"/>
    <x v="1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"/>
    <x v="95"/>
    <x v="0"/>
    <x v="0"/>
    <x v="62"/>
    <x v="0"/>
    <x v="115"/>
    <x v="75"/>
    <x v="130"/>
    <x v="131"/>
    <x v="131"/>
    <x v="139"/>
    <x v="0"/>
    <x v="0"/>
    <x v="0"/>
    <x v="0"/>
    <x v="0"/>
    <x v="0"/>
    <x v="0"/>
    <x v="0"/>
    <x v="0"/>
    <x v="0"/>
    <x v="0"/>
    <x v="0"/>
    <x v="0"/>
    <x v="0"/>
    <x v="0"/>
    <x v="53"/>
    <x v="64"/>
    <x v="0"/>
    <x v="0"/>
    <x v="1"/>
    <x v="1"/>
    <x v="0"/>
    <x v="0"/>
    <x v="7"/>
    <x v="4"/>
    <x v="5"/>
    <x v="0"/>
    <x v="0"/>
    <x v="95"/>
    <x v="0"/>
    <x v="14"/>
    <x v="107"/>
    <x v="126"/>
    <x v="55"/>
    <x v="187"/>
    <x v="2"/>
    <x v="2"/>
    <x v="7"/>
    <x v="40"/>
    <x v="37"/>
    <x v="10"/>
    <x v="142"/>
    <x v="6"/>
    <x v="62"/>
    <x v="135"/>
    <x v="151"/>
    <x v="0"/>
    <x v="0"/>
    <x v="0"/>
    <x v="0"/>
    <x v="0"/>
    <x v="0"/>
    <x v="0"/>
    <x v="0"/>
    <x v="0"/>
  </r>
  <r>
    <x v="0"/>
    <x v="0"/>
    <x v="0"/>
    <x v="1"/>
    <x v="1"/>
    <x v="50"/>
    <x v="32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96"/>
    <x v="0"/>
    <x v="0"/>
    <x v="63"/>
    <x v="0"/>
    <x v="116"/>
    <x v="87"/>
    <x v="131"/>
    <x v="132"/>
    <x v="132"/>
    <x v="140"/>
    <x v="0"/>
    <x v="0"/>
    <x v="0"/>
    <x v="0"/>
    <x v="0"/>
    <x v="0"/>
    <x v="0"/>
    <x v="0"/>
    <x v="0"/>
    <x v="0"/>
    <x v="0"/>
    <x v="0"/>
    <x v="0"/>
    <x v="2"/>
    <x v="1"/>
    <x v="54"/>
    <x v="65"/>
    <x v="0"/>
    <x v="0"/>
    <x v="0"/>
    <x v="58"/>
    <x v="0"/>
    <x v="0"/>
    <x v="41"/>
    <x v="16"/>
    <x v="86"/>
    <x v="3"/>
    <x v="43"/>
    <x v="96"/>
    <x v="17"/>
    <x v="33"/>
    <x v="108"/>
    <x v="127"/>
    <x v="56"/>
    <x v="188"/>
    <x v="13"/>
    <x v="83"/>
    <x v="1"/>
    <x v="41"/>
    <x v="71"/>
    <x v="34"/>
    <x v="143"/>
    <x v="26"/>
    <x v="63"/>
    <x v="136"/>
    <x v="152"/>
    <x v="0"/>
    <x v="0"/>
    <x v="0"/>
    <x v="0"/>
    <x v="0"/>
    <x v="0"/>
    <x v="0"/>
    <x v="0"/>
    <x v="0"/>
  </r>
  <r>
    <x v="0"/>
    <x v="0"/>
    <x v="0"/>
    <x v="1"/>
    <x v="1"/>
    <x v="51"/>
    <x v="41"/>
    <x v="131"/>
    <x v="131"/>
    <x v="1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6"/>
    <x v="42"/>
    <x v="132"/>
    <x v="132"/>
    <x v="1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3"/>
    <x v="104"/>
    <x v="97"/>
    <x v="18"/>
    <x v="0"/>
    <x v="64"/>
    <x v="25"/>
    <x v="117"/>
    <x v="88"/>
    <x v="132"/>
    <x v="133"/>
    <x v="133"/>
    <x v="141"/>
    <x v="0"/>
    <x v="0"/>
    <x v="0"/>
    <x v="0"/>
    <x v="0"/>
    <x v="0"/>
    <x v="7"/>
    <x v="5"/>
    <x v="1"/>
    <x v="8"/>
    <x v="0"/>
    <x v="0"/>
    <x v="21"/>
    <x v="0"/>
    <x v="3"/>
    <x v="55"/>
    <x v="66"/>
    <x v="0"/>
    <x v="0"/>
    <x v="10"/>
    <x v="59"/>
    <x v="0"/>
    <x v="0"/>
    <x v="42"/>
    <x v="23"/>
    <x v="87"/>
    <x v="1"/>
    <x v="1"/>
    <x v="97"/>
    <x v="11"/>
    <x v="34"/>
    <x v="109"/>
    <x v="128"/>
    <x v="57"/>
    <x v="190"/>
    <x v="20"/>
    <x v="84"/>
    <x v="13"/>
    <x v="42"/>
    <x v="72"/>
    <x v="35"/>
    <x v="144"/>
    <x v="27"/>
    <x v="64"/>
    <x v="137"/>
    <x v="153"/>
    <x v="9"/>
    <x v="9"/>
    <x v="2"/>
    <x v="0"/>
    <x v="0"/>
    <x v="0"/>
    <x v="0"/>
    <x v="0"/>
    <x v="0"/>
  </r>
  <r>
    <x v="0"/>
    <x v="0"/>
    <x v="0"/>
    <x v="1"/>
    <x v="1"/>
    <x v="6"/>
    <x v="42"/>
    <x v="132"/>
    <x v="132"/>
    <x v="13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"/>
    <x v="98"/>
    <x v="0"/>
    <x v="0"/>
    <x v="28"/>
    <x v="10"/>
    <x v="118"/>
    <x v="89"/>
    <x v="133"/>
    <x v="134"/>
    <x v="134"/>
    <x v="142"/>
    <x v="0"/>
    <x v="0"/>
    <x v="0"/>
    <x v="0"/>
    <x v="0"/>
    <x v="0"/>
    <x v="1"/>
    <x v="3"/>
    <x v="0"/>
    <x v="0"/>
    <x v="0"/>
    <x v="0"/>
    <x v="10"/>
    <x v="0"/>
    <x v="0"/>
    <x v="0"/>
    <x v="67"/>
    <x v="0"/>
    <x v="0"/>
    <x v="0"/>
    <x v="60"/>
    <x v="0"/>
    <x v="0"/>
    <x v="26"/>
    <x v="10"/>
    <x v="88"/>
    <x v="0"/>
    <x v="0"/>
    <x v="98"/>
    <x v="13"/>
    <x v="18"/>
    <x v="110"/>
    <x v="129"/>
    <x v="30"/>
    <x v="191"/>
    <x v="1"/>
    <x v="85"/>
    <x v="0"/>
    <x v="0"/>
    <x v="25"/>
    <x v="16"/>
    <x v="145"/>
    <x v="0"/>
    <x v="65"/>
    <x v="138"/>
    <x v="154"/>
    <x v="10"/>
    <x v="10"/>
    <x v="4"/>
    <x v="23"/>
    <x v="23"/>
    <x v="1"/>
    <x v="1"/>
    <x v="6"/>
    <x v="6"/>
  </r>
  <r>
    <x v="0"/>
    <x v="0"/>
    <x v="0"/>
    <x v="1"/>
    <x v="1"/>
    <x v="45"/>
    <x v="32"/>
    <x v="18"/>
    <x v="18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24"/>
    <x v="106"/>
    <x v="99"/>
    <x v="19"/>
    <x v="0"/>
    <x v="65"/>
    <x v="26"/>
    <x v="119"/>
    <x v="90"/>
    <x v="134"/>
    <x v="135"/>
    <x v="135"/>
    <x v="143"/>
    <x v="0"/>
    <x v="0"/>
    <x v="0"/>
    <x v="0"/>
    <x v="0"/>
    <x v="0"/>
    <x v="3"/>
    <x v="3"/>
    <x v="0"/>
    <x v="0"/>
    <x v="0"/>
    <x v="0"/>
    <x v="10"/>
    <x v="0"/>
    <x v="6"/>
    <x v="56"/>
    <x v="68"/>
    <x v="0"/>
    <x v="0"/>
    <x v="8"/>
    <x v="61"/>
    <x v="0"/>
    <x v="0"/>
    <x v="43"/>
    <x v="24"/>
    <x v="89"/>
    <x v="1"/>
    <x v="1"/>
    <x v="99"/>
    <x v="7"/>
    <x v="35"/>
    <x v="111"/>
    <x v="130"/>
    <x v="58"/>
    <x v="192"/>
    <x v="18"/>
    <x v="86"/>
    <x v="10"/>
    <x v="43"/>
    <x v="73"/>
    <x v="36"/>
    <x v="146"/>
    <x v="28"/>
    <x v="66"/>
    <x v="139"/>
    <x v="155"/>
    <x v="0"/>
    <x v="0"/>
    <x v="0"/>
    <x v="0"/>
    <x v="0"/>
    <x v="0"/>
    <x v="0"/>
    <x v="0"/>
    <x v="0"/>
  </r>
  <r>
    <x v="0"/>
    <x v="0"/>
    <x v="0"/>
    <x v="1"/>
    <x v="1"/>
    <x v="52"/>
    <x v="0"/>
    <x v="133"/>
    <x v="133"/>
    <x v="1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52"/>
    <x v="0"/>
    <x v="133"/>
    <x v="133"/>
    <x v="1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7"/>
    <x v="1"/>
    <x v="1"/>
    <x v="0"/>
    <x v="0"/>
    <x v="0"/>
    <x v="0"/>
    <x v="0"/>
    <x v="0"/>
    <x v="0"/>
    <x v="0"/>
    <x v="1"/>
    <x v="1"/>
    <x v="1"/>
    <x v="1"/>
    <x v="6"/>
    <x v="19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0"/>
    <x v="134"/>
    <x v="134"/>
    <x v="1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8"/>
    <x v="0"/>
    <x v="0"/>
    <x v="0"/>
    <x v="0"/>
    <x v="0"/>
    <x v="0"/>
    <x v="0"/>
    <x v="0"/>
    <x v="0"/>
    <x v="0"/>
    <x v="1"/>
    <x v="1"/>
    <x v="1"/>
    <x v="1"/>
    <x v="59"/>
    <x v="19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24"/>
    <x v="0"/>
    <x v="135"/>
    <x v="135"/>
    <x v="1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100"/>
    <x v="0"/>
    <x v="0"/>
    <x v="0"/>
    <x v="0"/>
    <x v="120"/>
    <x v="91"/>
    <x v="135"/>
    <x v="136"/>
    <x v="136"/>
    <x v="144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1"/>
    <x v="1"/>
    <x v="0"/>
    <x v="0"/>
    <x v="3"/>
    <x v="5"/>
    <x v="90"/>
    <x v="15"/>
    <x v="44"/>
    <x v="100"/>
    <x v="3"/>
    <x v="0"/>
    <x v="0"/>
    <x v="131"/>
    <x v="37"/>
    <x v="196"/>
    <x v="1"/>
    <x v="4"/>
    <x v="0"/>
    <x v="0"/>
    <x v="12"/>
    <x v="15"/>
    <x v="147"/>
    <x v="3"/>
    <x v="13"/>
    <x v="79"/>
    <x v="156"/>
    <x v="0"/>
    <x v="0"/>
    <x v="0"/>
    <x v="0"/>
    <x v="0"/>
    <x v="0"/>
    <x v="0"/>
    <x v="0"/>
    <x v="0"/>
  </r>
  <r>
    <x v="0"/>
    <x v="0"/>
    <x v="0"/>
    <x v="1"/>
    <x v="1"/>
    <x v="24"/>
    <x v="0"/>
    <x v="135"/>
    <x v="135"/>
    <x v="1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6"/>
    <x v="137"/>
    <x v="137"/>
    <x v="145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59"/>
    <x v="0"/>
    <x v="0"/>
    <x v="0"/>
    <x v="0"/>
    <x v="8"/>
    <x v="4"/>
    <x v="9"/>
    <x v="1"/>
    <x v="1"/>
    <x v="9"/>
    <x v="1"/>
    <x v="0"/>
    <x v="0"/>
    <x v="132"/>
    <x v="60"/>
    <x v="197"/>
    <x v="1"/>
    <x v="4"/>
    <x v="0"/>
    <x v="0"/>
    <x v="13"/>
    <x v="1"/>
    <x v="83"/>
    <x v="4"/>
    <x v="13"/>
    <x v="79"/>
    <x v="157"/>
    <x v="0"/>
    <x v="0"/>
    <x v="0"/>
    <x v="0"/>
    <x v="0"/>
    <x v="0"/>
    <x v="0"/>
    <x v="0"/>
    <x v="0"/>
  </r>
  <r>
    <x v="0"/>
    <x v="0"/>
    <x v="0"/>
    <x v="1"/>
    <x v="1"/>
    <x v="53"/>
    <x v="27"/>
    <x v="136"/>
    <x v="136"/>
    <x v="1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0"/>
    <x v="137"/>
    <x v="137"/>
    <x v="1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60"/>
    <x v="0"/>
    <x v="0"/>
    <x v="0"/>
    <x v="0"/>
    <x v="0"/>
    <x v="0"/>
    <x v="0"/>
    <x v="0"/>
    <x v="0"/>
    <x v="0"/>
    <x v="1"/>
    <x v="1"/>
    <x v="1"/>
    <x v="1"/>
    <x v="5"/>
    <x v="199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8"/>
    <x v="32"/>
    <x v="7"/>
    <x v="7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00"/>
    <x v="1"/>
    <x v="87"/>
    <x v="0"/>
    <x v="0"/>
    <x v="6"/>
    <x v="1"/>
    <x v="148"/>
    <x v="1"/>
    <x v="14"/>
    <x v="140"/>
    <x v="158"/>
    <x v="0"/>
    <x v="0"/>
    <x v="0"/>
    <x v="0"/>
    <x v="0"/>
    <x v="0"/>
    <x v="0"/>
    <x v="0"/>
    <x v="0"/>
  </r>
  <r>
    <x v="0"/>
    <x v="0"/>
    <x v="0"/>
    <x v="1"/>
    <x v="1"/>
    <x v="45"/>
    <x v="32"/>
    <x v="18"/>
    <x v="18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0"/>
    <x v="137"/>
    <x v="138"/>
    <x v="138"/>
    <x v="1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"/>
    <x v="0"/>
    <x v="0"/>
    <x v="0"/>
    <x v="0"/>
    <x v="0"/>
    <x v="0"/>
    <x v="0"/>
    <x v="0"/>
    <x v="0"/>
    <x v="0"/>
    <x v="112"/>
    <x v="133"/>
    <x v="4"/>
    <x v="201"/>
    <x v="1"/>
    <x v="88"/>
    <x v="0"/>
    <x v="0"/>
    <x v="11"/>
    <x v="8"/>
    <x v="149"/>
    <x v="3"/>
    <x v="20"/>
    <x v="141"/>
    <x v="159"/>
    <x v="0"/>
    <x v="0"/>
    <x v="0"/>
    <x v="0"/>
    <x v="0"/>
    <x v="0"/>
    <x v="0"/>
    <x v="0"/>
    <x v="0"/>
  </r>
  <r>
    <x v="0"/>
    <x v="0"/>
    <x v="0"/>
    <x v="1"/>
    <x v="1"/>
    <x v="45"/>
    <x v="32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8"/>
    <x v="101"/>
    <x v="0"/>
    <x v="0"/>
    <x v="66"/>
    <x v="0"/>
    <x v="122"/>
    <x v="0"/>
    <x v="138"/>
    <x v="139"/>
    <x v="139"/>
    <x v="147"/>
    <x v="0"/>
    <x v="0"/>
    <x v="0"/>
    <x v="0"/>
    <x v="0"/>
    <x v="0"/>
    <x v="0"/>
    <x v="0"/>
    <x v="0"/>
    <x v="0"/>
    <x v="0"/>
    <x v="0"/>
    <x v="0"/>
    <x v="0"/>
    <x v="0"/>
    <x v="57"/>
    <x v="70"/>
    <x v="0"/>
    <x v="0"/>
    <x v="0"/>
    <x v="21"/>
    <x v="0"/>
    <x v="0"/>
    <x v="4"/>
    <x v="4"/>
    <x v="9"/>
    <x v="0"/>
    <x v="0"/>
    <x v="72"/>
    <x v="0"/>
    <x v="21"/>
    <x v="113"/>
    <x v="134"/>
    <x v="17"/>
    <x v="202"/>
    <x v="1"/>
    <x v="89"/>
    <x v="0"/>
    <x v="0"/>
    <x v="74"/>
    <x v="11"/>
    <x v="150"/>
    <x v="19"/>
    <x v="67"/>
    <x v="142"/>
    <x v="160"/>
    <x v="0"/>
    <x v="0"/>
    <x v="0"/>
    <x v="0"/>
    <x v="0"/>
    <x v="0"/>
    <x v="0"/>
    <x v="0"/>
    <x v="0"/>
  </r>
  <r>
    <x v="0"/>
    <x v="0"/>
    <x v="0"/>
    <x v="1"/>
    <x v="1"/>
    <x v="45"/>
    <x v="32"/>
    <x v="17"/>
    <x v="17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9"/>
    <x v="102"/>
    <x v="0"/>
    <x v="0"/>
    <x v="0"/>
    <x v="0"/>
    <x v="123"/>
    <x v="41"/>
    <x v="139"/>
    <x v="140"/>
    <x v="140"/>
    <x v="1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91"/>
    <x v="1"/>
    <x v="1"/>
    <x v="101"/>
    <x v="6"/>
    <x v="11"/>
    <x v="114"/>
    <x v="135"/>
    <x v="19"/>
    <x v="203"/>
    <x v="13"/>
    <x v="90"/>
    <x v="0"/>
    <x v="0"/>
    <x v="27"/>
    <x v="11"/>
    <x v="151"/>
    <x v="16"/>
    <x v="68"/>
    <x v="143"/>
    <x v="161"/>
    <x v="0"/>
    <x v="0"/>
    <x v="0"/>
    <x v="0"/>
    <x v="0"/>
    <x v="0"/>
    <x v="0"/>
    <x v="0"/>
    <x v="0"/>
  </r>
  <r>
    <x v="0"/>
    <x v="0"/>
    <x v="0"/>
    <x v="2"/>
    <x v="2"/>
    <x v="54"/>
    <x v="43"/>
    <x v="138"/>
    <x v="138"/>
    <x v="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103"/>
    <x v="0"/>
    <x v="0"/>
    <x v="67"/>
    <x v="0"/>
    <x v="124"/>
    <x v="92"/>
    <x v="140"/>
    <x v="141"/>
    <x v="141"/>
    <x v="149"/>
    <x v="0"/>
    <x v="0"/>
    <x v="0"/>
    <x v="0"/>
    <x v="0"/>
    <x v="0"/>
    <x v="0"/>
    <x v="0"/>
    <x v="0"/>
    <x v="0"/>
    <x v="0"/>
    <x v="0"/>
    <x v="0"/>
    <x v="0"/>
    <x v="1"/>
    <x v="58"/>
    <x v="71"/>
    <x v="0"/>
    <x v="0"/>
    <x v="1"/>
    <x v="1"/>
    <x v="0"/>
    <x v="0"/>
    <x v="22"/>
    <x v="2"/>
    <x v="59"/>
    <x v="0"/>
    <x v="0"/>
    <x v="102"/>
    <x v="0"/>
    <x v="17"/>
    <x v="115"/>
    <x v="136"/>
    <x v="42"/>
    <x v="204"/>
    <x v="0"/>
    <x v="91"/>
    <x v="1"/>
    <x v="1"/>
    <x v="75"/>
    <x v="11"/>
    <x v="152"/>
    <x v="19"/>
    <x v="69"/>
    <x v="144"/>
    <x v="162"/>
    <x v="0"/>
    <x v="0"/>
    <x v="0"/>
    <x v="0"/>
    <x v="0"/>
    <x v="0"/>
    <x v="0"/>
    <x v="0"/>
    <x v="0"/>
  </r>
  <r>
    <x v="0"/>
    <x v="0"/>
    <x v="0"/>
    <x v="2"/>
    <x v="2"/>
    <x v="55"/>
    <x v="44"/>
    <x v="139"/>
    <x v="139"/>
    <x v="1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1"/>
    <x v="45"/>
    <x v="140"/>
    <x v="140"/>
    <x v="1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1"/>
    <x v="205"/>
    <x v="2"/>
    <x v="2"/>
    <x v="17"/>
    <x v="44"/>
    <x v="2"/>
    <x v="1"/>
    <x v="2"/>
    <x v="1"/>
    <x v="2"/>
    <x v="2"/>
    <x v="163"/>
    <x v="0"/>
    <x v="0"/>
    <x v="0"/>
    <x v="0"/>
    <x v="0"/>
    <x v="0"/>
    <x v="0"/>
    <x v="0"/>
    <x v="0"/>
  </r>
  <r>
    <x v="0"/>
    <x v="0"/>
    <x v="0"/>
    <x v="2"/>
    <x v="2"/>
    <x v="1"/>
    <x v="11"/>
    <x v="141"/>
    <x v="141"/>
    <x v="1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6"/>
    <x v="3"/>
    <x v="96"/>
    <x v="96"/>
    <x v="96"/>
    <x v="0"/>
    <x v="0"/>
    <x v="0"/>
    <x v="0"/>
    <x v="0"/>
    <x v="0"/>
    <x v="0"/>
    <x v="0"/>
    <x v="0"/>
    <x v="0"/>
    <x v="2"/>
    <x v="2"/>
    <x v="0"/>
    <x v="0"/>
    <x v="0"/>
    <x v="0"/>
    <x v="6"/>
    <x v="0"/>
    <x v="0"/>
    <x v="19"/>
    <x v="25"/>
    <x v="111"/>
    <x v="104"/>
    <x v="20"/>
    <x v="7"/>
    <x v="68"/>
    <x v="27"/>
    <x v="125"/>
    <x v="93"/>
    <x v="141"/>
    <x v="142"/>
    <x v="142"/>
    <x v="150"/>
    <x v="0"/>
    <x v="0"/>
    <x v="1"/>
    <x v="1"/>
    <x v="0"/>
    <x v="0"/>
    <x v="5"/>
    <x v="2"/>
    <x v="1"/>
    <x v="9"/>
    <x v="0"/>
    <x v="0"/>
    <x v="22"/>
    <x v="0"/>
    <x v="4"/>
    <x v="59"/>
    <x v="72"/>
    <x v="0"/>
    <x v="0"/>
    <x v="11"/>
    <x v="63"/>
    <x v="0"/>
    <x v="0"/>
    <x v="44"/>
    <x v="25"/>
    <x v="92"/>
    <x v="2"/>
    <x v="1"/>
    <x v="103"/>
    <x v="18"/>
    <x v="36"/>
    <x v="116"/>
    <x v="137"/>
    <x v="61"/>
    <x v="206"/>
    <x v="21"/>
    <x v="92"/>
    <x v="4"/>
    <x v="45"/>
    <x v="76"/>
    <x v="37"/>
    <x v="153"/>
    <x v="29"/>
    <x v="70"/>
    <x v="145"/>
    <x v="164"/>
    <x v="0"/>
    <x v="0"/>
    <x v="0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"/>
    <x v="0"/>
    <x v="142"/>
    <x v="143"/>
    <x v="143"/>
    <x v="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17"/>
    <x v="138"/>
    <x v="1"/>
    <x v="207"/>
    <x v="2"/>
    <x v="2"/>
    <x v="0"/>
    <x v="0"/>
    <x v="1"/>
    <x v="1"/>
    <x v="154"/>
    <x v="1"/>
    <x v="1"/>
    <x v="146"/>
    <x v="165"/>
    <x v="0"/>
    <x v="0"/>
    <x v="0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5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61"/>
    <x v="0"/>
    <x v="64"/>
    <x v="0"/>
    <x v="0"/>
    <x v="0"/>
    <x v="0"/>
    <x v="0"/>
    <x v="0"/>
    <x v="0"/>
    <x v="0"/>
    <x v="1"/>
    <x v="1"/>
    <x v="1"/>
    <x v="1"/>
    <x v="5"/>
    <x v="208"/>
    <x v="1"/>
    <x v="93"/>
    <x v="1"/>
    <x v="1"/>
    <x v="43"/>
    <x v="1"/>
    <x v="155"/>
    <x v="1"/>
    <x v="7"/>
    <x v="147"/>
    <x v="166"/>
    <x v="0"/>
    <x v="0"/>
    <x v="0"/>
    <x v="0"/>
    <x v="0"/>
    <x v="0"/>
    <x v="0"/>
    <x v="0"/>
    <x v="0"/>
  </r>
  <r>
    <x v="0"/>
    <x v="0"/>
    <x v="0"/>
    <x v="2"/>
    <x v="2"/>
    <x v="57"/>
    <x v="0"/>
    <x v="142"/>
    <x v="142"/>
    <x v="1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2"/>
    <x v="105"/>
    <x v="0"/>
    <x v="0"/>
    <x v="0"/>
    <x v="0"/>
    <x v="127"/>
    <x v="0"/>
    <x v="143"/>
    <x v="144"/>
    <x v="144"/>
    <x v="1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18"/>
    <x v="139"/>
    <x v="23"/>
    <x v="209"/>
    <x v="2"/>
    <x v="2"/>
    <x v="0"/>
    <x v="0"/>
    <x v="59"/>
    <x v="8"/>
    <x v="156"/>
    <x v="3"/>
    <x v="4"/>
    <x v="148"/>
    <x v="167"/>
    <x v="11"/>
    <x v="11"/>
    <x v="4"/>
    <x v="0"/>
    <x v="0"/>
    <x v="0"/>
    <x v="0"/>
    <x v="0"/>
    <x v="0"/>
  </r>
  <r>
    <x v="0"/>
    <x v="0"/>
    <x v="0"/>
    <x v="2"/>
    <x v="2"/>
    <x v="1"/>
    <x v="45"/>
    <x v="143"/>
    <x v="143"/>
    <x v="1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3"/>
    <x v="106"/>
    <x v="0"/>
    <x v="0"/>
    <x v="0"/>
    <x v="0"/>
    <x v="128"/>
    <x v="94"/>
    <x v="144"/>
    <x v="145"/>
    <x v="145"/>
    <x v="1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3"/>
    <x v="0"/>
    <x v="0"/>
    <x v="104"/>
    <x v="1"/>
    <x v="16"/>
    <x v="119"/>
    <x v="140"/>
    <x v="11"/>
    <x v="210"/>
    <x v="2"/>
    <x v="2"/>
    <x v="0"/>
    <x v="0"/>
    <x v="20"/>
    <x v="1"/>
    <x v="157"/>
    <x v="4"/>
    <x v="33"/>
    <x v="149"/>
    <x v="168"/>
    <x v="0"/>
    <x v="0"/>
    <x v="0"/>
    <x v="0"/>
    <x v="0"/>
    <x v="0"/>
    <x v="0"/>
    <x v="0"/>
    <x v="0"/>
  </r>
  <r>
    <x v="0"/>
    <x v="0"/>
    <x v="0"/>
    <x v="2"/>
    <x v="2"/>
    <x v="1"/>
    <x v="47"/>
    <x v="74"/>
    <x v="74"/>
    <x v="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4"/>
    <x v="107"/>
    <x v="0"/>
    <x v="0"/>
    <x v="69"/>
    <x v="0"/>
    <x v="129"/>
    <x v="95"/>
    <x v="145"/>
    <x v="146"/>
    <x v="146"/>
    <x v="155"/>
    <x v="0"/>
    <x v="0"/>
    <x v="0"/>
    <x v="0"/>
    <x v="0"/>
    <x v="0"/>
    <x v="0"/>
    <x v="0"/>
    <x v="0"/>
    <x v="0"/>
    <x v="0"/>
    <x v="0"/>
    <x v="0"/>
    <x v="0"/>
    <x v="0"/>
    <x v="60"/>
    <x v="73"/>
    <x v="0"/>
    <x v="0"/>
    <x v="0"/>
    <x v="0"/>
    <x v="0"/>
    <x v="0"/>
    <x v="18"/>
    <x v="5"/>
    <x v="94"/>
    <x v="0"/>
    <x v="0"/>
    <x v="105"/>
    <x v="1"/>
    <x v="37"/>
    <x v="120"/>
    <x v="141"/>
    <x v="32"/>
    <x v="211"/>
    <x v="5"/>
    <x v="94"/>
    <x v="4"/>
    <x v="4"/>
    <x v="77"/>
    <x v="6"/>
    <x v="158"/>
    <x v="6"/>
    <x v="71"/>
    <x v="150"/>
    <x v="169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5"/>
    <x v="74"/>
    <x v="0"/>
    <x v="0"/>
    <x v="70"/>
    <x v="0"/>
    <x v="130"/>
    <x v="96"/>
    <x v="146"/>
    <x v="147"/>
    <x v="147"/>
    <x v="156"/>
    <x v="0"/>
    <x v="0"/>
    <x v="0"/>
    <x v="0"/>
    <x v="0"/>
    <x v="0"/>
    <x v="0"/>
    <x v="0"/>
    <x v="0"/>
    <x v="0"/>
    <x v="0"/>
    <x v="0"/>
    <x v="0"/>
    <x v="2"/>
    <x v="5"/>
    <x v="61"/>
    <x v="74"/>
    <x v="0"/>
    <x v="0"/>
    <x v="5"/>
    <x v="65"/>
    <x v="0"/>
    <x v="0"/>
    <x v="45"/>
    <x v="26"/>
    <x v="95"/>
    <x v="1"/>
    <x v="3"/>
    <x v="106"/>
    <x v="19"/>
    <x v="38"/>
    <x v="121"/>
    <x v="142"/>
    <x v="62"/>
    <x v="212"/>
    <x v="22"/>
    <x v="95"/>
    <x v="7"/>
    <x v="15"/>
    <x v="78"/>
    <x v="38"/>
    <x v="159"/>
    <x v="22"/>
    <x v="72"/>
    <x v="151"/>
    <x v="170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"/>
    <x v="0"/>
    <x v="147"/>
    <x v="148"/>
    <x v="148"/>
    <x v="1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21"/>
    <x v="122"/>
    <x v="143"/>
    <x v="6"/>
    <x v="10"/>
    <x v="2"/>
    <x v="2"/>
    <x v="0"/>
    <x v="0"/>
    <x v="12"/>
    <x v="1"/>
    <x v="34"/>
    <x v="1"/>
    <x v="20"/>
    <x v="152"/>
    <x v="171"/>
    <x v="0"/>
    <x v="0"/>
    <x v="0"/>
    <x v="24"/>
    <x v="24"/>
    <x v="1"/>
    <x v="1"/>
    <x v="2"/>
    <x v="2"/>
  </r>
  <r>
    <x v="0"/>
    <x v="0"/>
    <x v="0"/>
    <x v="2"/>
    <x v="2"/>
    <x v="59"/>
    <x v="43"/>
    <x v="145"/>
    <x v="145"/>
    <x v="1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1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2"/>
    <x v="48"/>
    <x v="146"/>
    <x v="146"/>
    <x v="1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6"/>
    <x v="71"/>
    <x v="0"/>
    <x v="0"/>
    <x v="71"/>
    <x v="0"/>
    <x v="132"/>
    <x v="0"/>
    <x v="148"/>
    <x v="149"/>
    <x v="149"/>
    <x v="158"/>
    <x v="0"/>
    <x v="0"/>
    <x v="0"/>
    <x v="0"/>
    <x v="0"/>
    <x v="0"/>
    <x v="0"/>
    <x v="0"/>
    <x v="0"/>
    <x v="0"/>
    <x v="0"/>
    <x v="0"/>
    <x v="0"/>
    <x v="0"/>
    <x v="0"/>
    <x v="62"/>
    <x v="75"/>
    <x v="0"/>
    <x v="0"/>
    <x v="1"/>
    <x v="1"/>
    <x v="0"/>
    <x v="0"/>
    <x v="0"/>
    <x v="0"/>
    <x v="0"/>
    <x v="0"/>
    <x v="0"/>
    <x v="0"/>
    <x v="1"/>
    <x v="1"/>
    <x v="123"/>
    <x v="144"/>
    <x v="3"/>
    <x v="214"/>
    <x v="1"/>
    <x v="88"/>
    <x v="0"/>
    <x v="0"/>
    <x v="2"/>
    <x v="1"/>
    <x v="122"/>
    <x v="4"/>
    <x v="5"/>
    <x v="153"/>
    <x v="172"/>
    <x v="0"/>
    <x v="0"/>
    <x v="0"/>
    <x v="0"/>
    <x v="0"/>
    <x v="0"/>
    <x v="0"/>
    <x v="0"/>
    <x v="0"/>
  </r>
  <r>
    <x v="0"/>
    <x v="0"/>
    <x v="0"/>
    <x v="2"/>
    <x v="2"/>
    <x v="60"/>
    <x v="49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2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60"/>
    <x v="49"/>
    <x v="106"/>
    <x v="106"/>
    <x v="10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17"/>
    <x v="108"/>
    <x v="0"/>
    <x v="0"/>
    <x v="0"/>
    <x v="0"/>
    <x v="133"/>
    <x v="97"/>
    <x v="149"/>
    <x v="150"/>
    <x v="150"/>
    <x v="159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63"/>
    <x v="0"/>
    <x v="24"/>
    <x v="0"/>
    <x v="0"/>
    <x v="3"/>
    <x v="10"/>
    <x v="96"/>
    <x v="3"/>
    <x v="45"/>
    <x v="107"/>
    <x v="1"/>
    <x v="1"/>
    <x v="124"/>
    <x v="145"/>
    <x v="3"/>
    <x v="215"/>
    <x v="1"/>
    <x v="28"/>
    <x v="0"/>
    <x v="0"/>
    <x v="12"/>
    <x v="8"/>
    <x v="160"/>
    <x v="4"/>
    <x v="5"/>
    <x v="154"/>
    <x v="173"/>
    <x v="0"/>
    <x v="0"/>
    <x v="0"/>
    <x v="3"/>
    <x v="3"/>
    <x v="1"/>
    <x v="1"/>
    <x v="2"/>
    <x v="2"/>
  </r>
  <r>
    <x v="0"/>
    <x v="0"/>
    <x v="0"/>
    <x v="2"/>
    <x v="2"/>
    <x v="61"/>
    <x v="0"/>
    <x v="147"/>
    <x v="147"/>
    <x v="14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4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5"/>
    <x v="44"/>
    <x v="139"/>
    <x v="139"/>
    <x v="13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09"/>
    <x v="0"/>
    <x v="0"/>
    <x v="0"/>
    <x v="0"/>
    <x v="10"/>
    <x v="98"/>
    <x v="150"/>
    <x v="151"/>
    <x v="151"/>
    <x v="160"/>
    <x v="0"/>
    <x v="0"/>
    <x v="0"/>
    <x v="0"/>
    <x v="0"/>
    <x v="0"/>
    <x v="0"/>
    <x v="0"/>
    <x v="0"/>
    <x v="0"/>
    <x v="0"/>
    <x v="0"/>
    <x v="0"/>
    <x v="0"/>
    <x v="0"/>
    <x v="0"/>
    <x v="76"/>
    <x v="0"/>
    <x v="0"/>
    <x v="1"/>
    <x v="1"/>
    <x v="0"/>
    <x v="0"/>
    <x v="14"/>
    <x v="4"/>
    <x v="8"/>
    <x v="0"/>
    <x v="0"/>
    <x v="108"/>
    <x v="1"/>
    <x v="5"/>
    <x v="125"/>
    <x v="146"/>
    <x v="6"/>
    <x v="15"/>
    <x v="2"/>
    <x v="2"/>
    <x v="0"/>
    <x v="0"/>
    <x v="79"/>
    <x v="1"/>
    <x v="161"/>
    <x v="4"/>
    <x v="73"/>
    <x v="155"/>
    <x v="174"/>
    <x v="0"/>
    <x v="0"/>
    <x v="0"/>
    <x v="0"/>
    <x v="0"/>
    <x v="0"/>
    <x v="0"/>
    <x v="0"/>
    <x v="0"/>
  </r>
  <r>
    <x v="0"/>
    <x v="0"/>
    <x v="0"/>
    <x v="2"/>
    <x v="2"/>
    <x v="56"/>
    <x v="3"/>
    <x v="96"/>
    <x v="96"/>
    <x v="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"/>
    <x v="0"/>
    <x v="0"/>
    <x v="0"/>
    <x v="0"/>
    <x v="0"/>
    <x v="0"/>
    <x v="0"/>
    <x v="0"/>
    <x v="1"/>
    <x v="1"/>
    <x v="1"/>
    <x v="1"/>
    <x v="3"/>
    <x v="217"/>
    <x v="1"/>
    <x v="96"/>
    <x v="0"/>
    <x v="0"/>
    <x v="1"/>
    <x v="3"/>
    <x v="162"/>
    <x v="3"/>
    <x v="1"/>
    <x v="156"/>
    <x v="175"/>
    <x v="0"/>
    <x v="0"/>
    <x v="0"/>
    <x v="0"/>
    <x v="0"/>
    <x v="0"/>
    <x v="0"/>
    <x v="0"/>
    <x v="0"/>
  </r>
  <r>
    <x v="0"/>
    <x v="0"/>
    <x v="0"/>
    <x v="3"/>
    <x v="3"/>
    <x v="1"/>
    <x v="50"/>
    <x v="148"/>
    <x v="148"/>
    <x v="1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1"/>
    <x v="80"/>
    <x v="80"/>
    <x v="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2"/>
    <x v="149"/>
    <x v="149"/>
    <x v="1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110"/>
    <x v="0"/>
    <x v="0"/>
    <x v="72"/>
    <x v="0"/>
    <x v="134"/>
    <x v="46"/>
    <x v="151"/>
    <x v="152"/>
    <x v="152"/>
    <x v="162"/>
    <x v="0"/>
    <x v="0"/>
    <x v="0"/>
    <x v="0"/>
    <x v="0"/>
    <x v="0"/>
    <x v="0"/>
    <x v="0"/>
    <x v="0"/>
    <x v="0"/>
    <x v="0"/>
    <x v="0"/>
    <x v="0"/>
    <x v="0"/>
    <x v="0"/>
    <x v="63"/>
    <x v="77"/>
    <x v="0"/>
    <x v="0"/>
    <x v="1"/>
    <x v="1"/>
    <x v="0"/>
    <x v="0"/>
    <x v="39"/>
    <x v="3"/>
    <x v="97"/>
    <x v="0"/>
    <x v="0"/>
    <x v="109"/>
    <x v="13"/>
    <x v="26"/>
    <x v="126"/>
    <x v="147"/>
    <x v="63"/>
    <x v="218"/>
    <x v="1"/>
    <x v="97"/>
    <x v="12"/>
    <x v="46"/>
    <x v="80"/>
    <x v="39"/>
    <x v="163"/>
    <x v="18"/>
    <x v="74"/>
    <x v="157"/>
    <x v="176"/>
    <x v="0"/>
    <x v="0"/>
    <x v="0"/>
    <x v="0"/>
    <x v="0"/>
    <x v="0"/>
    <x v="0"/>
    <x v="0"/>
    <x v="0"/>
  </r>
  <r>
    <x v="0"/>
    <x v="0"/>
    <x v="0"/>
    <x v="3"/>
    <x v="3"/>
    <x v="1"/>
    <x v="50"/>
    <x v="150"/>
    <x v="150"/>
    <x v="1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219"/>
    <x v="2"/>
    <x v="2"/>
    <x v="1"/>
    <x v="47"/>
    <x v="59"/>
    <x v="13"/>
    <x v="164"/>
    <x v="19"/>
    <x v="50"/>
    <x v="158"/>
    <x v="177"/>
    <x v="0"/>
    <x v="0"/>
    <x v="0"/>
    <x v="0"/>
    <x v="0"/>
    <x v="0"/>
    <x v="0"/>
    <x v="0"/>
    <x v="0"/>
  </r>
  <r>
    <x v="0"/>
    <x v="0"/>
    <x v="0"/>
    <x v="3"/>
    <x v="3"/>
    <x v="1"/>
    <x v="50"/>
    <x v="151"/>
    <x v="151"/>
    <x v="1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1"/>
    <x v="220"/>
    <x v="5"/>
    <x v="19"/>
    <x v="0"/>
    <x v="0"/>
    <x v="52"/>
    <x v="3"/>
    <x v="165"/>
    <x v="3"/>
    <x v="75"/>
    <x v="159"/>
    <x v="178"/>
    <x v="0"/>
    <x v="0"/>
    <x v="0"/>
    <x v="0"/>
    <x v="0"/>
    <x v="0"/>
    <x v="0"/>
    <x v="0"/>
    <x v="0"/>
  </r>
  <r>
    <x v="0"/>
    <x v="0"/>
    <x v="0"/>
    <x v="3"/>
    <x v="3"/>
    <x v="1"/>
    <x v="50"/>
    <x v="152"/>
    <x v="152"/>
    <x v="1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0"/>
    <x v="0"/>
    <x v="0"/>
    <x v="0"/>
    <x v="0"/>
    <x v="0"/>
    <x v="1"/>
    <x v="1"/>
    <x v="1"/>
    <x v="1"/>
    <x v="16"/>
    <x v="221"/>
    <x v="5"/>
    <x v="19"/>
    <x v="4"/>
    <x v="48"/>
    <x v="59"/>
    <x v="11"/>
    <x v="166"/>
    <x v="12"/>
    <x v="50"/>
    <x v="160"/>
    <x v="179"/>
    <x v="0"/>
    <x v="0"/>
    <x v="0"/>
    <x v="0"/>
    <x v="0"/>
    <x v="0"/>
    <x v="0"/>
    <x v="0"/>
    <x v="0"/>
  </r>
  <r>
    <x v="0"/>
    <x v="0"/>
    <x v="0"/>
    <x v="3"/>
    <x v="3"/>
    <x v="1"/>
    <x v="50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2"/>
    <x v="153"/>
    <x v="153"/>
    <x v="1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8"/>
    <x v="0"/>
    <x v="0"/>
    <x v="110"/>
    <x v="3"/>
    <x v="21"/>
    <x v="127"/>
    <x v="148"/>
    <x v="46"/>
    <x v="222"/>
    <x v="2"/>
    <x v="2"/>
    <x v="4"/>
    <x v="49"/>
    <x v="38"/>
    <x v="3"/>
    <x v="167"/>
    <x v="3"/>
    <x v="35"/>
    <x v="161"/>
    <x v="180"/>
    <x v="0"/>
    <x v="0"/>
    <x v="0"/>
    <x v="0"/>
    <x v="0"/>
    <x v="0"/>
    <x v="0"/>
    <x v="0"/>
    <x v="0"/>
  </r>
  <r>
    <x v="0"/>
    <x v="0"/>
    <x v="0"/>
    <x v="4"/>
    <x v="4"/>
    <x v="1"/>
    <x v="53"/>
    <x v="154"/>
    <x v="154"/>
    <x v="1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223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2"/>
    <x v="54"/>
    <x v="155"/>
    <x v="155"/>
    <x v="1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7"/>
    <x v="224"/>
    <x v="1"/>
    <x v="4"/>
    <x v="0"/>
    <x v="0"/>
    <x v="4"/>
    <x v="1"/>
    <x v="168"/>
    <x v="1"/>
    <x v="4"/>
    <x v="162"/>
    <x v="181"/>
    <x v="0"/>
    <x v="0"/>
    <x v="0"/>
    <x v="0"/>
    <x v="0"/>
    <x v="0"/>
    <x v="0"/>
    <x v="0"/>
    <x v="0"/>
  </r>
  <r>
    <x v="0"/>
    <x v="0"/>
    <x v="0"/>
    <x v="4"/>
    <x v="4"/>
    <x v="63"/>
    <x v="27"/>
    <x v="156"/>
    <x v="156"/>
    <x v="1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"/>
    <x v="111"/>
    <x v="0"/>
    <x v="0"/>
    <x v="73"/>
    <x v="0"/>
    <x v="135"/>
    <x v="99"/>
    <x v="153"/>
    <x v="154"/>
    <x v="154"/>
    <x v="166"/>
    <x v="0"/>
    <x v="0"/>
    <x v="0"/>
    <x v="0"/>
    <x v="0"/>
    <x v="0"/>
    <x v="0"/>
    <x v="0"/>
    <x v="0"/>
    <x v="0"/>
    <x v="0"/>
    <x v="0"/>
    <x v="0"/>
    <x v="0"/>
    <x v="0"/>
    <x v="64"/>
    <x v="78"/>
    <x v="0"/>
    <x v="0"/>
    <x v="0"/>
    <x v="67"/>
    <x v="0"/>
    <x v="0"/>
    <x v="3"/>
    <x v="2"/>
    <x v="99"/>
    <x v="0"/>
    <x v="0"/>
    <x v="111"/>
    <x v="19"/>
    <x v="24"/>
    <x v="128"/>
    <x v="149"/>
    <x v="64"/>
    <x v="225"/>
    <x v="9"/>
    <x v="98"/>
    <x v="0"/>
    <x v="0"/>
    <x v="81"/>
    <x v="39"/>
    <x v="169"/>
    <x v="16"/>
    <x v="76"/>
    <x v="163"/>
    <x v="182"/>
    <x v="0"/>
    <x v="0"/>
    <x v="0"/>
    <x v="0"/>
    <x v="0"/>
    <x v="0"/>
    <x v="0"/>
    <x v="0"/>
    <x v="0"/>
  </r>
  <r>
    <x v="0"/>
    <x v="0"/>
    <x v="0"/>
    <x v="4"/>
    <x v="4"/>
    <x v="63"/>
    <x v="27"/>
    <x v="156"/>
    <x v="156"/>
    <x v="15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0"/>
    <x v="16"/>
    <x v="0"/>
    <x v="0"/>
    <x v="74"/>
    <x v="0"/>
    <x v="136"/>
    <x v="0"/>
    <x v="154"/>
    <x v="155"/>
    <x v="155"/>
    <x v="167"/>
    <x v="0"/>
    <x v="0"/>
    <x v="0"/>
    <x v="0"/>
    <x v="0"/>
    <x v="0"/>
    <x v="0"/>
    <x v="0"/>
    <x v="0"/>
    <x v="0"/>
    <x v="0"/>
    <x v="0"/>
    <x v="0"/>
    <x v="0"/>
    <x v="0"/>
    <x v="65"/>
    <x v="79"/>
    <x v="0"/>
    <x v="0"/>
    <x v="1"/>
    <x v="1"/>
    <x v="0"/>
    <x v="0"/>
    <x v="0"/>
    <x v="0"/>
    <x v="0"/>
    <x v="0"/>
    <x v="0"/>
    <x v="0"/>
    <x v="1"/>
    <x v="1"/>
    <x v="129"/>
    <x v="150"/>
    <x v="23"/>
    <x v="226"/>
    <x v="2"/>
    <x v="2"/>
    <x v="0"/>
    <x v="0"/>
    <x v="13"/>
    <x v="3"/>
    <x v="170"/>
    <x v="4"/>
    <x v="5"/>
    <x v="164"/>
    <x v="183"/>
    <x v="0"/>
    <x v="0"/>
    <x v="0"/>
    <x v="25"/>
    <x v="25"/>
    <x v="1"/>
    <x v="1"/>
    <x v="7"/>
    <x v="7"/>
  </r>
  <r>
    <x v="0"/>
    <x v="0"/>
    <x v="0"/>
    <x v="4"/>
    <x v="4"/>
    <x v="1"/>
    <x v="55"/>
    <x v="157"/>
    <x v="157"/>
    <x v="1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71"/>
    <x v="0"/>
    <x v="0"/>
    <x v="0"/>
    <x v="0"/>
    <x v="137"/>
    <x v="66"/>
    <x v="155"/>
    <x v="156"/>
    <x v="156"/>
    <x v="1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1"/>
    <x v="3"/>
    <x v="112"/>
    <x v="1"/>
    <x v="16"/>
    <x v="130"/>
    <x v="151"/>
    <x v="1"/>
    <x v="227"/>
    <x v="2"/>
    <x v="2"/>
    <x v="0"/>
    <x v="0"/>
    <x v="13"/>
    <x v="1"/>
    <x v="171"/>
    <x v="4"/>
    <x v="2"/>
    <x v="165"/>
    <x v="184"/>
    <x v="0"/>
    <x v="0"/>
    <x v="0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2"/>
    <x v="112"/>
    <x v="0"/>
    <x v="0"/>
    <x v="0"/>
    <x v="0"/>
    <x v="138"/>
    <x v="100"/>
    <x v="156"/>
    <x v="157"/>
    <x v="157"/>
    <x v="1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14"/>
    <x v="100"/>
    <x v="2"/>
    <x v="46"/>
    <x v="113"/>
    <x v="6"/>
    <x v="6"/>
    <x v="131"/>
    <x v="152"/>
    <x v="65"/>
    <x v="228"/>
    <x v="9"/>
    <x v="99"/>
    <x v="18"/>
    <x v="50"/>
    <x v="82"/>
    <x v="20"/>
    <x v="172"/>
    <x v="15"/>
    <x v="77"/>
    <x v="166"/>
    <x v="185"/>
    <x v="12"/>
    <x v="12"/>
    <x v="4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4"/>
    <x v="56"/>
    <x v="159"/>
    <x v="159"/>
    <x v="1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0"/>
    <x v="57"/>
    <x v="160"/>
    <x v="160"/>
    <x v="1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58"/>
    <x v="161"/>
    <x v="161"/>
    <x v="1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5"/>
    <x v="59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5"/>
    <x v="4"/>
    <x v="0"/>
    <x v="0"/>
    <x v="13"/>
    <x v="3"/>
    <x v="83"/>
    <x v="3"/>
    <x v="13"/>
    <x v="79"/>
    <x v="186"/>
    <x v="0"/>
    <x v="0"/>
    <x v="0"/>
    <x v="0"/>
    <x v="0"/>
    <x v="0"/>
    <x v="0"/>
    <x v="0"/>
    <x v="0"/>
  </r>
  <r>
    <x v="0"/>
    <x v="0"/>
    <x v="0"/>
    <x v="4"/>
    <x v="4"/>
    <x v="1"/>
    <x v="0"/>
    <x v="158"/>
    <x v="158"/>
    <x v="15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"/>
    <x v="2"/>
    <x v="0"/>
    <x v="0"/>
    <x v="75"/>
    <x v="0"/>
    <x v="139"/>
    <x v="0"/>
    <x v="157"/>
    <x v="158"/>
    <x v="158"/>
    <x v="170"/>
    <x v="0"/>
    <x v="0"/>
    <x v="0"/>
    <x v="0"/>
    <x v="0"/>
    <x v="0"/>
    <x v="0"/>
    <x v="0"/>
    <x v="0"/>
    <x v="0"/>
    <x v="0"/>
    <x v="0"/>
    <x v="0"/>
    <x v="0"/>
    <x v="5"/>
    <x v="66"/>
    <x v="80"/>
    <x v="0"/>
    <x v="0"/>
    <x v="1"/>
    <x v="1"/>
    <x v="0"/>
    <x v="0"/>
    <x v="0"/>
    <x v="0"/>
    <x v="0"/>
    <x v="0"/>
    <x v="0"/>
    <x v="0"/>
    <x v="1"/>
    <x v="14"/>
    <x v="132"/>
    <x v="153"/>
    <x v="1"/>
    <x v="233"/>
    <x v="2"/>
    <x v="2"/>
    <x v="0"/>
    <x v="0"/>
    <x v="11"/>
    <x v="1"/>
    <x v="173"/>
    <x v="4"/>
    <x v="35"/>
    <x v="167"/>
    <x v="187"/>
    <x v="0"/>
    <x v="0"/>
    <x v="0"/>
    <x v="0"/>
    <x v="0"/>
    <x v="0"/>
    <x v="0"/>
    <x v="0"/>
    <x v="0"/>
  </r>
  <r>
    <x v="0"/>
    <x v="0"/>
    <x v="0"/>
    <x v="4"/>
    <x v="4"/>
    <x v="66"/>
    <x v="0"/>
    <x v="162"/>
    <x v="162"/>
    <x v="16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6"/>
    <x v="0"/>
    <x v="68"/>
    <x v="0"/>
    <x v="0"/>
    <x v="0"/>
    <x v="0"/>
    <x v="0"/>
    <x v="0"/>
    <x v="0"/>
    <x v="0"/>
    <x v="1"/>
    <x v="1"/>
    <x v="1"/>
    <x v="1"/>
    <x v="6"/>
    <x v="234"/>
    <x v="1"/>
    <x v="10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0"/>
    <x v="26"/>
    <x v="124"/>
    <x v="113"/>
    <x v="21"/>
    <x v="0"/>
    <x v="76"/>
    <x v="28"/>
    <x v="140"/>
    <x v="101"/>
    <x v="158"/>
    <x v="159"/>
    <x v="159"/>
    <x v="171"/>
    <x v="0"/>
    <x v="0"/>
    <x v="0"/>
    <x v="0"/>
    <x v="0"/>
    <x v="0"/>
    <x v="3"/>
    <x v="3"/>
    <x v="0"/>
    <x v="0"/>
    <x v="0"/>
    <x v="0"/>
    <x v="23"/>
    <x v="0"/>
    <x v="1"/>
    <x v="67"/>
    <x v="81"/>
    <x v="0"/>
    <x v="0"/>
    <x v="0"/>
    <x v="69"/>
    <x v="0"/>
    <x v="0"/>
    <x v="38"/>
    <x v="19"/>
    <x v="101"/>
    <x v="2"/>
    <x v="2"/>
    <x v="114"/>
    <x v="3"/>
    <x v="39"/>
    <x v="133"/>
    <x v="154"/>
    <x v="66"/>
    <x v="235"/>
    <x v="15"/>
    <x v="101"/>
    <x v="1"/>
    <x v="41"/>
    <x v="83"/>
    <x v="26"/>
    <x v="174"/>
    <x v="19"/>
    <x v="78"/>
    <x v="168"/>
    <x v="188"/>
    <x v="0"/>
    <x v="0"/>
    <x v="0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21"/>
    <x v="27"/>
    <x v="125"/>
    <x v="114"/>
    <x v="22"/>
    <x v="0"/>
    <x v="77"/>
    <x v="0"/>
    <x v="141"/>
    <x v="102"/>
    <x v="159"/>
    <x v="160"/>
    <x v="160"/>
    <x v="172"/>
    <x v="0"/>
    <x v="0"/>
    <x v="0"/>
    <x v="0"/>
    <x v="0"/>
    <x v="0"/>
    <x v="0"/>
    <x v="0"/>
    <x v="0"/>
    <x v="0"/>
    <x v="0"/>
    <x v="0"/>
    <x v="0"/>
    <x v="0"/>
    <x v="0"/>
    <x v="68"/>
    <x v="82"/>
    <x v="24"/>
    <x v="67"/>
    <x v="0"/>
    <x v="0"/>
    <x v="0"/>
    <x v="0"/>
    <x v="27"/>
    <x v="5"/>
    <x v="102"/>
    <x v="15"/>
    <x v="47"/>
    <x v="115"/>
    <x v="0"/>
    <x v="0"/>
    <x v="134"/>
    <x v="155"/>
    <x v="30"/>
    <x v="236"/>
    <x v="5"/>
    <x v="102"/>
    <x v="0"/>
    <x v="0"/>
    <x v="8"/>
    <x v="15"/>
    <x v="175"/>
    <x v="1"/>
    <x v="13"/>
    <x v="169"/>
    <x v="189"/>
    <x v="0"/>
    <x v="0"/>
    <x v="0"/>
    <x v="0"/>
    <x v="0"/>
    <x v="0"/>
    <x v="0"/>
    <x v="0"/>
    <x v="0"/>
  </r>
  <r>
    <x v="0"/>
    <x v="0"/>
    <x v="0"/>
    <x v="5"/>
    <x v="5"/>
    <x v="1"/>
    <x v="60"/>
    <x v="164"/>
    <x v="164"/>
    <x v="1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6"/>
    <x v="115"/>
    <x v="0"/>
    <x v="0"/>
    <x v="0"/>
    <x v="0"/>
    <x v="142"/>
    <x v="103"/>
    <x v="160"/>
    <x v="161"/>
    <x v="161"/>
    <x v="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5"/>
    <x v="5"/>
    <x v="103"/>
    <x v="1"/>
    <x v="1"/>
    <x v="116"/>
    <x v="0"/>
    <x v="37"/>
    <x v="135"/>
    <x v="156"/>
    <x v="67"/>
    <x v="237"/>
    <x v="1"/>
    <x v="4"/>
    <x v="19"/>
    <x v="51"/>
    <x v="84"/>
    <x v="13"/>
    <x v="176"/>
    <x v="3"/>
    <x v="79"/>
    <x v="170"/>
    <x v="190"/>
    <x v="0"/>
    <x v="0"/>
    <x v="0"/>
    <x v="0"/>
    <x v="0"/>
    <x v="0"/>
    <x v="0"/>
    <x v="0"/>
    <x v="0"/>
  </r>
  <r>
    <x v="0"/>
    <x v="0"/>
    <x v="0"/>
    <x v="5"/>
    <x v="5"/>
    <x v="1"/>
    <x v="4"/>
    <x v="165"/>
    <x v="165"/>
    <x v="1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238"/>
    <x v="2"/>
    <x v="2"/>
    <x v="7"/>
    <x v="52"/>
    <x v="6"/>
    <x v="1"/>
    <x v="177"/>
    <x v="1"/>
    <x v="14"/>
    <x v="171"/>
    <x v="191"/>
    <x v="0"/>
    <x v="0"/>
    <x v="0"/>
    <x v="0"/>
    <x v="0"/>
    <x v="0"/>
    <x v="0"/>
    <x v="0"/>
    <x v="0"/>
  </r>
  <r>
    <x v="0"/>
    <x v="0"/>
    <x v="0"/>
    <x v="5"/>
    <x v="5"/>
    <x v="1"/>
    <x v="61"/>
    <x v="166"/>
    <x v="166"/>
    <x v="1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1"/>
    <x v="35"/>
    <x v="167"/>
    <x v="167"/>
    <x v="1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"/>
    <x v="0"/>
    <x v="161"/>
    <x v="162"/>
    <x v="162"/>
    <x v="1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0"/>
    <x v="8"/>
    <x v="136"/>
    <x v="157"/>
    <x v="16"/>
    <x v="240"/>
    <x v="2"/>
    <x v="2"/>
    <x v="4"/>
    <x v="35"/>
    <x v="33"/>
    <x v="14"/>
    <x v="178"/>
    <x v="15"/>
    <x v="23"/>
    <x v="172"/>
    <x v="192"/>
    <x v="0"/>
    <x v="0"/>
    <x v="0"/>
    <x v="0"/>
    <x v="0"/>
    <x v="0"/>
    <x v="0"/>
    <x v="0"/>
    <x v="0"/>
  </r>
  <r>
    <x v="0"/>
    <x v="0"/>
    <x v="0"/>
    <x v="5"/>
    <x v="5"/>
    <x v="13"/>
    <x v="62"/>
    <x v="168"/>
    <x v="168"/>
    <x v="1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4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67"/>
    <x v="0"/>
    <x v="169"/>
    <x v="169"/>
    <x v="16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16"/>
    <x v="0"/>
    <x v="0"/>
    <x v="0"/>
    <x v="0"/>
    <x v="144"/>
    <x v="14"/>
    <x v="162"/>
    <x v="163"/>
    <x v="163"/>
    <x v="175"/>
    <x v="0"/>
    <x v="0"/>
    <x v="0"/>
    <x v="0"/>
    <x v="0"/>
    <x v="0"/>
    <x v="0"/>
    <x v="0"/>
    <x v="0"/>
    <x v="0"/>
    <x v="0"/>
    <x v="0"/>
    <x v="0"/>
    <x v="0"/>
    <x v="0"/>
    <x v="0"/>
    <x v="83"/>
    <x v="3"/>
    <x v="68"/>
    <x v="1"/>
    <x v="1"/>
    <x v="0"/>
    <x v="0"/>
    <x v="14"/>
    <x v="2"/>
    <x v="64"/>
    <x v="2"/>
    <x v="12"/>
    <x v="117"/>
    <x v="0"/>
    <x v="5"/>
    <x v="137"/>
    <x v="158"/>
    <x v="1"/>
    <x v="242"/>
    <x v="2"/>
    <x v="2"/>
    <x v="0"/>
    <x v="0"/>
    <x v="1"/>
    <x v="3"/>
    <x v="179"/>
    <x v="1"/>
    <x v="14"/>
    <x v="52"/>
    <x v="193"/>
    <x v="0"/>
    <x v="0"/>
    <x v="0"/>
    <x v="26"/>
    <x v="26"/>
    <x v="1"/>
    <x v="1"/>
    <x v="8"/>
    <x v="8"/>
  </r>
  <r>
    <x v="0"/>
    <x v="0"/>
    <x v="0"/>
    <x v="5"/>
    <x v="5"/>
    <x v="59"/>
    <x v="0"/>
    <x v="170"/>
    <x v="170"/>
    <x v="1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9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68"/>
    <x v="0"/>
    <x v="171"/>
    <x v="171"/>
    <x v="17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16"/>
    <x v="63"/>
    <x v="172"/>
    <x v="172"/>
    <x v="1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"/>
    <x v="116"/>
    <x v="0"/>
    <x v="0"/>
    <x v="78"/>
    <x v="0"/>
    <x v="145"/>
    <x v="104"/>
    <x v="163"/>
    <x v="164"/>
    <x v="164"/>
    <x v="176"/>
    <x v="0"/>
    <x v="0"/>
    <x v="0"/>
    <x v="0"/>
    <x v="0"/>
    <x v="0"/>
    <x v="0"/>
    <x v="0"/>
    <x v="0"/>
    <x v="0"/>
    <x v="0"/>
    <x v="0"/>
    <x v="0"/>
    <x v="0"/>
    <x v="0"/>
    <x v="69"/>
    <x v="84"/>
    <x v="0"/>
    <x v="0"/>
    <x v="1"/>
    <x v="1"/>
    <x v="0"/>
    <x v="0"/>
    <x v="18"/>
    <x v="2"/>
    <x v="104"/>
    <x v="0"/>
    <x v="0"/>
    <x v="118"/>
    <x v="0"/>
    <x v="21"/>
    <x v="138"/>
    <x v="159"/>
    <x v="68"/>
    <x v="244"/>
    <x v="1"/>
    <x v="103"/>
    <x v="0"/>
    <x v="0"/>
    <x v="17"/>
    <x v="15"/>
    <x v="180"/>
    <x v="1"/>
    <x v="4"/>
    <x v="173"/>
    <x v="194"/>
    <x v="0"/>
    <x v="0"/>
    <x v="0"/>
    <x v="0"/>
    <x v="0"/>
    <x v="0"/>
    <x v="0"/>
    <x v="0"/>
    <x v="0"/>
  </r>
  <r>
    <x v="0"/>
    <x v="0"/>
    <x v="0"/>
    <x v="5"/>
    <x v="5"/>
    <x v="1"/>
    <x v="60"/>
    <x v="164"/>
    <x v="164"/>
    <x v="16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5"/>
    <x v="1"/>
    <x v="10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70"/>
    <x v="1"/>
    <x v="1"/>
    <x v="0"/>
    <x v="0"/>
    <x v="0"/>
    <x v="0"/>
    <x v="0"/>
    <x v="0"/>
    <x v="0"/>
    <x v="0"/>
    <x v="1"/>
    <x v="1"/>
    <x v="1"/>
    <x v="1"/>
    <x v="23"/>
    <x v="2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0"/>
    <x v="65"/>
    <x v="174"/>
    <x v="174"/>
    <x v="17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71"/>
    <x v="0"/>
    <x v="70"/>
    <x v="0"/>
    <x v="0"/>
    <x v="0"/>
    <x v="0"/>
    <x v="0"/>
    <x v="0"/>
    <x v="0"/>
    <x v="0"/>
    <x v="1"/>
    <x v="1"/>
    <x v="1"/>
    <x v="1"/>
    <x v="69"/>
    <x v="247"/>
    <x v="1"/>
    <x v="10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66"/>
    <x v="175"/>
    <x v="175"/>
    <x v="1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28"/>
    <x v="129"/>
    <x v="117"/>
    <x v="23"/>
    <x v="0"/>
    <x v="79"/>
    <x v="29"/>
    <x v="146"/>
    <x v="105"/>
    <x v="164"/>
    <x v="165"/>
    <x v="165"/>
    <x v="177"/>
    <x v="0"/>
    <x v="0"/>
    <x v="0"/>
    <x v="0"/>
    <x v="0"/>
    <x v="0"/>
    <x v="3"/>
    <x v="3"/>
    <x v="0"/>
    <x v="0"/>
    <x v="0"/>
    <x v="0"/>
    <x v="9"/>
    <x v="0"/>
    <x v="0"/>
    <x v="70"/>
    <x v="85"/>
    <x v="0"/>
    <x v="0"/>
    <x v="3"/>
    <x v="71"/>
    <x v="0"/>
    <x v="0"/>
    <x v="46"/>
    <x v="13"/>
    <x v="105"/>
    <x v="13"/>
    <x v="48"/>
    <x v="119"/>
    <x v="13"/>
    <x v="40"/>
    <x v="139"/>
    <x v="160"/>
    <x v="70"/>
    <x v="249"/>
    <x v="15"/>
    <x v="106"/>
    <x v="20"/>
    <x v="53"/>
    <x v="85"/>
    <x v="21"/>
    <x v="181"/>
    <x v="15"/>
    <x v="80"/>
    <x v="174"/>
    <x v="195"/>
    <x v="0"/>
    <x v="0"/>
    <x v="0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130"/>
    <x v="118"/>
    <x v="0"/>
    <x v="0"/>
    <x v="20"/>
    <x v="30"/>
    <x v="147"/>
    <x v="93"/>
    <x v="165"/>
    <x v="166"/>
    <x v="166"/>
    <x v="178"/>
    <x v="5"/>
    <x v="11"/>
    <x v="0"/>
    <x v="0"/>
    <x v="0"/>
    <x v="0"/>
    <x v="3"/>
    <x v="3"/>
    <x v="0"/>
    <x v="0"/>
    <x v="0"/>
    <x v="0"/>
    <x v="24"/>
    <x v="0"/>
    <x v="0"/>
    <x v="0"/>
    <x v="0"/>
    <x v="30"/>
    <x v="72"/>
    <x v="1"/>
    <x v="1"/>
    <x v="0"/>
    <x v="0"/>
    <x v="11"/>
    <x v="4"/>
    <x v="5"/>
    <x v="1"/>
    <x v="3"/>
    <x v="120"/>
    <x v="1"/>
    <x v="1"/>
    <x v="140"/>
    <x v="161"/>
    <x v="71"/>
    <x v="250"/>
    <x v="2"/>
    <x v="2"/>
    <x v="0"/>
    <x v="0"/>
    <x v="16"/>
    <x v="1"/>
    <x v="182"/>
    <x v="4"/>
    <x v="5"/>
    <x v="175"/>
    <x v="196"/>
    <x v="0"/>
    <x v="0"/>
    <x v="0"/>
    <x v="0"/>
    <x v="0"/>
    <x v="0"/>
    <x v="0"/>
    <x v="0"/>
    <x v="0"/>
  </r>
  <r>
    <x v="0"/>
    <x v="0"/>
    <x v="0"/>
    <x v="6"/>
    <x v="6"/>
    <x v="1"/>
    <x v="67"/>
    <x v="177"/>
    <x v="177"/>
    <x v="1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1"/>
    <x v="119"/>
    <x v="0"/>
    <x v="0"/>
    <x v="0"/>
    <x v="0"/>
    <x v="148"/>
    <x v="0"/>
    <x v="166"/>
    <x v="167"/>
    <x v="167"/>
    <x v="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"/>
    <x v="0"/>
    <x v="0"/>
    <x v="0"/>
    <x v="0"/>
    <x v="0"/>
    <x v="0"/>
    <x v="0"/>
    <x v="0"/>
    <x v="1"/>
    <x v="0"/>
    <x v="141"/>
    <x v="162"/>
    <x v="50"/>
    <x v="251"/>
    <x v="1"/>
    <x v="107"/>
    <x v="6"/>
    <x v="54"/>
    <x v="11"/>
    <x v="1"/>
    <x v="183"/>
    <x v="4"/>
    <x v="35"/>
    <x v="176"/>
    <x v="197"/>
    <x v="0"/>
    <x v="0"/>
    <x v="0"/>
    <x v="0"/>
    <x v="0"/>
    <x v="0"/>
    <x v="0"/>
    <x v="0"/>
    <x v="0"/>
  </r>
  <r>
    <x v="0"/>
    <x v="0"/>
    <x v="0"/>
    <x v="6"/>
    <x v="6"/>
    <x v="13"/>
    <x v="0"/>
    <x v="178"/>
    <x v="178"/>
    <x v="1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2"/>
    <x v="120"/>
    <x v="0"/>
    <x v="0"/>
    <x v="0"/>
    <x v="0"/>
    <x v="149"/>
    <x v="0"/>
    <x v="167"/>
    <x v="168"/>
    <x v="168"/>
    <x v="1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0"/>
    <x v="0"/>
    <x v="8"/>
    <x v="4"/>
    <x v="10"/>
    <x v="0"/>
    <x v="0"/>
    <x v="23"/>
    <x v="0"/>
    <x v="14"/>
    <x v="142"/>
    <x v="163"/>
    <x v="72"/>
    <x v="252"/>
    <x v="7"/>
    <x v="108"/>
    <x v="0"/>
    <x v="0"/>
    <x v="59"/>
    <x v="13"/>
    <x v="184"/>
    <x v="10"/>
    <x v="39"/>
    <x v="177"/>
    <x v="198"/>
    <x v="0"/>
    <x v="0"/>
    <x v="0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3"/>
    <x v="121"/>
    <x v="0"/>
    <x v="0"/>
    <x v="80"/>
    <x v="0"/>
    <x v="150"/>
    <x v="106"/>
    <x v="168"/>
    <x v="169"/>
    <x v="169"/>
    <x v="181"/>
    <x v="0"/>
    <x v="0"/>
    <x v="0"/>
    <x v="0"/>
    <x v="0"/>
    <x v="0"/>
    <x v="0"/>
    <x v="0"/>
    <x v="0"/>
    <x v="0"/>
    <x v="0"/>
    <x v="0"/>
    <x v="0"/>
    <x v="0"/>
    <x v="0"/>
    <x v="71"/>
    <x v="86"/>
    <x v="0"/>
    <x v="0"/>
    <x v="0"/>
    <x v="74"/>
    <x v="0"/>
    <x v="0"/>
    <x v="3"/>
    <x v="4"/>
    <x v="23"/>
    <x v="0"/>
    <x v="0"/>
    <x v="121"/>
    <x v="1"/>
    <x v="5"/>
    <x v="143"/>
    <x v="164"/>
    <x v="19"/>
    <x v="253"/>
    <x v="7"/>
    <x v="109"/>
    <x v="1"/>
    <x v="55"/>
    <x v="23"/>
    <x v="8"/>
    <x v="185"/>
    <x v="1"/>
    <x v="7"/>
    <x v="178"/>
    <x v="199"/>
    <x v="0"/>
    <x v="0"/>
    <x v="0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26"/>
    <x v="0"/>
    <x v="0"/>
    <x v="81"/>
    <x v="16"/>
    <x v="151"/>
    <x v="23"/>
    <x v="169"/>
    <x v="170"/>
    <x v="170"/>
    <x v="182"/>
    <x v="0"/>
    <x v="0"/>
    <x v="0"/>
    <x v="0"/>
    <x v="0"/>
    <x v="0"/>
    <x v="3"/>
    <x v="3"/>
    <x v="0"/>
    <x v="0"/>
    <x v="0"/>
    <x v="0"/>
    <x v="25"/>
    <x v="0"/>
    <x v="0"/>
    <x v="72"/>
    <x v="87"/>
    <x v="31"/>
    <x v="73"/>
    <x v="1"/>
    <x v="1"/>
    <x v="0"/>
    <x v="0"/>
    <x v="14"/>
    <x v="2"/>
    <x v="93"/>
    <x v="2"/>
    <x v="49"/>
    <x v="122"/>
    <x v="1"/>
    <x v="16"/>
    <x v="144"/>
    <x v="165"/>
    <x v="35"/>
    <x v="254"/>
    <x v="2"/>
    <x v="2"/>
    <x v="0"/>
    <x v="0"/>
    <x v="1"/>
    <x v="3"/>
    <x v="186"/>
    <x v="4"/>
    <x v="2"/>
    <x v="179"/>
    <x v="200"/>
    <x v="0"/>
    <x v="0"/>
    <x v="0"/>
    <x v="0"/>
    <x v="0"/>
    <x v="0"/>
    <x v="0"/>
    <x v="0"/>
    <x v="0"/>
  </r>
  <r>
    <x v="0"/>
    <x v="0"/>
    <x v="0"/>
    <x v="6"/>
    <x v="6"/>
    <x v="72"/>
    <x v="0"/>
    <x v="180"/>
    <x v="180"/>
    <x v="18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74"/>
    <x v="1"/>
    <x v="1"/>
    <x v="0"/>
    <x v="0"/>
    <x v="0"/>
    <x v="0"/>
    <x v="0"/>
    <x v="0"/>
    <x v="0"/>
    <x v="0"/>
    <x v="1"/>
    <x v="1"/>
    <x v="1"/>
    <x v="1"/>
    <x v="1"/>
    <x v="2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51"/>
    <x v="68"/>
    <x v="181"/>
    <x v="181"/>
    <x v="1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5"/>
    <x v="122"/>
    <x v="0"/>
    <x v="0"/>
    <x v="82"/>
    <x v="0"/>
    <x v="152"/>
    <x v="107"/>
    <x v="170"/>
    <x v="171"/>
    <x v="171"/>
    <x v="183"/>
    <x v="0"/>
    <x v="0"/>
    <x v="0"/>
    <x v="0"/>
    <x v="0"/>
    <x v="0"/>
    <x v="0"/>
    <x v="0"/>
    <x v="0"/>
    <x v="0"/>
    <x v="0"/>
    <x v="0"/>
    <x v="0"/>
    <x v="0"/>
    <x v="0"/>
    <x v="73"/>
    <x v="88"/>
    <x v="0"/>
    <x v="0"/>
    <x v="0"/>
    <x v="0"/>
    <x v="0"/>
    <x v="0"/>
    <x v="20"/>
    <x v="5"/>
    <x v="106"/>
    <x v="0"/>
    <x v="0"/>
    <x v="123"/>
    <x v="19"/>
    <x v="26"/>
    <x v="145"/>
    <x v="166"/>
    <x v="24"/>
    <x v="256"/>
    <x v="10"/>
    <x v="110"/>
    <x v="9"/>
    <x v="56"/>
    <x v="86"/>
    <x v="27"/>
    <x v="187"/>
    <x v="14"/>
    <x v="81"/>
    <x v="180"/>
    <x v="201"/>
    <x v="0"/>
    <x v="0"/>
    <x v="0"/>
    <x v="0"/>
    <x v="0"/>
    <x v="0"/>
    <x v="0"/>
    <x v="0"/>
    <x v="0"/>
  </r>
  <r>
    <x v="0"/>
    <x v="0"/>
    <x v="0"/>
    <x v="6"/>
    <x v="6"/>
    <x v="1"/>
    <x v="56"/>
    <x v="182"/>
    <x v="182"/>
    <x v="1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"/>
    <x v="0"/>
    <x v="171"/>
    <x v="172"/>
    <x v="172"/>
    <x v="1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46"/>
    <x v="167"/>
    <x v="11"/>
    <x v="257"/>
    <x v="2"/>
    <x v="2"/>
    <x v="0"/>
    <x v="0"/>
    <x v="13"/>
    <x v="1"/>
    <x v="188"/>
    <x v="1"/>
    <x v="13"/>
    <x v="181"/>
    <x v="202"/>
    <x v="0"/>
    <x v="0"/>
    <x v="0"/>
    <x v="0"/>
    <x v="0"/>
    <x v="0"/>
    <x v="0"/>
    <x v="0"/>
    <x v="0"/>
  </r>
  <r>
    <x v="0"/>
    <x v="0"/>
    <x v="0"/>
    <x v="6"/>
    <x v="6"/>
    <x v="1"/>
    <x v="69"/>
    <x v="183"/>
    <x v="183"/>
    <x v="1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5"/>
    <x v="258"/>
    <x v="2"/>
    <x v="2"/>
    <x v="4"/>
    <x v="4"/>
    <x v="2"/>
    <x v="1"/>
    <x v="2"/>
    <x v="1"/>
    <x v="2"/>
    <x v="2"/>
    <x v="203"/>
    <x v="0"/>
    <x v="0"/>
    <x v="0"/>
    <x v="0"/>
    <x v="0"/>
    <x v="0"/>
    <x v="0"/>
    <x v="0"/>
    <x v="0"/>
  </r>
  <r>
    <x v="0"/>
    <x v="0"/>
    <x v="0"/>
    <x v="6"/>
    <x v="6"/>
    <x v="1"/>
    <x v="70"/>
    <x v="184"/>
    <x v="184"/>
    <x v="1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259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6"/>
    <x v="6"/>
    <x v="59"/>
    <x v="71"/>
    <x v="185"/>
    <x v="185"/>
    <x v="1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1"/>
    <x v="1"/>
    <x v="1"/>
    <x v="1"/>
    <x v="6"/>
    <x v="40"/>
    <x v="1"/>
    <x v="11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3"/>
    <x v="0"/>
    <x v="186"/>
    <x v="186"/>
    <x v="18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75"/>
    <x v="1"/>
    <x v="1"/>
    <x v="0"/>
    <x v="0"/>
    <x v="0"/>
    <x v="0"/>
    <x v="0"/>
    <x v="0"/>
    <x v="0"/>
    <x v="0"/>
    <x v="1"/>
    <x v="1"/>
    <x v="1"/>
    <x v="1"/>
    <x v="22"/>
    <x v="2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7"/>
    <x v="187"/>
    <x v="187"/>
    <x v="187"/>
    <x v="0"/>
    <x v="0"/>
    <x v="0"/>
    <x v="0"/>
    <x v="0"/>
    <x v="0"/>
    <x v="0"/>
    <x v="0"/>
    <x v="0"/>
    <x v="0"/>
    <x v="2"/>
    <x v="2"/>
    <x v="0"/>
    <x v="0"/>
    <x v="0"/>
    <x v="0"/>
    <x v="7"/>
    <x v="0"/>
    <x v="0"/>
    <x v="23"/>
    <x v="29"/>
    <x v="136"/>
    <x v="123"/>
    <x v="24"/>
    <x v="8"/>
    <x v="83"/>
    <x v="31"/>
    <x v="154"/>
    <x v="108"/>
    <x v="172"/>
    <x v="173"/>
    <x v="173"/>
    <x v="185"/>
    <x v="0"/>
    <x v="0"/>
    <x v="1"/>
    <x v="1"/>
    <x v="0"/>
    <x v="0"/>
    <x v="2"/>
    <x v="2"/>
    <x v="0"/>
    <x v="0"/>
    <x v="0"/>
    <x v="0"/>
    <x v="26"/>
    <x v="1"/>
    <x v="7"/>
    <x v="74"/>
    <x v="89"/>
    <x v="0"/>
    <x v="0"/>
    <x v="6"/>
    <x v="75"/>
    <x v="0"/>
    <x v="0"/>
    <x v="47"/>
    <x v="17"/>
    <x v="107"/>
    <x v="1"/>
    <x v="1"/>
    <x v="124"/>
    <x v="10"/>
    <x v="41"/>
    <x v="147"/>
    <x v="168"/>
    <x v="73"/>
    <x v="261"/>
    <x v="23"/>
    <x v="112"/>
    <x v="8"/>
    <x v="57"/>
    <x v="87"/>
    <x v="40"/>
    <x v="189"/>
    <x v="30"/>
    <x v="82"/>
    <x v="182"/>
    <x v="204"/>
    <x v="0"/>
    <x v="0"/>
    <x v="0"/>
    <x v="0"/>
    <x v="0"/>
    <x v="0"/>
    <x v="0"/>
    <x v="0"/>
    <x v="0"/>
  </r>
  <r>
    <x v="0"/>
    <x v="0"/>
    <x v="0"/>
    <x v="7"/>
    <x v="7"/>
    <x v="1"/>
    <x v="0"/>
    <x v="188"/>
    <x v="188"/>
    <x v="1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7"/>
    <x v="124"/>
    <x v="0"/>
    <x v="0"/>
    <x v="0"/>
    <x v="0"/>
    <x v="155"/>
    <x v="0"/>
    <x v="173"/>
    <x v="174"/>
    <x v="174"/>
    <x v="1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0"/>
    <x v="148"/>
    <x v="169"/>
    <x v="23"/>
    <x v="262"/>
    <x v="2"/>
    <x v="2"/>
    <x v="1"/>
    <x v="58"/>
    <x v="55"/>
    <x v="3"/>
    <x v="190"/>
    <x v="1"/>
    <x v="65"/>
    <x v="183"/>
    <x v="205"/>
    <x v="0"/>
    <x v="0"/>
    <x v="0"/>
    <x v="0"/>
    <x v="0"/>
    <x v="0"/>
    <x v="0"/>
    <x v="0"/>
    <x v="0"/>
  </r>
  <r>
    <x v="0"/>
    <x v="0"/>
    <x v="0"/>
    <x v="7"/>
    <x v="7"/>
    <x v="74"/>
    <x v="4"/>
    <x v="189"/>
    <x v="189"/>
    <x v="1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2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75"/>
    <x v="0"/>
    <x v="183"/>
    <x v="183"/>
    <x v="1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64"/>
    <x v="2"/>
    <x v="2"/>
    <x v="4"/>
    <x v="5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51"/>
    <x v="72"/>
    <x v="167"/>
    <x v="167"/>
    <x v="1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8"/>
    <x v="125"/>
    <x v="0"/>
    <x v="0"/>
    <x v="0"/>
    <x v="0"/>
    <x v="156"/>
    <x v="0"/>
    <x v="174"/>
    <x v="93"/>
    <x v="175"/>
    <x v="1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5"/>
    <x v="149"/>
    <x v="170"/>
    <x v="19"/>
    <x v="265"/>
    <x v="2"/>
    <x v="2"/>
    <x v="12"/>
    <x v="60"/>
    <x v="18"/>
    <x v="3"/>
    <x v="191"/>
    <x v="1"/>
    <x v="16"/>
    <x v="184"/>
    <x v="206"/>
    <x v="13"/>
    <x v="13"/>
    <x v="4"/>
    <x v="0"/>
    <x v="0"/>
    <x v="0"/>
    <x v="0"/>
    <x v="0"/>
    <x v="0"/>
  </r>
  <r>
    <x v="0"/>
    <x v="0"/>
    <x v="0"/>
    <x v="7"/>
    <x v="7"/>
    <x v="47"/>
    <x v="0"/>
    <x v="190"/>
    <x v="190"/>
    <x v="1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9"/>
    <x v="126"/>
    <x v="0"/>
    <x v="0"/>
    <x v="84"/>
    <x v="0"/>
    <x v="157"/>
    <x v="109"/>
    <x v="175"/>
    <x v="46"/>
    <x v="176"/>
    <x v="188"/>
    <x v="0"/>
    <x v="0"/>
    <x v="0"/>
    <x v="0"/>
    <x v="0"/>
    <x v="0"/>
    <x v="0"/>
    <x v="0"/>
    <x v="0"/>
    <x v="0"/>
    <x v="0"/>
    <x v="0"/>
    <x v="0"/>
    <x v="0"/>
    <x v="0"/>
    <x v="75"/>
    <x v="90"/>
    <x v="0"/>
    <x v="0"/>
    <x v="1"/>
    <x v="1"/>
    <x v="0"/>
    <x v="0"/>
    <x v="12"/>
    <x v="10"/>
    <x v="108"/>
    <x v="1"/>
    <x v="50"/>
    <x v="125"/>
    <x v="3"/>
    <x v="8"/>
    <x v="150"/>
    <x v="171"/>
    <x v="74"/>
    <x v="266"/>
    <x v="7"/>
    <x v="113"/>
    <x v="0"/>
    <x v="0"/>
    <x v="88"/>
    <x v="0"/>
    <x v="192"/>
    <x v="10"/>
    <x v="83"/>
    <x v="185"/>
    <x v="207"/>
    <x v="0"/>
    <x v="0"/>
    <x v="0"/>
    <x v="0"/>
    <x v="0"/>
    <x v="0"/>
    <x v="0"/>
    <x v="0"/>
    <x v="0"/>
  </r>
  <r>
    <x v="0"/>
    <x v="0"/>
    <x v="0"/>
    <x v="7"/>
    <x v="7"/>
    <x v="1"/>
    <x v="73"/>
    <x v="163"/>
    <x v="163"/>
    <x v="1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"/>
    <x v="0"/>
    <x v="0"/>
    <x v="0"/>
    <x v="0"/>
    <x v="0"/>
    <x v="0"/>
    <x v="0"/>
    <x v="0"/>
    <x v="1"/>
    <x v="1"/>
    <x v="1"/>
    <x v="1"/>
    <x v="19"/>
    <x v="267"/>
    <x v="1"/>
    <x v="114"/>
    <x v="0"/>
    <x v="0"/>
    <x v="2"/>
    <x v="1"/>
    <x v="2"/>
    <x v="1"/>
    <x v="2"/>
    <x v="2"/>
    <x v="208"/>
    <x v="0"/>
    <x v="0"/>
    <x v="0"/>
    <x v="0"/>
    <x v="0"/>
    <x v="0"/>
    <x v="0"/>
    <x v="0"/>
    <x v="0"/>
  </r>
  <r>
    <x v="0"/>
    <x v="0"/>
    <x v="0"/>
    <x v="7"/>
    <x v="7"/>
    <x v="1"/>
    <x v="7"/>
    <x v="187"/>
    <x v="187"/>
    <x v="18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76"/>
    <x v="175"/>
    <x v="177"/>
    <x v="1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64"/>
    <x v="0"/>
    <x v="0"/>
    <x v="42"/>
    <x v="0"/>
    <x v="16"/>
    <x v="151"/>
    <x v="172"/>
    <x v="1"/>
    <x v="268"/>
    <x v="1"/>
    <x v="28"/>
    <x v="0"/>
    <x v="0"/>
    <x v="4"/>
    <x v="3"/>
    <x v="193"/>
    <x v="1"/>
    <x v="4"/>
    <x v="186"/>
    <x v="209"/>
    <x v="0"/>
    <x v="0"/>
    <x v="0"/>
    <x v="27"/>
    <x v="27"/>
    <x v="1"/>
    <x v="1"/>
    <x v="9"/>
    <x v="9"/>
  </r>
  <r>
    <x v="0"/>
    <x v="0"/>
    <x v="0"/>
    <x v="7"/>
    <x v="7"/>
    <x v="1"/>
    <x v="74"/>
    <x v="191"/>
    <x v="191"/>
    <x v="1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0"/>
    <x v="127"/>
    <x v="0"/>
    <x v="0"/>
    <x v="85"/>
    <x v="32"/>
    <x v="158"/>
    <x v="110"/>
    <x v="177"/>
    <x v="176"/>
    <x v="178"/>
    <x v="190"/>
    <x v="0"/>
    <x v="0"/>
    <x v="0"/>
    <x v="0"/>
    <x v="0"/>
    <x v="0"/>
    <x v="3"/>
    <x v="3"/>
    <x v="0"/>
    <x v="0"/>
    <x v="0"/>
    <x v="0"/>
    <x v="27"/>
    <x v="0"/>
    <x v="0"/>
    <x v="76"/>
    <x v="91"/>
    <x v="0"/>
    <x v="0"/>
    <x v="0"/>
    <x v="77"/>
    <x v="0"/>
    <x v="0"/>
    <x v="21"/>
    <x v="3"/>
    <x v="109"/>
    <x v="1"/>
    <x v="1"/>
    <x v="126"/>
    <x v="6"/>
    <x v="42"/>
    <x v="152"/>
    <x v="173"/>
    <x v="75"/>
    <x v="269"/>
    <x v="15"/>
    <x v="115"/>
    <x v="21"/>
    <x v="61"/>
    <x v="89"/>
    <x v="41"/>
    <x v="194"/>
    <x v="2"/>
    <x v="84"/>
    <x v="187"/>
    <x v="210"/>
    <x v="0"/>
    <x v="0"/>
    <x v="0"/>
    <x v="0"/>
    <x v="0"/>
    <x v="0"/>
    <x v="0"/>
    <x v="0"/>
    <x v="0"/>
  </r>
  <r>
    <x v="0"/>
    <x v="0"/>
    <x v="0"/>
    <x v="7"/>
    <x v="7"/>
    <x v="1"/>
    <x v="75"/>
    <x v="192"/>
    <x v="192"/>
    <x v="1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"/>
    <x v="128"/>
    <x v="0"/>
    <x v="0"/>
    <x v="0"/>
    <x v="0"/>
    <x v="159"/>
    <x v="111"/>
    <x v="178"/>
    <x v="177"/>
    <x v="179"/>
    <x v="1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0"/>
    <x v="0"/>
    <x v="0"/>
    <x v="127"/>
    <x v="0"/>
    <x v="0"/>
    <x v="153"/>
    <x v="174"/>
    <x v="76"/>
    <x v="270"/>
    <x v="2"/>
    <x v="2"/>
    <x v="1"/>
    <x v="1"/>
    <x v="0"/>
    <x v="33"/>
    <x v="195"/>
    <x v="31"/>
    <x v="22"/>
    <x v="188"/>
    <x v="211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"/>
    <x v="129"/>
    <x v="0"/>
    <x v="0"/>
    <x v="86"/>
    <x v="33"/>
    <x v="160"/>
    <x v="112"/>
    <x v="179"/>
    <x v="178"/>
    <x v="180"/>
    <x v="192"/>
    <x v="0"/>
    <x v="0"/>
    <x v="0"/>
    <x v="0"/>
    <x v="0"/>
    <x v="0"/>
    <x v="3"/>
    <x v="3"/>
    <x v="0"/>
    <x v="0"/>
    <x v="0"/>
    <x v="0"/>
    <x v="24"/>
    <x v="0"/>
    <x v="0"/>
    <x v="77"/>
    <x v="92"/>
    <x v="0"/>
    <x v="0"/>
    <x v="3"/>
    <x v="78"/>
    <x v="0"/>
    <x v="0"/>
    <x v="23"/>
    <x v="10"/>
    <x v="111"/>
    <x v="0"/>
    <x v="0"/>
    <x v="128"/>
    <x v="0"/>
    <x v="43"/>
    <x v="154"/>
    <x v="175"/>
    <x v="44"/>
    <x v="271"/>
    <x v="5"/>
    <x v="116"/>
    <x v="4"/>
    <x v="62"/>
    <x v="90"/>
    <x v="26"/>
    <x v="196"/>
    <x v="16"/>
    <x v="56"/>
    <x v="189"/>
    <x v="212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26"/>
    <x v="0"/>
    <x v="0"/>
    <x v="0"/>
    <x v="0"/>
    <x v="161"/>
    <x v="23"/>
    <x v="180"/>
    <x v="179"/>
    <x v="181"/>
    <x v="19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1"/>
    <x v="1"/>
    <x v="0"/>
    <x v="0"/>
    <x v="7"/>
    <x v="4"/>
    <x v="39"/>
    <x v="1"/>
    <x v="51"/>
    <x v="129"/>
    <x v="1"/>
    <x v="1"/>
    <x v="1"/>
    <x v="176"/>
    <x v="6"/>
    <x v="272"/>
    <x v="2"/>
    <x v="2"/>
    <x v="0"/>
    <x v="0"/>
    <x v="2"/>
    <x v="1"/>
    <x v="197"/>
    <x v="4"/>
    <x v="5"/>
    <x v="5"/>
    <x v="213"/>
    <x v="0"/>
    <x v="0"/>
    <x v="0"/>
    <x v="0"/>
    <x v="0"/>
    <x v="0"/>
    <x v="0"/>
    <x v="0"/>
    <x v="0"/>
  </r>
  <r>
    <x v="0"/>
    <x v="0"/>
    <x v="0"/>
    <x v="7"/>
    <x v="7"/>
    <x v="1"/>
    <x v="76"/>
    <x v="189"/>
    <x v="189"/>
    <x v="1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"/>
    <x v="0"/>
    <x v="181"/>
    <x v="180"/>
    <x v="182"/>
    <x v="1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55"/>
    <x v="177"/>
    <x v="18"/>
    <x v="273"/>
    <x v="2"/>
    <x v="2"/>
    <x v="7"/>
    <x v="63"/>
    <x v="47"/>
    <x v="42"/>
    <x v="198"/>
    <x v="32"/>
    <x v="85"/>
    <x v="190"/>
    <x v="214"/>
    <x v="0"/>
    <x v="0"/>
    <x v="0"/>
    <x v="0"/>
    <x v="0"/>
    <x v="0"/>
    <x v="0"/>
    <x v="0"/>
    <x v="0"/>
  </r>
  <r>
    <x v="0"/>
    <x v="0"/>
    <x v="0"/>
    <x v="7"/>
    <x v="7"/>
    <x v="1"/>
    <x v="35"/>
    <x v="181"/>
    <x v="181"/>
    <x v="1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0"/>
    <x v="182"/>
    <x v="181"/>
    <x v="183"/>
    <x v="1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4"/>
    <x v="112"/>
    <x v="0"/>
    <x v="0"/>
    <x v="130"/>
    <x v="0"/>
    <x v="18"/>
    <x v="156"/>
    <x v="178"/>
    <x v="64"/>
    <x v="274"/>
    <x v="5"/>
    <x v="117"/>
    <x v="4"/>
    <x v="64"/>
    <x v="26"/>
    <x v="11"/>
    <x v="199"/>
    <x v="16"/>
    <x v="86"/>
    <x v="191"/>
    <x v="215"/>
    <x v="0"/>
    <x v="0"/>
    <x v="0"/>
    <x v="0"/>
    <x v="0"/>
    <x v="0"/>
    <x v="0"/>
    <x v="0"/>
    <x v="0"/>
  </r>
  <r>
    <x v="0"/>
    <x v="0"/>
    <x v="0"/>
    <x v="7"/>
    <x v="7"/>
    <x v="0"/>
    <x v="77"/>
    <x v="194"/>
    <x v="194"/>
    <x v="1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0"/>
    <x v="62"/>
    <x v="195"/>
    <x v="195"/>
    <x v="1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47"/>
    <x v="0"/>
    <x v="190"/>
    <x v="190"/>
    <x v="19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83"/>
    <x v="182"/>
    <x v="184"/>
    <x v="19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113"/>
    <x v="1"/>
    <x v="52"/>
    <x v="131"/>
    <x v="0"/>
    <x v="16"/>
    <x v="157"/>
    <x v="179"/>
    <x v="6"/>
    <x v="10"/>
    <x v="2"/>
    <x v="2"/>
    <x v="0"/>
    <x v="0"/>
    <x v="2"/>
    <x v="1"/>
    <x v="2"/>
    <x v="1"/>
    <x v="2"/>
    <x v="2"/>
    <x v="216"/>
    <x v="0"/>
    <x v="0"/>
    <x v="0"/>
    <x v="28"/>
    <x v="28"/>
    <x v="1"/>
    <x v="1"/>
    <x v="9"/>
    <x v="9"/>
  </r>
  <r>
    <x v="0"/>
    <x v="0"/>
    <x v="0"/>
    <x v="7"/>
    <x v="7"/>
    <x v="12"/>
    <x v="78"/>
    <x v="196"/>
    <x v="196"/>
    <x v="1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75"/>
    <x v="1"/>
    <x v="4"/>
    <x v="0"/>
    <x v="0"/>
    <x v="13"/>
    <x v="1"/>
    <x v="83"/>
    <x v="1"/>
    <x v="13"/>
    <x v="79"/>
    <x v="217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3"/>
    <x v="130"/>
    <x v="0"/>
    <x v="0"/>
    <x v="87"/>
    <x v="0"/>
    <x v="164"/>
    <x v="0"/>
    <x v="184"/>
    <x v="183"/>
    <x v="185"/>
    <x v="198"/>
    <x v="0"/>
    <x v="0"/>
    <x v="0"/>
    <x v="0"/>
    <x v="0"/>
    <x v="0"/>
    <x v="0"/>
    <x v="0"/>
    <x v="0"/>
    <x v="0"/>
    <x v="0"/>
    <x v="0"/>
    <x v="0"/>
    <x v="0"/>
    <x v="0"/>
    <x v="78"/>
    <x v="93"/>
    <x v="0"/>
    <x v="0"/>
    <x v="0"/>
    <x v="79"/>
    <x v="0"/>
    <x v="0"/>
    <x v="0"/>
    <x v="0"/>
    <x v="0"/>
    <x v="0"/>
    <x v="0"/>
    <x v="0"/>
    <x v="3"/>
    <x v="5"/>
    <x v="158"/>
    <x v="180"/>
    <x v="17"/>
    <x v="276"/>
    <x v="5"/>
    <x v="20"/>
    <x v="0"/>
    <x v="0"/>
    <x v="12"/>
    <x v="15"/>
    <x v="200"/>
    <x v="3"/>
    <x v="7"/>
    <x v="192"/>
    <x v="218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1"/>
    <x v="0"/>
    <x v="102"/>
    <x v="102"/>
    <x v="1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277"/>
    <x v="7"/>
    <x v="118"/>
    <x v="1"/>
    <x v="65"/>
    <x v="6"/>
    <x v="3"/>
    <x v="201"/>
    <x v="1"/>
    <x v="14"/>
    <x v="193"/>
    <x v="219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131"/>
    <x v="0"/>
    <x v="0"/>
    <x v="0"/>
    <x v="0"/>
    <x v="165"/>
    <x v="113"/>
    <x v="185"/>
    <x v="184"/>
    <x v="186"/>
    <x v="2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8"/>
    <x v="0"/>
    <x v="0"/>
    <x v="132"/>
    <x v="1"/>
    <x v="5"/>
    <x v="159"/>
    <x v="181"/>
    <x v="1"/>
    <x v="278"/>
    <x v="2"/>
    <x v="2"/>
    <x v="0"/>
    <x v="0"/>
    <x v="8"/>
    <x v="1"/>
    <x v="202"/>
    <x v="4"/>
    <x v="14"/>
    <x v="194"/>
    <x v="220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77"/>
    <x v="0"/>
    <x v="0"/>
    <x v="0"/>
    <x v="0"/>
    <x v="0"/>
    <x v="0"/>
    <x v="0"/>
    <x v="0"/>
    <x v="0"/>
    <x v="0"/>
    <x v="1"/>
    <x v="1"/>
    <x v="1"/>
    <x v="1"/>
    <x v="23"/>
    <x v="279"/>
    <x v="1"/>
    <x v="4"/>
    <x v="1"/>
    <x v="6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74"/>
    <x v="191"/>
    <x v="191"/>
    <x v="19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186"/>
    <x v="185"/>
    <x v="187"/>
    <x v="2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160"/>
    <x v="182"/>
    <x v="1"/>
    <x v="280"/>
    <x v="2"/>
    <x v="2"/>
    <x v="0"/>
    <x v="0"/>
    <x v="16"/>
    <x v="1"/>
    <x v="203"/>
    <x v="1"/>
    <x v="45"/>
    <x v="195"/>
    <x v="221"/>
    <x v="0"/>
    <x v="0"/>
    <x v="0"/>
    <x v="0"/>
    <x v="0"/>
    <x v="0"/>
    <x v="0"/>
    <x v="0"/>
    <x v="0"/>
  </r>
  <r>
    <x v="0"/>
    <x v="0"/>
    <x v="0"/>
    <x v="7"/>
    <x v="7"/>
    <x v="1"/>
    <x v="0"/>
    <x v="198"/>
    <x v="198"/>
    <x v="1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"/>
    <x v="1"/>
    <x v="197"/>
    <x v="1"/>
    <x v="1"/>
    <x v="196"/>
    <x v="222"/>
    <x v="0"/>
    <x v="0"/>
    <x v="0"/>
    <x v="0"/>
    <x v="0"/>
    <x v="0"/>
    <x v="0"/>
    <x v="0"/>
    <x v="0"/>
  </r>
  <r>
    <x v="0"/>
    <x v="0"/>
    <x v="0"/>
    <x v="7"/>
    <x v="7"/>
    <x v="1"/>
    <x v="0"/>
    <x v="188"/>
    <x v="188"/>
    <x v="18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5"/>
    <x v="132"/>
    <x v="0"/>
    <x v="0"/>
    <x v="88"/>
    <x v="0"/>
    <x v="167"/>
    <x v="114"/>
    <x v="187"/>
    <x v="186"/>
    <x v="188"/>
    <x v="202"/>
    <x v="0"/>
    <x v="0"/>
    <x v="0"/>
    <x v="0"/>
    <x v="0"/>
    <x v="0"/>
    <x v="0"/>
    <x v="0"/>
    <x v="0"/>
    <x v="0"/>
    <x v="0"/>
    <x v="0"/>
    <x v="0"/>
    <x v="0"/>
    <x v="0"/>
    <x v="79"/>
    <x v="94"/>
    <x v="0"/>
    <x v="0"/>
    <x v="1"/>
    <x v="1"/>
    <x v="0"/>
    <x v="0"/>
    <x v="7"/>
    <x v="4"/>
    <x v="9"/>
    <x v="0"/>
    <x v="0"/>
    <x v="23"/>
    <x v="1"/>
    <x v="0"/>
    <x v="161"/>
    <x v="183"/>
    <x v="23"/>
    <x v="281"/>
    <x v="2"/>
    <x v="2"/>
    <x v="0"/>
    <x v="0"/>
    <x v="16"/>
    <x v="8"/>
    <x v="204"/>
    <x v="3"/>
    <x v="31"/>
    <x v="197"/>
    <x v="223"/>
    <x v="0"/>
    <x v="0"/>
    <x v="0"/>
    <x v="0"/>
    <x v="0"/>
    <x v="0"/>
    <x v="0"/>
    <x v="0"/>
    <x v="0"/>
  </r>
  <r>
    <x v="0"/>
    <x v="0"/>
    <x v="0"/>
    <x v="7"/>
    <x v="7"/>
    <x v="51"/>
    <x v="72"/>
    <x v="167"/>
    <x v="167"/>
    <x v="1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0"/>
    <x v="188"/>
    <x v="187"/>
    <x v="189"/>
    <x v="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62"/>
    <x v="184"/>
    <x v="6"/>
    <x v="282"/>
    <x v="2"/>
    <x v="2"/>
    <x v="0"/>
    <x v="0"/>
    <x v="13"/>
    <x v="1"/>
    <x v="205"/>
    <x v="1"/>
    <x v="13"/>
    <x v="198"/>
    <x v="224"/>
    <x v="0"/>
    <x v="0"/>
    <x v="0"/>
    <x v="0"/>
    <x v="0"/>
    <x v="0"/>
    <x v="0"/>
    <x v="0"/>
    <x v="0"/>
  </r>
  <r>
    <x v="0"/>
    <x v="0"/>
    <x v="0"/>
    <x v="8"/>
    <x v="8"/>
    <x v="77"/>
    <x v="80"/>
    <x v="199"/>
    <x v="199"/>
    <x v="1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"/>
    <x v="133"/>
    <x v="0"/>
    <x v="0"/>
    <x v="0"/>
    <x v="0"/>
    <x v="169"/>
    <x v="66"/>
    <x v="189"/>
    <x v="188"/>
    <x v="190"/>
    <x v="204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0"/>
    <x v="1"/>
    <x v="1"/>
    <x v="0"/>
    <x v="0"/>
    <x v="4"/>
    <x v="4"/>
    <x v="5"/>
    <x v="1"/>
    <x v="3"/>
    <x v="133"/>
    <x v="1"/>
    <x v="1"/>
    <x v="163"/>
    <x v="185"/>
    <x v="26"/>
    <x v="283"/>
    <x v="2"/>
    <x v="2"/>
    <x v="0"/>
    <x v="0"/>
    <x v="43"/>
    <x v="3"/>
    <x v="206"/>
    <x v="4"/>
    <x v="5"/>
    <x v="199"/>
    <x v="225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90"/>
    <x v="189"/>
    <x v="191"/>
    <x v="205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78"/>
    <x v="0"/>
    <x v="0"/>
    <x v="0"/>
    <x v="0"/>
    <x v="7"/>
    <x v="4"/>
    <x v="10"/>
    <x v="1"/>
    <x v="9"/>
    <x v="10"/>
    <x v="0"/>
    <x v="16"/>
    <x v="164"/>
    <x v="186"/>
    <x v="64"/>
    <x v="284"/>
    <x v="1"/>
    <x v="4"/>
    <x v="0"/>
    <x v="0"/>
    <x v="2"/>
    <x v="1"/>
    <x v="84"/>
    <x v="1"/>
    <x v="2"/>
    <x v="200"/>
    <x v="226"/>
    <x v="0"/>
    <x v="0"/>
    <x v="0"/>
    <x v="0"/>
    <x v="0"/>
    <x v="0"/>
    <x v="0"/>
    <x v="0"/>
    <x v="0"/>
  </r>
  <r>
    <x v="0"/>
    <x v="0"/>
    <x v="0"/>
    <x v="8"/>
    <x v="8"/>
    <x v="79"/>
    <x v="48"/>
    <x v="201"/>
    <x v="201"/>
    <x v="2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7"/>
    <x v="134"/>
    <x v="0"/>
    <x v="0"/>
    <x v="20"/>
    <x v="34"/>
    <x v="170"/>
    <x v="115"/>
    <x v="191"/>
    <x v="190"/>
    <x v="192"/>
    <x v="206"/>
    <x v="0"/>
    <x v="0"/>
    <x v="0"/>
    <x v="0"/>
    <x v="0"/>
    <x v="0"/>
    <x v="1"/>
    <x v="3"/>
    <x v="0"/>
    <x v="0"/>
    <x v="0"/>
    <x v="0"/>
    <x v="24"/>
    <x v="0"/>
    <x v="0"/>
    <x v="0"/>
    <x v="0"/>
    <x v="0"/>
    <x v="0"/>
    <x v="1"/>
    <x v="1"/>
    <x v="0"/>
    <x v="0"/>
    <x v="48"/>
    <x v="2"/>
    <x v="56"/>
    <x v="0"/>
    <x v="0"/>
    <x v="134"/>
    <x v="0"/>
    <x v="44"/>
    <x v="165"/>
    <x v="187"/>
    <x v="55"/>
    <x v="285"/>
    <x v="1"/>
    <x v="119"/>
    <x v="0"/>
    <x v="0"/>
    <x v="91"/>
    <x v="13"/>
    <x v="207"/>
    <x v="10"/>
    <x v="87"/>
    <x v="201"/>
    <x v="227"/>
    <x v="14"/>
    <x v="14"/>
    <x v="4"/>
    <x v="0"/>
    <x v="0"/>
    <x v="0"/>
    <x v="0"/>
    <x v="0"/>
    <x v="0"/>
  </r>
  <r>
    <x v="0"/>
    <x v="0"/>
    <x v="0"/>
    <x v="8"/>
    <x v="8"/>
    <x v="61"/>
    <x v="0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69"/>
    <x v="1"/>
    <x v="208"/>
    <x v="1"/>
    <x v="88"/>
    <x v="155"/>
    <x v="228"/>
    <x v="0"/>
    <x v="0"/>
    <x v="0"/>
    <x v="0"/>
    <x v="0"/>
    <x v="0"/>
    <x v="0"/>
    <x v="0"/>
    <x v="0"/>
  </r>
  <r>
    <x v="0"/>
    <x v="0"/>
    <x v="0"/>
    <x v="8"/>
    <x v="8"/>
    <x v="61"/>
    <x v="0"/>
    <x v="144"/>
    <x v="144"/>
    <x v="14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9"/>
    <x v="1"/>
    <x v="1"/>
    <x v="0"/>
    <x v="0"/>
    <x v="0"/>
    <x v="0"/>
    <x v="0"/>
    <x v="0"/>
    <x v="0"/>
    <x v="0"/>
    <x v="1"/>
    <x v="1"/>
    <x v="1"/>
    <x v="1"/>
    <x v="6"/>
    <x v="2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30"/>
    <x v="148"/>
    <x v="135"/>
    <x v="25"/>
    <x v="0"/>
    <x v="89"/>
    <x v="0"/>
    <x v="171"/>
    <x v="116"/>
    <x v="192"/>
    <x v="191"/>
    <x v="193"/>
    <x v="207"/>
    <x v="0"/>
    <x v="0"/>
    <x v="0"/>
    <x v="0"/>
    <x v="0"/>
    <x v="0"/>
    <x v="0"/>
    <x v="0"/>
    <x v="0"/>
    <x v="0"/>
    <x v="0"/>
    <x v="0"/>
    <x v="0"/>
    <x v="0"/>
    <x v="1"/>
    <x v="80"/>
    <x v="96"/>
    <x v="0"/>
    <x v="0"/>
    <x v="3"/>
    <x v="80"/>
    <x v="0"/>
    <x v="0"/>
    <x v="49"/>
    <x v="9"/>
    <x v="114"/>
    <x v="0"/>
    <x v="0"/>
    <x v="135"/>
    <x v="1"/>
    <x v="6"/>
    <x v="166"/>
    <x v="188"/>
    <x v="77"/>
    <x v="287"/>
    <x v="5"/>
    <x v="120"/>
    <x v="12"/>
    <x v="67"/>
    <x v="92"/>
    <x v="27"/>
    <x v="209"/>
    <x v="16"/>
    <x v="42"/>
    <x v="202"/>
    <x v="229"/>
    <x v="0"/>
    <x v="0"/>
    <x v="0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49"/>
    <x v="136"/>
    <x v="0"/>
    <x v="0"/>
    <x v="90"/>
    <x v="0"/>
    <x v="172"/>
    <x v="117"/>
    <x v="193"/>
    <x v="192"/>
    <x v="194"/>
    <x v="208"/>
    <x v="0"/>
    <x v="0"/>
    <x v="0"/>
    <x v="0"/>
    <x v="0"/>
    <x v="0"/>
    <x v="0"/>
    <x v="0"/>
    <x v="0"/>
    <x v="0"/>
    <x v="0"/>
    <x v="0"/>
    <x v="0"/>
    <x v="0"/>
    <x v="0"/>
    <x v="81"/>
    <x v="97"/>
    <x v="14"/>
    <x v="24"/>
    <x v="1"/>
    <x v="1"/>
    <x v="0"/>
    <x v="0"/>
    <x v="2"/>
    <x v="5"/>
    <x v="115"/>
    <x v="15"/>
    <x v="53"/>
    <x v="136"/>
    <x v="0"/>
    <x v="16"/>
    <x v="167"/>
    <x v="189"/>
    <x v="4"/>
    <x v="94"/>
    <x v="2"/>
    <x v="2"/>
    <x v="0"/>
    <x v="0"/>
    <x v="4"/>
    <x v="15"/>
    <x v="106"/>
    <x v="1"/>
    <x v="2"/>
    <x v="203"/>
    <x v="230"/>
    <x v="0"/>
    <x v="0"/>
    <x v="0"/>
    <x v="0"/>
    <x v="0"/>
    <x v="0"/>
    <x v="0"/>
    <x v="0"/>
    <x v="0"/>
  </r>
  <r>
    <x v="0"/>
    <x v="0"/>
    <x v="0"/>
    <x v="8"/>
    <x v="8"/>
    <x v="1"/>
    <x v="77"/>
    <x v="203"/>
    <x v="203"/>
    <x v="2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"/>
    <x v="0"/>
    <x v="194"/>
    <x v="193"/>
    <x v="195"/>
    <x v="2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23"/>
    <x v="0"/>
    <x v="0"/>
    <x v="137"/>
    <x v="3"/>
    <x v="45"/>
    <x v="168"/>
    <x v="190"/>
    <x v="78"/>
    <x v="288"/>
    <x v="1"/>
    <x v="87"/>
    <x v="22"/>
    <x v="68"/>
    <x v="41"/>
    <x v="26"/>
    <x v="210"/>
    <x v="18"/>
    <x v="89"/>
    <x v="204"/>
    <x v="231"/>
    <x v="0"/>
    <x v="0"/>
    <x v="0"/>
    <x v="0"/>
    <x v="0"/>
    <x v="0"/>
    <x v="0"/>
    <x v="0"/>
    <x v="0"/>
  </r>
  <r>
    <x v="0"/>
    <x v="0"/>
    <x v="0"/>
    <x v="8"/>
    <x v="8"/>
    <x v="13"/>
    <x v="81"/>
    <x v="204"/>
    <x v="204"/>
    <x v="2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289"/>
    <x v="2"/>
    <x v="2"/>
    <x v="0"/>
    <x v="0"/>
    <x v="13"/>
    <x v="3"/>
    <x v="211"/>
    <x v="3"/>
    <x v="13"/>
    <x v="205"/>
    <x v="232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1"/>
    <x v="0"/>
    <x v="195"/>
    <x v="1"/>
    <x v="1"/>
    <x v="2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91"/>
    <x v="6"/>
    <x v="10"/>
    <x v="2"/>
    <x v="2"/>
    <x v="0"/>
    <x v="0"/>
    <x v="13"/>
    <x v="1"/>
    <x v="34"/>
    <x v="4"/>
    <x v="5"/>
    <x v="5"/>
    <x v="233"/>
    <x v="0"/>
    <x v="0"/>
    <x v="0"/>
    <x v="29"/>
    <x v="29"/>
    <x v="1"/>
    <x v="1"/>
    <x v="10"/>
    <x v="10"/>
  </r>
  <r>
    <x v="0"/>
    <x v="0"/>
    <x v="0"/>
    <x v="8"/>
    <x v="8"/>
    <x v="78"/>
    <x v="0"/>
    <x v="200"/>
    <x v="200"/>
    <x v="20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0"/>
    <x v="1"/>
    <x v="1"/>
    <x v="0"/>
    <x v="0"/>
    <x v="0"/>
    <x v="0"/>
    <x v="0"/>
    <x v="0"/>
    <x v="0"/>
    <x v="0"/>
    <x v="1"/>
    <x v="1"/>
    <x v="1"/>
    <x v="1"/>
    <x v="6"/>
    <x v="290"/>
    <x v="2"/>
    <x v="2"/>
    <x v="0"/>
    <x v="0"/>
    <x v="5"/>
    <x v="4"/>
    <x v="5"/>
    <x v="4"/>
    <x v="5"/>
    <x v="5"/>
    <x v="5"/>
    <x v="0"/>
    <x v="0"/>
    <x v="1"/>
    <x v="29"/>
    <x v="29"/>
    <x v="1"/>
    <x v="1"/>
    <x v="10"/>
    <x v="10"/>
  </r>
  <r>
    <x v="0"/>
    <x v="0"/>
    <x v="0"/>
    <x v="9"/>
    <x v="9"/>
    <x v="25"/>
    <x v="48"/>
    <x v="141"/>
    <x v="141"/>
    <x v="1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31"/>
    <x v="150"/>
    <x v="137"/>
    <x v="26"/>
    <x v="0"/>
    <x v="91"/>
    <x v="0"/>
    <x v="174"/>
    <x v="118"/>
    <x v="196"/>
    <x v="194"/>
    <x v="196"/>
    <x v="212"/>
    <x v="0"/>
    <x v="0"/>
    <x v="0"/>
    <x v="0"/>
    <x v="0"/>
    <x v="0"/>
    <x v="0"/>
    <x v="0"/>
    <x v="0"/>
    <x v="0"/>
    <x v="0"/>
    <x v="0"/>
    <x v="0"/>
    <x v="0"/>
    <x v="1"/>
    <x v="82"/>
    <x v="98"/>
    <x v="0"/>
    <x v="0"/>
    <x v="5"/>
    <x v="81"/>
    <x v="0"/>
    <x v="0"/>
    <x v="50"/>
    <x v="1"/>
    <x v="116"/>
    <x v="15"/>
    <x v="54"/>
    <x v="138"/>
    <x v="8"/>
    <x v="22"/>
    <x v="169"/>
    <x v="192"/>
    <x v="79"/>
    <x v="291"/>
    <x v="0"/>
    <x v="121"/>
    <x v="1"/>
    <x v="69"/>
    <x v="93"/>
    <x v="29"/>
    <x v="212"/>
    <x v="31"/>
    <x v="90"/>
    <x v="206"/>
    <x v="234"/>
    <x v="0"/>
    <x v="0"/>
    <x v="0"/>
    <x v="0"/>
    <x v="0"/>
    <x v="0"/>
    <x v="0"/>
    <x v="0"/>
    <x v="0"/>
  </r>
  <r>
    <x v="0"/>
    <x v="0"/>
    <x v="0"/>
    <x v="9"/>
    <x v="9"/>
    <x v="80"/>
    <x v="20"/>
    <x v="205"/>
    <x v="205"/>
    <x v="2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92"/>
    <x v="2"/>
    <x v="2"/>
    <x v="7"/>
    <x v="15"/>
    <x v="6"/>
    <x v="1"/>
    <x v="213"/>
    <x v="1"/>
    <x v="14"/>
    <x v="207"/>
    <x v="235"/>
    <x v="0"/>
    <x v="0"/>
    <x v="0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1"/>
    <x v="138"/>
    <x v="0"/>
    <x v="0"/>
    <x v="32"/>
    <x v="35"/>
    <x v="175"/>
    <x v="119"/>
    <x v="197"/>
    <x v="195"/>
    <x v="197"/>
    <x v="213"/>
    <x v="0"/>
    <x v="0"/>
    <x v="0"/>
    <x v="0"/>
    <x v="0"/>
    <x v="0"/>
    <x v="3"/>
    <x v="3"/>
    <x v="0"/>
    <x v="0"/>
    <x v="0"/>
    <x v="0"/>
    <x v="15"/>
    <x v="0"/>
    <x v="0"/>
    <x v="0"/>
    <x v="99"/>
    <x v="0"/>
    <x v="0"/>
    <x v="1"/>
    <x v="1"/>
    <x v="0"/>
    <x v="0"/>
    <x v="3"/>
    <x v="4"/>
    <x v="23"/>
    <x v="1"/>
    <x v="14"/>
    <x v="139"/>
    <x v="1"/>
    <x v="1"/>
    <x v="170"/>
    <x v="193"/>
    <x v="11"/>
    <x v="293"/>
    <x v="1"/>
    <x v="4"/>
    <x v="0"/>
    <x v="0"/>
    <x v="38"/>
    <x v="3"/>
    <x v="214"/>
    <x v="4"/>
    <x v="5"/>
    <x v="208"/>
    <x v="236"/>
    <x v="0"/>
    <x v="0"/>
    <x v="0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81"/>
    <x v="0"/>
    <x v="82"/>
    <x v="0"/>
    <x v="0"/>
    <x v="0"/>
    <x v="0"/>
    <x v="0"/>
    <x v="0"/>
    <x v="0"/>
    <x v="0"/>
    <x v="1"/>
    <x v="1"/>
    <x v="1"/>
    <x v="1"/>
    <x v="80"/>
    <x v="294"/>
    <x v="1"/>
    <x v="12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0"/>
    <x v="0"/>
    <x v="0"/>
    <x v="0"/>
    <x v="0"/>
    <x v="0"/>
    <x v="1"/>
    <x v="1"/>
    <x v="1"/>
    <x v="1"/>
    <x v="6"/>
    <x v="295"/>
    <x v="2"/>
    <x v="2"/>
    <x v="0"/>
    <x v="0"/>
    <x v="5"/>
    <x v="4"/>
    <x v="5"/>
    <x v="4"/>
    <x v="5"/>
    <x v="5"/>
    <x v="5"/>
    <x v="0"/>
    <x v="0"/>
    <x v="1"/>
    <x v="30"/>
    <x v="30"/>
    <x v="1"/>
    <x v="1"/>
    <x v="11"/>
    <x v="11"/>
  </r>
  <r>
    <x v="0"/>
    <x v="0"/>
    <x v="0"/>
    <x v="9"/>
    <x v="9"/>
    <x v="39"/>
    <x v="0"/>
    <x v="207"/>
    <x v="207"/>
    <x v="20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52"/>
    <x v="26"/>
    <x v="0"/>
    <x v="0"/>
    <x v="0"/>
    <x v="0"/>
    <x v="176"/>
    <x v="23"/>
    <x v="198"/>
    <x v="196"/>
    <x v="198"/>
    <x v="214"/>
    <x v="2"/>
    <x v="12"/>
    <x v="0"/>
    <x v="0"/>
    <x v="0"/>
    <x v="0"/>
    <x v="0"/>
    <x v="0"/>
    <x v="0"/>
    <x v="0"/>
    <x v="0"/>
    <x v="0"/>
    <x v="0"/>
    <x v="0"/>
    <x v="0"/>
    <x v="0"/>
    <x v="0"/>
    <x v="18"/>
    <x v="83"/>
    <x v="1"/>
    <x v="1"/>
    <x v="0"/>
    <x v="0"/>
    <x v="7"/>
    <x v="4"/>
    <x v="117"/>
    <x v="1"/>
    <x v="4"/>
    <x v="140"/>
    <x v="1"/>
    <x v="1"/>
    <x v="1"/>
    <x v="1"/>
    <x v="33"/>
    <x v="296"/>
    <x v="2"/>
    <x v="2"/>
    <x v="0"/>
    <x v="0"/>
    <x v="2"/>
    <x v="1"/>
    <x v="215"/>
    <x v="4"/>
    <x v="5"/>
    <x v="5"/>
    <x v="5"/>
    <x v="0"/>
    <x v="0"/>
    <x v="0"/>
    <x v="0"/>
    <x v="0"/>
    <x v="0"/>
    <x v="0"/>
    <x v="0"/>
    <x v="0"/>
  </r>
  <r>
    <x v="0"/>
    <x v="0"/>
    <x v="0"/>
    <x v="9"/>
    <x v="9"/>
    <x v="39"/>
    <x v="0"/>
    <x v="207"/>
    <x v="207"/>
    <x v="20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31"/>
    <x v="31"/>
    <x v="1"/>
    <x v="1"/>
    <x v="11"/>
    <x v="11"/>
  </r>
  <r>
    <x v="0"/>
    <x v="0"/>
    <x v="0"/>
    <x v="9"/>
    <x v="9"/>
    <x v="61"/>
    <x v="0"/>
    <x v="201"/>
    <x v="201"/>
    <x v="20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32"/>
    <x v="32"/>
    <x v="1"/>
    <x v="1"/>
    <x v="11"/>
    <x v="11"/>
  </r>
  <r>
    <x v="0"/>
    <x v="0"/>
    <x v="0"/>
    <x v="9"/>
    <x v="9"/>
    <x v="82"/>
    <x v="77"/>
    <x v="208"/>
    <x v="208"/>
    <x v="2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1"/>
    <x v="55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3"/>
    <x v="28"/>
    <x v="0"/>
    <x v="0"/>
    <x v="0"/>
    <x v="0"/>
    <x v="177"/>
    <x v="0"/>
    <x v="199"/>
    <x v="197"/>
    <x v="199"/>
    <x v="2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71"/>
    <x v="194"/>
    <x v="46"/>
    <x v="298"/>
    <x v="2"/>
    <x v="2"/>
    <x v="1"/>
    <x v="70"/>
    <x v="8"/>
    <x v="8"/>
    <x v="216"/>
    <x v="3"/>
    <x v="14"/>
    <x v="209"/>
    <x v="237"/>
    <x v="0"/>
    <x v="0"/>
    <x v="0"/>
    <x v="0"/>
    <x v="0"/>
    <x v="0"/>
    <x v="0"/>
    <x v="0"/>
    <x v="0"/>
  </r>
  <r>
    <x v="0"/>
    <x v="0"/>
    <x v="0"/>
    <x v="9"/>
    <x v="9"/>
    <x v="1"/>
    <x v="9"/>
    <x v="210"/>
    <x v="210"/>
    <x v="2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299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9"/>
    <x v="9"/>
    <x v="1"/>
    <x v="46"/>
    <x v="211"/>
    <x v="211"/>
    <x v="2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4"/>
    <x v="139"/>
    <x v="0"/>
    <x v="0"/>
    <x v="0"/>
    <x v="0"/>
    <x v="178"/>
    <x v="120"/>
    <x v="200"/>
    <x v="198"/>
    <x v="200"/>
    <x v="2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18"/>
    <x v="0"/>
    <x v="0"/>
    <x v="72"/>
    <x v="1"/>
    <x v="5"/>
    <x v="172"/>
    <x v="195"/>
    <x v="81"/>
    <x v="300"/>
    <x v="5"/>
    <x v="123"/>
    <x v="20"/>
    <x v="71"/>
    <x v="94"/>
    <x v="27"/>
    <x v="217"/>
    <x v="14"/>
    <x v="24"/>
    <x v="210"/>
    <x v="238"/>
    <x v="0"/>
    <x v="0"/>
    <x v="0"/>
    <x v="0"/>
    <x v="0"/>
    <x v="0"/>
    <x v="0"/>
    <x v="0"/>
    <x v="0"/>
  </r>
  <r>
    <x v="0"/>
    <x v="0"/>
    <x v="0"/>
    <x v="9"/>
    <x v="9"/>
    <x v="1"/>
    <x v="46"/>
    <x v="211"/>
    <x v="211"/>
    <x v="21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4"/>
    <x v="1"/>
    <x v="1"/>
    <x v="0"/>
    <x v="0"/>
    <x v="0"/>
    <x v="0"/>
    <x v="0"/>
    <x v="0"/>
    <x v="0"/>
    <x v="0"/>
    <x v="1"/>
    <x v="1"/>
    <x v="1"/>
    <x v="1"/>
    <x v="6"/>
    <x v="30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3"/>
    <x v="46"/>
    <x v="212"/>
    <x v="212"/>
    <x v="2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0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3"/>
    <x v="46"/>
    <x v="212"/>
    <x v="212"/>
    <x v="2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85"/>
    <x v="0"/>
    <x v="0"/>
    <x v="0"/>
    <x v="0"/>
    <x v="0"/>
    <x v="0"/>
    <x v="0"/>
    <x v="0"/>
    <x v="0"/>
    <x v="0"/>
    <x v="1"/>
    <x v="1"/>
    <x v="1"/>
    <x v="1"/>
    <x v="23"/>
    <x v="303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3"/>
    <x v="46"/>
    <x v="212"/>
    <x v="212"/>
    <x v="21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7"/>
    <x v="4"/>
    <x v="10"/>
    <x v="1"/>
    <x v="9"/>
    <x v="10"/>
    <x v="0"/>
    <x v="16"/>
    <x v="164"/>
    <x v="196"/>
    <x v="1"/>
    <x v="304"/>
    <x v="2"/>
    <x v="2"/>
    <x v="0"/>
    <x v="0"/>
    <x v="2"/>
    <x v="1"/>
    <x v="84"/>
    <x v="1"/>
    <x v="2"/>
    <x v="200"/>
    <x v="239"/>
    <x v="0"/>
    <x v="0"/>
    <x v="0"/>
    <x v="30"/>
    <x v="30"/>
    <x v="1"/>
    <x v="1"/>
    <x v="11"/>
    <x v="11"/>
  </r>
  <r>
    <x v="0"/>
    <x v="0"/>
    <x v="0"/>
    <x v="9"/>
    <x v="9"/>
    <x v="1"/>
    <x v="46"/>
    <x v="211"/>
    <x v="211"/>
    <x v="21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25"/>
    <x v="48"/>
    <x v="141"/>
    <x v="141"/>
    <x v="14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5"/>
    <x v="81"/>
    <x v="0"/>
    <x v="0"/>
    <x v="92"/>
    <x v="0"/>
    <x v="179"/>
    <x v="0"/>
    <x v="201"/>
    <x v="199"/>
    <x v="201"/>
    <x v="217"/>
    <x v="0"/>
    <x v="0"/>
    <x v="0"/>
    <x v="0"/>
    <x v="0"/>
    <x v="0"/>
    <x v="0"/>
    <x v="0"/>
    <x v="0"/>
    <x v="0"/>
    <x v="0"/>
    <x v="0"/>
    <x v="0"/>
    <x v="0"/>
    <x v="0"/>
    <x v="83"/>
    <x v="100"/>
    <x v="0"/>
    <x v="0"/>
    <x v="1"/>
    <x v="1"/>
    <x v="0"/>
    <x v="0"/>
    <x v="0"/>
    <x v="0"/>
    <x v="0"/>
    <x v="0"/>
    <x v="0"/>
    <x v="0"/>
    <x v="1"/>
    <x v="1"/>
    <x v="173"/>
    <x v="197"/>
    <x v="6"/>
    <x v="216"/>
    <x v="1"/>
    <x v="124"/>
    <x v="0"/>
    <x v="0"/>
    <x v="6"/>
    <x v="1"/>
    <x v="218"/>
    <x v="4"/>
    <x v="13"/>
    <x v="211"/>
    <x v="240"/>
    <x v="0"/>
    <x v="0"/>
    <x v="0"/>
    <x v="0"/>
    <x v="0"/>
    <x v="0"/>
    <x v="0"/>
    <x v="0"/>
    <x v="0"/>
  </r>
  <r>
    <x v="0"/>
    <x v="0"/>
    <x v="0"/>
    <x v="10"/>
    <x v="10"/>
    <x v="1"/>
    <x v="0"/>
    <x v="213"/>
    <x v="213"/>
    <x v="2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"/>
    <x v="0"/>
    <x v="202"/>
    <x v="200"/>
    <x v="202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1"/>
    <x v="0"/>
    <x v="0"/>
    <x v="141"/>
    <x v="0"/>
    <x v="13"/>
    <x v="174"/>
    <x v="198"/>
    <x v="76"/>
    <x v="305"/>
    <x v="5"/>
    <x v="125"/>
    <x v="1"/>
    <x v="1"/>
    <x v="58"/>
    <x v="13"/>
    <x v="219"/>
    <x v="19"/>
    <x v="15"/>
    <x v="212"/>
    <x v="241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10"/>
    <x v="4"/>
    <x v="203"/>
    <x v="201"/>
    <x v="203"/>
    <x v="219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87"/>
    <x v="1"/>
    <x v="1"/>
    <x v="0"/>
    <x v="0"/>
    <x v="7"/>
    <x v="4"/>
    <x v="2"/>
    <x v="1"/>
    <x v="2"/>
    <x v="9"/>
    <x v="1"/>
    <x v="1"/>
    <x v="1"/>
    <x v="199"/>
    <x v="10"/>
    <x v="306"/>
    <x v="2"/>
    <x v="2"/>
    <x v="0"/>
    <x v="0"/>
    <x v="2"/>
    <x v="1"/>
    <x v="83"/>
    <x v="4"/>
    <x v="5"/>
    <x v="5"/>
    <x v="242"/>
    <x v="0"/>
    <x v="0"/>
    <x v="0"/>
    <x v="33"/>
    <x v="33"/>
    <x v="1"/>
    <x v="1"/>
    <x v="12"/>
    <x v="12"/>
  </r>
  <r>
    <x v="0"/>
    <x v="0"/>
    <x v="0"/>
    <x v="10"/>
    <x v="10"/>
    <x v="1"/>
    <x v="27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156"/>
    <x v="140"/>
    <x v="0"/>
    <x v="0"/>
    <x v="0"/>
    <x v="0"/>
    <x v="181"/>
    <x v="121"/>
    <x v="204"/>
    <x v="202"/>
    <x v="204"/>
    <x v="220"/>
    <x v="0"/>
    <x v="0"/>
    <x v="0"/>
    <x v="0"/>
    <x v="0"/>
    <x v="0"/>
    <x v="0"/>
    <x v="0"/>
    <x v="0"/>
    <x v="0"/>
    <x v="0"/>
    <x v="0"/>
    <x v="0"/>
    <x v="0"/>
    <x v="0"/>
    <x v="0"/>
    <x v="101"/>
    <x v="0"/>
    <x v="0"/>
    <x v="5"/>
    <x v="19"/>
    <x v="0"/>
    <x v="0"/>
    <x v="30"/>
    <x v="13"/>
    <x v="119"/>
    <x v="3"/>
    <x v="29"/>
    <x v="142"/>
    <x v="0"/>
    <x v="46"/>
    <x v="175"/>
    <x v="200"/>
    <x v="82"/>
    <x v="307"/>
    <x v="0"/>
    <x v="126"/>
    <x v="1"/>
    <x v="72"/>
    <x v="95"/>
    <x v="43"/>
    <x v="220"/>
    <x v="9"/>
    <x v="91"/>
    <x v="213"/>
    <x v="243"/>
    <x v="0"/>
    <x v="0"/>
    <x v="0"/>
    <x v="0"/>
    <x v="0"/>
    <x v="0"/>
    <x v="0"/>
    <x v="0"/>
    <x v="0"/>
  </r>
  <r>
    <x v="0"/>
    <x v="0"/>
    <x v="0"/>
    <x v="10"/>
    <x v="10"/>
    <x v="1"/>
    <x v="44"/>
    <x v="215"/>
    <x v="215"/>
    <x v="2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308"/>
    <x v="1"/>
    <x v="127"/>
    <x v="12"/>
    <x v="73"/>
    <x v="13"/>
    <x v="1"/>
    <x v="221"/>
    <x v="1"/>
    <x v="13"/>
    <x v="214"/>
    <x v="244"/>
    <x v="0"/>
    <x v="0"/>
    <x v="0"/>
    <x v="0"/>
    <x v="0"/>
    <x v="0"/>
    <x v="0"/>
    <x v="0"/>
    <x v="0"/>
  </r>
  <r>
    <x v="0"/>
    <x v="0"/>
    <x v="0"/>
    <x v="10"/>
    <x v="10"/>
    <x v="1"/>
    <x v="11"/>
    <x v="87"/>
    <x v="87"/>
    <x v="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309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0"/>
    <x v="0"/>
    <x v="216"/>
    <x v="216"/>
    <x v="2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1"/>
    <x v="82"/>
    <x v="217"/>
    <x v="217"/>
    <x v="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47"/>
    <x v="83"/>
    <x v="204"/>
    <x v="204"/>
    <x v="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7"/>
    <x v="141"/>
    <x v="0"/>
    <x v="0"/>
    <x v="0"/>
    <x v="0"/>
    <x v="182"/>
    <x v="0"/>
    <x v="205"/>
    <x v="203"/>
    <x v="205"/>
    <x v="2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76"/>
    <x v="201"/>
    <x v="53"/>
    <x v="310"/>
    <x v="2"/>
    <x v="2"/>
    <x v="0"/>
    <x v="0"/>
    <x v="13"/>
    <x v="1"/>
    <x v="83"/>
    <x v="4"/>
    <x v="5"/>
    <x v="215"/>
    <x v="245"/>
    <x v="0"/>
    <x v="0"/>
    <x v="0"/>
    <x v="0"/>
    <x v="0"/>
    <x v="0"/>
    <x v="0"/>
    <x v="0"/>
    <x v="0"/>
  </r>
  <r>
    <x v="0"/>
    <x v="0"/>
    <x v="0"/>
    <x v="10"/>
    <x v="10"/>
    <x v="84"/>
    <x v="44"/>
    <x v="218"/>
    <x v="218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1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5"/>
    <x v="0"/>
    <x v="219"/>
    <x v="219"/>
    <x v="21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06"/>
    <x v="204"/>
    <x v="206"/>
    <x v="22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7"/>
    <x v="4"/>
    <x v="69"/>
    <x v="1"/>
    <x v="55"/>
    <x v="143"/>
    <x v="0"/>
    <x v="16"/>
    <x v="177"/>
    <x v="1"/>
    <x v="1"/>
    <x v="304"/>
    <x v="2"/>
    <x v="2"/>
    <x v="0"/>
    <x v="0"/>
    <x v="2"/>
    <x v="1"/>
    <x v="222"/>
    <x v="1"/>
    <x v="2"/>
    <x v="216"/>
    <x v="5"/>
    <x v="0"/>
    <x v="0"/>
    <x v="0"/>
    <x v="34"/>
    <x v="34"/>
    <x v="1"/>
    <x v="1"/>
    <x v="12"/>
    <x v="12"/>
  </r>
  <r>
    <x v="0"/>
    <x v="0"/>
    <x v="0"/>
    <x v="10"/>
    <x v="10"/>
    <x v="86"/>
    <x v="84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"/>
    <x v="0"/>
    <x v="207"/>
    <x v="205"/>
    <x v="207"/>
    <x v="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78"/>
    <x v="202"/>
    <x v="3"/>
    <x v="312"/>
    <x v="2"/>
    <x v="2"/>
    <x v="4"/>
    <x v="74"/>
    <x v="6"/>
    <x v="1"/>
    <x v="63"/>
    <x v="1"/>
    <x v="14"/>
    <x v="116"/>
    <x v="246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33"/>
    <x v="158"/>
    <x v="142"/>
    <x v="27"/>
    <x v="0"/>
    <x v="93"/>
    <x v="0"/>
    <x v="184"/>
    <x v="122"/>
    <x v="208"/>
    <x v="206"/>
    <x v="208"/>
    <x v="225"/>
    <x v="0"/>
    <x v="0"/>
    <x v="0"/>
    <x v="0"/>
    <x v="0"/>
    <x v="0"/>
    <x v="0"/>
    <x v="0"/>
    <x v="0"/>
    <x v="0"/>
    <x v="0"/>
    <x v="0"/>
    <x v="0"/>
    <x v="0"/>
    <x v="0"/>
    <x v="84"/>
    <x v="102"/>
    <x v="0"/>
    <x v="0"/>
    <x v="6"/>
    <x v="83"/>
    <x v="0"/>
    <x v="0"/>
    <x v="30"/>
    <x v="5"/>
    <x v="120"/>
    <x v="1"/>
    <x v="1"/>
    <x v="144"/>
    <x v="0"/>
    <x v="47"/>
    <x v="179"/>
    <x v="203"/>
    <x v="83"/>
    <x v="313"/>
    <x v="9"/>
    <x v="128"/>
    <x v="23"/>
    <x v="75"/>
    <x v="96"/>
    <x v="27"/>
    <x v="223"/>
    <x v="14"/>
    <x v="92"/>
    <x v="217"/>
    <x v="247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59"/>
    <x v="143"/>
    <x v="0"/>
    <x v="0"/>
    <x v="94"/>
    <x v="0"/>
    <x v="185"/>
    <x v="123"/>
    <x v="209"/>
    <x v="207"/>
    <x v="209"/>
    <x v="226"/>
    <x v="0"/>
    <x v="0"/>
    <x v="0"/>
    <x v="0"/>
    <x v="0"/>
    <x v="0"/>
    <x v="0"/>
    <x v="0"/>
    <x v="0"/>
    <x v="0"/>
    <x v="0"/>
    <x v="0"/>
    <x v="0"/>
    <x v="0"/>
    <x v="0"/>
    <x v="85"/>
    <x v="103"/>
    <x v="2"/>
    <x v="88"/>
    <x v="1"/>
    <x v="1"/>
    <x v="0"/>
    <x v="0"/>
    <x v="7"/>
    <x v="4"/>
    <x v="121"/>
    <x v="1"/>
    <x v="56"/>
    <x v="145"/>
    <x v="1"/>
    <x v="1"/>
    <x v="180"/>
    <x v="204"/>
    <x v="6"/>
    <x v="314"/>
    <x v="2"/>
    <x v="2"/>
    <x v="0"/>
    <x v="0"/>
    <x v="2"/>
    <x v="1"/>
    <x v="224"/>
    <x v="4"/>
    <x v="5"/>
    <x v="218"/>
    <x v="248"/>
    <x v="0"/>
    <x v="0"/>
    <x v="0"/>
    <x v="0"/>
    <x v="0"/>
    <x v="0"/>
    <x v="0"/>
    <x v="0"/>
    <x v="0"/>
  </r>
  <r>
    <x v="0"/>
    <x v="0"/>
    <x v="0"/>
    <x v="10"/>
    <x v="10"/>
    <x v="87"/>
    <x v="85"/>
    <x v="222"/>
    <x v="221"/>
    <x v="2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0"/>
    <x v="144"/>
    <x v="0"/>
    <x v="0"/>
    <x v="95"/>
    <x v="36"/>
    <x v="186"/>
    <x v="124"/>
    <x v="210"/>
    <x v="208"/>
    <x v="210"/>
    <x v="227"/>
    <x v="0"/>
    <x v="0"/>
    <x v="0"/>
    <x v="0"/>
    <x v="0"/>
    <x v="0"/>
    <x v="1"/>
    <x v="1"/>
    <x v="0"/>
    <x v="0"/>
    <x v="0"/>
    <x v="0"/>
    <x v="28"/>
    <x v="2"/>
    <x v="1"/>
    <x v="86"/>
    <x v="104"/>
    <x v="0"/>
    <x v="0"/>
    <x v="5"/>
    <x v="84"/>
    <x v="0"/>
    <x v="0"/>
    <x v="30"/>
    <x v="19"/>
    <x v="122"/>
    <x v="1"/>
    <x v="57"/>
    <x v="146"/>
    <x v="19"/>
    <x v="2"/>
    <x v="181"/>
    <x v="205"/>
    <x v="84"/>
    <x v="315"/>
    <x v="23"/>
    <x v="129"/>
    <x v="24"/>
    <x v="76"/>
    <x v="97"/>
    <x v="5"/>
    <x v="225"/>
    <x v="14"/>
    <x v="93"/>
    <x v="219"/>
    <x v="249"/>
    <x v="15"/>
    <x v="15"/>
    <x v="4"/>
    <x v="0"/>
    <x v="0"/>
    <x v="0"/>
    <x v="0"/>
    <x v="0"/>
    <x v="0"/>
  </r>
  <r>
    <x v="0"/>
    <x v="0"/>
    <x v="0"/>
    <x v="10"/>
    <x v="10"/>
    <x v="1"/>
    <x v="20"/>
    <x v="223"/>
    <x v="222"/>
    <x v="2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52"/>
    <x v="224"/>
    <x v="223"/>
    <x v="2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1"/>
    <x v="1"/>
    <x v="1"/>
    <x v="1"/>
    <x v="23"/>
    <x v="317"/>
    <x v="1"/>
    <x v="11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86"/>
    <x v="225"/>
    <x v="224"/>
    <x v="2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1"/>
    <x v="145"/>
    <x v="0"/>
    <x v="0"/>
    <x v="0"/>
    <x v="0"/>
    <x v="187"/>
    <x v="0"/>
    <x v="211"/>
    <x v="209"/>
    <x v="211"/>
    <x v="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3"/>
    <x v="0"/>
    <x v="0"/>
    <x v="147"/>
    <x v="0"/>
    <x v="5"/>
    <x v="182"/>
    <x v="206"/>
    <x v="55"/>
    <x v="318"/>
    <x v="2"/>
    <x v="2"/>
    <x v="1"/>
    <x v="25"/>
    <x v="32"/>
    <x v="10"/>
    <x v="50"/>
    <x v="6"/>
    <x v="15"/>
    <x v="220"/>
    <x v="250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2"/>
    <x v="146"/>
    <x v="0"/>
    <x v="0"/>
    <x v="96"/>
    <x v="0"/>
    <x v="188"/>
    <x v="125"/>
    <x v="212"/>
    <x v="210"/>
    <x v="212"/>
    <x v="229"/>
    <x v="0"/>
    <x v="0"/>
    <x v="0"/>
    <x v="0"/>
    <x v="0"/>
    <x v="0"/>
    <x v="0"/>
    <x v="0"/>
    <x v="0"/>
    <x v="0"/>
    <x v="0"/>
    <x v="0"/>
    <x v="0"/>
    <x v="0"/>
    <x v="0"/>
    <x v="87"/>
    <x v="105"/>
    <x v="0"/>
    <x v="0"/>
    <x v="1"/>
    <x v="1"/>
    <x v="0"/>
    <x v="0"/>
    <x v="4"/>
    <x v="4"/>
    <x v="23"/>
    <x v="0"/>
    <x v="0"/>
    <x v="148"/>
    <x v="1"/>
    <x v="5"/>
    <x v="183"/>
    <x v="207"/>
    <x v="71"/>
    <x v="319"/>
    <x v="1"/>
    <x v="4"/>
    <x v="1"/>
    <x v="1"/>
    <x v="40"/>
    <x v="3"/>
    <x v="226"/>
    <x v="1"/>
    <x v="22"/>
    <x v="221"/>
    <x v="251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89"/>
    <x v="0"/>
    <x v="4"/>
    <x v="0"/>
    <x v="0"/>
    <x v="0"/>
    <x v="0"/>
    <x v="0"/>
    <x v="0"/>
    <x v="0"/>
    <x v="0"/>
    <x v="1"/>
    <x v="1"/>
    <x v="1"/>
    <x v="1"/>
    <x v="4"/>
    <x v="320"/>
    <x v="1"/>
    <x v="130"/>
    <x v="0"/>
    <x v="0"/>
    <x v="13"/>
    <x v="1"/>
    <x v="227"/>
    <x v="4"/>
    <x v="13"/>
    <x v="222"/>
    <x v="252"/>
    <x v="0"/>
    <x v="0"/>
    <x v="0"/>
    <x v="0"/>
    <x v="0"/>
    <x v="0"/>
    <x v="0"/>
    <x v="0"/>
    <x v="0"/>
  </r>
  <r>
    <x v="0"/>
    <x v="0"/>
    <x v="0"/>
    <x v="10"/>
    <x v="10"/>
    <x v="1"/>
    <x v="87"/>
    <x v="226"/>
    <x v="225"/>
    <x v="2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147"/>
    <x v="0"/>
    <x v="0"/>
    <x v="0"/>
    <x v="0"/>
    <x v="189"/>
    <x v="0"/>
    <x v="213"/>
    <x v="211"/>
    <x v="213"/>
    <x v="2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4"/>
    <x v="112"/>
    <x v="0"/>
    <x v="0"/>
    <x v="149"/>
    <x v="13"/>
    <x v="48"/>
    <x v="184"/>
    <x v="208"/>
    <x v="85"/>
    <x v="321"/>
    <x v="24"/>
    <x v="131"/>
    <x v="25"/>
    <x v="77"/>
    <x v="98"/>
    <x v="22"/>
    <x v="228"/>
    <x v="5"/>
    <x v="94"/>
    <x v="223"/>
    <x v="253"/>
    <x v="16"/>
    <x v="16"/>
    <x v="4"/>
    <x v="0"/>
    <x v="0"/>
    <x v="0"/>
    <x v="0"/>
    <x v="0"/>
    <x v="0"/>
  </r>
  <r>
    <x v="0"/>
    <x v="0"/>
    <x v="0"/>
    <x v="10"/>
    <x v="10"/>
    <x v="1"/>
    <x v="88"/>
    <x v="227"/>
    <x v="226"/>
    <x v="2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322"/>
    <x v="1"/>
    <x v="132"/>
    <x v="4"/>
    <x v="64"/>
    <x v="23"/>
    <x v="15"/>
    <x v="229"/>
    <x v="6"/>
    <x v="16"/>
    <x v="224"/>
    <x v="254"/>
    <x v="0"/>
    <x v="0"/>
    <x v="0"/>
    <x v="0"/>
    <x v="0"/>
    <x v="0"/>
    <x v="0"/>
    <x v="0"/>
    <x v="0"/>
  </r>
  <r>
    <x v="0"/>
    <x v="0"/>
    <x v="0"/>
    <x v="10"/>
    <x v="10"/>
    <x v="1"/>
    <x v="0"/>
    <x v="228"/>
    <x v="227"/>
    <x v="2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4"/>
    <x v="148"/>
    <x v="0"/>
    <x v="0"/>
    <x v="97"/>
    <x v="0"/>
    <x v="190"/>
    <x v="126"/>
    <x v="214"/>
    <x v="212"/>
    <x v="214"/>
    <x v="233"/>
    <x v="0"/>
    <x v="0"/>
    <x v="0"/>
    <x v="0"/>
    <x v="0"/>
    <x v="0"/>
    <x v="0"/>
    <x v="0"/>
    <x v="0"/>
    <x v="0"/>
    <x v="0"/>
    <x v="0"/>
    <x v="0"/>
    <x v="0"/>
    <x v="0"/>
    <x v="88"/>
    <x v="106"/>
    <x v="0"/>
    <x v="0"/>
    <x v="0"/>
    <x v="0"/>
    <x v="0"/>
    <x v="0"/>
    <x v="51"/>
    <x v="3"/>
    <x v="124"/>
    <x v="0"/>
    <x v="0"/>
    <x v="150"/>
    <x v="0"/>
    <x v="49"/>
    <x v="185"/>
    <x v="209"/>
    <x v="86"/>
    <x v="323"/>
    <x v="7"/>
    <x v="133"/>
    <x v="3"/>
    <x v="78"/>
    <x v="96"/>
    <x v="42"/>
    <x v="230"/>
    <x v="5"/>
    <x v="95"/>
    <x v="225"/>
    <x v="255"/>
    <x v="0"/>
    <x v="0"/>
    <x v="0"/>
    <x v="0"/>
    <x v="0"/>
    <x v="0"/>
    <x v="0"/>
    <x v="0"/>
    <x v="0"/>
  </r>
  <r>
    <x v="0"/>
    <x v="0"/>
    <x v="0"/>
    <x v="10"/>
    <x v="10"/>
    <x v="1"/>
    <x v="89"/>
    <x v="229"/>
    <x v="228"/>
    <x v="2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24"/>
    <x v="2"/>
    <x v="2"/>
    <x v="0"/>
    <x v="0"/>
    <x v="2"/>
    <x v="1"/>
    <x v="2"/>
    <x v="1"/>
    <x v="2"/>
    <x v="2"/>
    <x v="256"/>
    <x v="0"/>
    <x v="0"/>
    <x v="0"/>
    <x v="0"/>
    <x v="0"/>
    <x v="0"/>
    <x v="0"/>
    <x v="0"/>
    <x v="0"/>
  </r>
  <r>
    <x v="0"/>
    <x v="0"/>
    <x v="0"/>
    <x v="10"/>
    <x v="10"/>
    <x v="1"/>
    <x v="35"/>
    <x v="230"/>
    <x v="229"/>
    <x v="2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325"/>
    <x v="2"/>
    <x v="2"/>
    <x v="4"/>
    <x v="4"/>
    <x v="6"/>
    <x v="1"/>
    <x v="113"/>
    <x v="1"/>
    <x v="14"/>
    <x v="226"/>
    <x v="257"/>
    <x v="0"/>
    <x v="0"/>
    <x v="0"/>
    <x v="0"/>
    <x v="0"/>
    <x v="0"/>
    <x v="0"/>
    <x v="0"/>
    <x v="0"/>
  </r>
  <r>
    <x v="0"/>
    <x v="0"/>
    <x v="0"/>
    <x v="10"/>
    <x v="10"/>
    <x v="88"/>
    <x v="0"/>
    <x v="167"/>
    <x v="167"/>
    <x v="1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"/>
    <x v="0"/>
    <x v="215"/>
    <x v="213"/>
    <x v="215"/>
    <x v="2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86"/>
    <x v="210"/>
    <x v="1"/>
    <x v="326"/>
    <x v="2"/>
    <x v="2"/>
    <x v="0"/>
    <x v="0"/>
    <x v="2"/>
    <x v="1"/>
    <x v="188"/>
    <x v="1"/>
    <x v="2"/>
    <x v="181"/>
    <x v="258"/>
    <x v="0"/>
    <x v="0"/>
    <x v="0"/>
    <x v="0"/>
    <x v="0"/>
    <x v="0"/>
    <x v="0"/>
    <x v="0"/>
    <x v="0"/>
  </r>
  <r>
    <x v="0"/>
    <x v="0"/>
    <x v="0"/>
    <x v="10"/>
    <x v="10"/>
    <x v="80"/>
    <x v="77"/>
    <x v="231"/>
    <x v="230"/>
    <x v="2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27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3"/>
    <x v="0"/>
    <x v="232"/>
    <x v="231"/>
    <x v="2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90"/>
    <x v="1"/>
    <x v="1"/>
    <x v="0"/>
    <x v="0"/>
    <x v="0"/>
    <x v="0"/>
    <x v="0"/>
    <x v="0"/>
    <x v="0"/>
    <x v="0"/>
    <x v="1"/>
    <x v="1"/>
    <x v="1"/>
    <x v="1"/>
    <x v="23"/>
    <x v="3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1"/>
    <x v="27"/>
    <x v="233"/>
    <x v="232"/>
    <x v="2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1"/>
    <x v="27"/>
    <x v="233"/>
    <x v="232"/>
    <x v="23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6"/>
    <x v="214"/>
    <x v="216"/>
    <x v="2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0"/>
    <x v="0"/>
    <x v="10"/>
    <x v="0"/>
    <x v="16"/>
    <x v="164"/>
    <x v="211"/>
    <x v="6"/>
    <x v="10"/>
    <x v="2"/>
    <x v="2"/>
    <x v="0"/>
    <x v="0"/>
    <x v="43"/>
    <x v="1"/>
    <x v="231"/>
    <x v="1"/>
    <x v="7"/>
    <x v="227"/>
    <x v="259"/>
    <x v="0"/>
    <x v="0"/>
    <x v="0"/>
    <x v="35"/>
    <x v="35"/>
    <x v="1"/>
    <x v="1"/>
    <x v="12"/>
    <x v="12"/>
  </r>
  <r>
    <x v="0"/>
    <x v="0"/>
    <x v="0"/>
    <x v="10"/>
    <x v="10"/>
    <x v="1"/>
    <x v="0"/>
    <x v="221"/>
    <x v="81"/>
    <x v="22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14"/>
    <x v="214"/>
    <x v="2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14"/>
    <x v="1"/>
    <x v="134"/>
    <x v="0"/>
    <x v="0"/>
    <x v="2"/>
    <x v="1"/>
    <x v="232"/>
    <x v="1"/>
    <x v="2"/>
    <x v="228"/>
    <x v="260"/>
    <x v="0"/>
    <x v="0"/>
    <x v="0"/>
    <x v="0"/>
    <x v="0"/>
    <x v="0"/>
    <x v="0"/>
    <x v="0"/>
    <x v="0"/>
  </r>
  <r>
    <x v="0"/>
    <x v="0"/>
    <x v="0"/>
    <x v="10"/>
    <x v="10"/>
    <x v="1"/>
    <x v="27"/>
    <x v="13"/>
    <x v="13"/>
    <x v="1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56"/>
    <x v="0"/>
    <x v="234"/>
    <x v="233"/>
    <x v="23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0"/>
    <x v="43"/>
    <x v="235"/>
    <x v="234"/>
    <x v="2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7"/>
    <x v="215"/>
    <x v="217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1"/>
    <x v="1"/>
    <x v="23"/>
    <x v="0"/>
    <x v="16"/>
    <x v="22"/>
    <x v="212"/>
    <x v="23"/>
    <x v="279"/>
    <x v="2"/>
    <x v="2"/>
    <x v="0"/>
    <x v="0"/>
    <x v="2"/>
    <x v="1"/>
    <x v="28"/>
    <x v="1"/>
    <x v="2"/>
    <x v="26"/>
    <x v="261"/>
    <x v="0"/>
    <x v="0"/>
    <x v="0"/>
    <x v="0"/>
    <x v="0"/>
    <x v="0"/>
    <x v="0"/>
    <x v="0"/>
    <x v="0"/>
  </r>
  <r>
    <x v="0"/>
    <x v="0"/>
    <x v="0"/>
    <x v="11"/>
    <x v="11"/>
    <x v="1"/>
    <x v="43"/>
    <x v="236"/>
    <x v="235"/>
    <x v="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13"/>
    <x v="1"/>
    <x v="83"/>
    <x v="1"/>
    <x v="13"/>
    <x v="79"/>
    <x v="262"/>
    <x v="0"/>
    <x v="0"/>
    <x v="0"/>
    <x v="0"/>
    <x v="0"/>
    <x v="0"/>
    <x v="0"/>
    <x v="0"/>
    <x v="0"/>
  </r>
  <r>
    <x v="0"/>
    <x v="0"/>
    <x v="0"/>
    <x v="11"/>
    <x v="11"/>
    <x v="1"/>
    <x v="90"/>
    <x v="237"/>
    <x v="236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33"/>
    <x v="2"/>
    <x v="2"/>
    <x v="1"/>
    <x v="7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1"/>
    <x v="43"/>
    <x v="238"/>
    <x v="237"/>
    <x v="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49"/>
    <x v="0"/>
    <x v="0"/>
    <x v="0"/>
    <x v="0"/>
    <x v="192"/>
    <x v="127"/>
    <x v="218"/>
    <x v="216"/>
    <x v="218"/>
    <x v="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187"/>
    <x v="213"/>
    <x v="10"/>
    <x v="334"/>
    <x v="2"/>
    <x v="2"/>
    <x v="0"/>
    <x v="0"/>
    <x v="32"/>
    <x v="15"/>
    <x v="233"/>
    <x v="10"/>
    <x v="15"/>
    <x v="229"/>
    <x v="263"/>
    <x v="0"/>
    <x v="0"/>
    <x v="0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87"/>
    <x v="335"/>
    <x v="5"/>
    <x v="135"/>
    <x v="0"/>
    <x v="0"/>
    <x v="13"/>
    <x v="1"/>
    <x v="83"/>
    <x v="1"/>
    <x v="13"/>
    <x v="79"/>
    <x v="264"/>
    <x v="0"/>
    <x v="0"/>
    <x v="0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65"/>
    <x v="26"/>
    <x v="0"/>
    <x v="0"/>
    <x v="0"/>
    <x v="0"/>
    <x v="193"/>
    <x v="23"/>
    <x v="219"/>
    <x v="217"/>
    <x v="219"/>
    <x v="241"/>
    <x v="6"/>
    <x v="13"/>
    <x v="0"/>
    <x v="0"/>
    <x v="0"/>
    <x v="0"/>
    <x v="0"/>
    <x v="0"/>
    <x v="0"/>
    <x v="0"/>
    <x v="0"/>
    <x v="0"/>
    <x v="0"/>
    <x v="0"/>
    <x v="0"/>
    <x v="0"/>
    <x v="0"/>
    <x v="34"/>
    <x v="91"/>
    <x v="12"/>
    <x v="85"/>
    <x v="0"/>
    <x v="0"/>
    <x v="3"/>
    <x v="3"/>
    <x v="125"/>
    <x v="11"/>
    <x v="58"/>
    <x v="151"/>
    <x v="6"/>
    <x v="5"/>
    <x v="188"/>
    <x v="214"/>
    <x v="88"/>
    <x v="336"/>
    <x v="19"/>
    <x v="136"/>
    <x v="0"/>
    <x v="0"/>
    <x v="12"/>
    <x v="10"/>
    <x v="234"/>
    <x v="10"/>
    <x v="14"/>
    <x v="230"/>
    <x v="265"/>
    <x v="0"/>
    <x v="0"/>
    <x v="0"/>
    <x v="0"/>
    <x v="0"/>
    <x v="0"/>
    <x v="0"/>
    <x v="0"/>
    <x v="0"/>
  </r>
  <r>
    <x v="0"/>
    <x v="0"/>
    <x v="0"/>
    <x v="11"/>
    <x v="11"/>
    <x v="52"/>
    <x v="0"/>
    <x v="240"/>
    <x v="239"/>
    <x v="24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2"/>
    <x v="1"/>
    <x v="1"/>
    <x v="0"/>
    <x v="0"/>
    <x v="0"/>
    <x v="0"/>
    <x v="0"/>
    <x v="0"/>
    <x v="0"/>
    <x v="0"/>
    <x v="1"/>
    <x v="1"/>
    <x v="1"/>
    <x v="1"/>
    <x v="1"/>
    <x v="3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91"/>
    <x v="241"/>
    <x v="240"/>
    <x v="2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9"/>
    <x v="0"/>
    <x v="0"/>
    <x v="0"/>
    <x v="0"/>
    <x v="194"/>
    <x v="0"/>
    <x v="220"/>
    <x v="218"/>
    <x v="220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10"/>
    <x v="1"/>
    <x v="32"/>
    <x v="10"/>
    <x v="3"/>
    <x v="37"/>
    <x v="189"/>
    <x v="215"/>
    <x v="89"/>
    <x v="338"/>
    <x v="7"/>
    <x v="137"/>
    <x v="0"/>
    <x v="0"/>
    <x v="32"/>
    <x v="8"/>
    <x v="235"/>
    <x v="3"/>
    <x v="15"/>
    <x v="231"/>
    <x v="266"/>
    <x v="0"/>
    <x v="0"/>
    <x v="0"/>
    <x v="0"/>
    <x v="0"/>
    <x v="0"/>
    <x v="0"/>
    <x v="0"/>
    <x v="0"/>
  </r>
  <r>
    <x v="0"/>
    <x v="0"/>
    <x v="0"/>
    <x v="11"/>
    <x v="11"/>
    <x v="92"/>
    <x v="0"/>
    <x v="104"/>
    <x v="104"/>
    <x v="1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4"/>
    <x v="14"/>
    <x v="1"/>
    <x v="1"/>
    <x v="0"/>
    <x v="0"/>
    <x v="0"/>
    <x v="0"/>
    <x v="0"/>
    <x v="0"/>
    <x v="0"/>
    <x v="0"/>
    <x v="0"/>
    <x v="0"/>
    <x v="0"/>
    <x v="0"/>
    <x v="0"/>
    <x v="1"/>
    <x v="93"/>
    <x v="0"/>
    <x v="0"/>
    <x v="0"/>
    <x v="0"/>
    <x v="0"/>
    <x v="0"/>
    <x v="0"/>
    <x v="0"/>
    <x v="0"/>
    <x v="0"/>
    <x v="1"/>
    <x v="1"/>
    <x v="1"/>
    <x v="1"/>
    <x v="3"/>
    <x v="166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42"/>
    <x v="241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7"/>
    <x v="150"/>
    <x v="0"/>
    <x v="0"/>
    <x v="98"/>
    <x v="0"/>
    <x v="195"/>
    <x v="0"/>
    <x v="221"/>
    <x v="219"/>
    <x v="221"/>
    <x v="243"/>
    <x v="0"/>
    <x v="0"/>
    <x v="0"/>
    <x v="0"/>
    <x v="0"/>
    <x v="0"/>
    <x v="0"/>
    <x v="0"/>
    <x v="0"/>
    <x v="0"/>
    <x v="0"/>
    <x v="0"/>
    <x v="0"/>
    <x v="0"/>
    <x v="0"/>
    <x v="89"/>
    <x v="107"/>
    <x v="0"/>
    <x v="0"/>
    <x v="1"/>
    <x v="1"/>
    <x v="0"/>
    <x v="0"/>
    <x v="0"/>
    <x v="0"/>
    <x v="0"/>
    <x v="0"/>
    <x v="0"/>
    <x v="0"/>
    <x v="1"/>
    <x v="1"/>
    <x v="190"/>
    <x v="216"/>
    <x v="90"/>
    <x v="339"/>
    <x v="1"/>
    <x v="4"/>
    <x v="0"/>
    <x v="0"/>
    <x v="6"/>
    <x v="3"/>
    <x v="236"/>
    <x v="1"/>
    <x v="13"/>
    <x v="232"/>
    <x v="267"/>
    <x v="0"/>
    <x v="0"/>
    <x v="0"/>
    <x v="0"/>
    <x v="0"/>
    <x v="0"/>
    <x v="0"/>
    <x v="0"/>
    <x v="0"/>
  </r>
  <r>
    <x v="0"/>
    <x v="0"/>
    <x v="0"/>
    <x v="11"/>
    <x v="11"/>
    <x v="52"/>
    <x v="0"/>
    <x v="242"/>
    <x v="241"/>
    <x v="24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94"/>
    <x v="0"/>
    <x v="0"/>
    <x v="0"/>
    <x v="0"/>
    <x v="0"/>
    <x v="0"/>
    <x v="0"/>
    <x v="0"/>
    <x v="0"/>
    <x v="0"/>
    <x v="1"/>
    <x v="1"/>
    <x v="1"/>
    <x v="1"/>
    <x v="16"/>
    <x v="340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3"/>
    <x v="43"/>
    <x v="243"/>
    <x v="242"/>
    <x v="2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56"/>
    <x v="0"/>
    <x v="0"/>
    <x v="99"/>
    <x v="37"/>
    <x v="1"/>
    <x v="52"/>
    <x v="222"/>
    <x v="220"/>
    <x v="222"/>
    <x v="244"/>
    <x v="0"/>
    <x v="0"/>
    <x v="0"/>
    <x v="0"/>
    <x v="0"/>
    <x v="0"/>
    <x v="3"/>
    <x v="3"/>
    <x v="1"/>
    <x v="10"/>
    <x v="0"/>
    <x v="0"/>
    <x v="6"/>
    <x v="0"/>
    <x v="0"/>
    <x v="0"/>
    <x v="0"/>
    <x v="0"/>
    <x v="0"/>
    <x v="1"/>
    <x v="1"/>
    <x v="0"/>
    <x v="0"/>
    <x v="7"/>
    <x v="4"/>
    <x v="4"/>
    <x v="0"/>
    <x v="0"/>
    <x v="152"/>
    <x v="1"/>
    <x v="16"/>
    <x v="191"/>
    <x v="217"/>
    <x v="1"/>
    <x v="272"/>
    <x v="2"/>
    <x v="2"/>
    <x v="0"/>
    <x v="0"/>
    <x v="6"/>
    <x v="1"/>
    <x v="201"/>
    <x v="4"/>
    <x v="13"/>
    <x v="233"/>
    <x v="268"/>
    <x v="0"/>
    <x v="0"/>
    <x v="0"/>
    <x v="0"/>
    <x v="0"/>
    <x v="0"/>
    <x v="0"/>
    <x v="0"/>
    <x v="0"/>
  </r>
  <r>
    <x v="0"/>
    <x v="0"/>
    <x v="0"/>
    <x v="11"/>
    <x v="11"/>
    <x v="94"/>
    <x v="43"/>
    <x v="50"/>
    <x v="50"/>
    <x v="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43"/>
    <x v="3"/>
    <x v="92"/>
    <x v="3"/>
    <x v="7"/>
    <x v="87"/>
    <x v="269"/>
    <x v="0"/>
    <x v="0"/>
    <x v="0"/>
    <x v="0"/>
    <x v="0"/>
    <x v="0"/>
    <x v="0"/>
    <x v="0"/>
    <x v="0"/>
  </r>
  <r>
    <x v="0"/>
    <x v="0"/>
    <x v="0"/>
    <x v="11"/>
    <x v="11"/>
    <x v="52"/>
    <x v="0"/>
    <x v="235"/>
    <x v="234"/>
    <x v="2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9"/>
    <x v="16"/>
    <x v="0"/>
    <x v="0"/>
    <x v="0"/>
    <x v="0"/>
    <x v="196"/>
    <x v="14"/>
    <x v="223"/>
    <x v="221"/>
    <x v="223"/>
    <x v="2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"/>
    <x v="0"/>
    <x v="0"/>
    <x v="8"/>
    <x v="4"/>
    <x v="126"/>
    <x v="0"/>
    <x v="0"/>
    <x v="153"/>
    <x v="1"/>
    <x v="1"/>
    <x v="192"/>
    <x v="218"/>
    <x v="10"/>
    <x v="341"/>
    <x v="7"/>
    <x v="138"/>
    <x v="0"/>
    <x v="0"/>
    <x v="43"/>
    <x v="1"/>
    <x v="237"/>
    <x v="4"/>
    <x v="5"/>
    <x v="234"/>
    <x v="270"/>
    <x v="0"/>
    <x v="0"/>
    <x v="0"/>
    <x v="0"/>
    <x v="0"/>
    <x v="0"/>
    <x v="0"/>
    <x v="0"/>
    <x v="0"/>
  </r>
  <r>
    <x v="0"/>
    <x v="0"/>
    <x v="0"/>
    <x v="11"/>
    <x v="11"/>
    <x v="79"/>
    <x v="53"/>
    <x v="244"/>
    <x v="243"/>
    <x v="2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"/>
    <x v="151"/>
    <x v="0"/>
    <x v="0"/>
    <x v="0"/>
    <x v="0"/>
    <x v="197"/>
    <x v="128"/>
    <x v="224"/>
    <x v="222"/>
    <x v="224"/>
    <x v="2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2"/>
    <x v="127"/>
    <x v="0"/>
    <x v="0"/>
    <x v="154"/>
    <x v="1"/>
    <x v="14"/>
    <x v="193"/>
    <x v="219"/>
    <x v="46"/>
    <x v="342"/>
    <x v="1"/>
    <x v="134"/>
    <x v="0"/>
    <x v="0"/>
    <x v="19"/>
    <x v="8"/>
    <x v="238"/>
    <x v="1"/>
    <x v="16"/>
    <x v="235"/>
    <x v="271"/>
    <x v="0"/>
    <x v="0"/>
    <x v="0"/>
    <x v="0"/>
    <x v="0"/>
    <x v="0"/>
    <x v="0"/>
    <x v="0"/>
    <x v="0"/>
  </r>
  <r>
    <x v="0"/>
    <x v="0"/>
    <x v="0"/>
    <x v="11"/>
    <x v="11"/>
    <x v="95"/>
    <x v="92"/>
    <x v="245"/>
    <x v="244"/>
    <x v="2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1"/>
    <x v="152"/>
    <x v="0"/>
    <x v="0"/>
    <x v="100"/>
    <x v="0"/>
    <x v="198"/>
    <x v="129"/>
    <x v="225"/>
    <x v="223"/>
    <x v="225"/>
    <x v="247"/>
    <x v="0"/>
    <x v="0"/>
    <x v="0"/>
    <x v="0"/>
    <x v="0"/>
    <x v="0"/>
    <x v="0"/>
    <x v="0"/>
    <x v="0"/>
    <x v="0"/>
    <x v="0"/>
    <x v="0"/>
    <x v="0"/>
    <x v="0"/>
    <x v="0"/>
    <x v="90"/>
    <x v="108"/>
    <x v="0"/>
    <x v="0"/>
    <x v="1"/>
    <x v="1"/>
    <x v="0"/>
    <x v="0"/>
    <x v="3"/>
    <x v="5"/>
    <x v="128"/>
    <x v="0"/>
    <x v="0"/>
    <x v="155"/>
    <x v="0"/>
    <x v="4"/>
    <x v="194"/>
    <x v="220"/>
    <x v="40"/>
    <x v="343"/>
    <x v="1"/>
    <x v="4"/>
    <x v="12"/>
    <x v="80"/>
    <x v="99"/>
    <x v="6"/>
    <x v="239"/>
    <x v="6"/>
    <x v="96"/>
    <x v="236"/>
    <x v="272"/>
    <x v="0"/>
    <x v="0"/>
    <x v="0"/>
    <x v="0"/>
    <x v="0"/>
    <x v="0"/>
    <x v="0"/>
    <x v="0"/>
    <x v="0"/>
  </r>
  <r>
    <x v="0"/>
    <x v="0"/>
    <x v="0"/>
    <x v="11"/>
    <x v="11"/>
    <x v="1"/>
    <x v="43"/>
    <x v="246"/>
    <x v="245"/>
    <x v="2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"/>
    <x v="1"/>
    <x v="2"/>
    <x v="2"/>
    <x v="273"/>
    <x v="0"/>
    <x v="0"/>
    <x v="0"/>
    <x v="0"/>
    <x v="0"/>
    <x v="0"/>
    <x v="0"/>
    <x v="0"/>
    <x v="0"/>
  </r>
  <r>
    <x v="0"/>
    <x v="0"/>
    <x v="0"/>
    <x v="11"/>
    <x v="11"/>
    <x v="1"/>
    <x v="93"/>
    <x v="247"/>
    <x v="246"/>
    <x v="2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94"/>
    <x v="14"/>
    <x v="14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"/>
    <x v="153"/>
    <x v="0"/>
    <x v="0"/>
    <x v="101"/>
    <x v="0"/>
    <x v="199"/>
    <x v="130"/>
    <x v="226"/>
    <x v="224"/>
    <x v="226"/>
    <x v="248"/>
    <x v="0"/>
    <x v="0"/>
    <x v="0"/>
    <x v="0"/>
    <x v="0"/>
    <x v="0"/>
    <x v="0"/>
    <x v="0"/>
    <x v="0"/>
    <x v="0"/>
    <x v="0"/>
    <x v="0"/>
    <x v="0"/>
    <x v="0"/>
    <x v="0"/>
    <x v="91"/>
    <x v="109"/>
    <x v="0"/>
    <x v="0"/>
    <x v="8"/>
    <x v="87"/>
    <x v="0"/>
    <x v="0"/>
    <x v="51"/>
    <x v="3"/>
    <x v="129"/>
    <x v="1"/>
    <x v="1"/>
    <x v="156"/>
    <x v="13"/>
    <x v="10"/>
    <x v="195"/>
    <x v="221"/>
    <x v="91"/>
    <x v="344"/>
    <x v="24"/>
    <x v="139"/>
    <x v="26"/>
    <x v="81"/>
    <x v="100"/>
    <x v="44"/>
    <x v="240"/>
    <x v="33"/>
    <x v="97"/>
    <x v="237"/>
    <x v="274"/>
    <x v="0"/>
    <x v="0"/>
    <x v="0"/>
    <x v="0"/>
    <x v="0"/>
    <x v="0"/>
    <x v="0"/>
    <x v="0"/>
    <x v="0"/>
  </r>
  <r>
    <x v="0"/>
    <x v="0"/>
    <x v="0"/>
    <x v="11"/>
    <x v="11"/>
    <x v="1"/>
    <x v="43"/>
    <x v="248"/>
    <x v="247"/>
    <x v="2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4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95"/>
    <x v="249"/>
    <x v="248"/>
    <x v="2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346"/>
    <x v="2"/>
    <x v="2"/>
    <x v="1"/>
    <x v="82"/>
    <x v="11"/>
    <x v="15"/>
    <x v="241"/>
    <x v="6"/>
    <x v="39"/>
    <x v="238"/>
    <x v="275"/>
    <x v="0"/>
    <x v="0"/>
    <x v="0"/>
    <x v="0"/>
    <x v="0"/>
    <x v="0"/>
    <x v="0"/>
    <x v="0"/>
    <x v="0"/>
  </r>
  <r>
    <x v="0"/>
    <x v="0"/>
    <x v="0"/>
    <x v="11"/>
    <x v="11"/>
    <x v="1"/>
    <x v="59"/>
    <x v="250"/>
    <x v="249"/>
    <x v="2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347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0"/>
    <x v="251"/>
    <x v="250"/>
    <x v="2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96"/>
    <x v="252"/>
    <x v="251"/>
    <x v="2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54"/>
    <x v="0"/>
    <x v="0"/>
    <x v="0"/>
    <x v="0"/>
    <x v="11"/>
    <x v="131"/>
    <x v="227"/>
    <x v="225"/>
    <x v="227"/>
    <x v="2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0"/>
    <x v="0"/>
    <x v="10"/>
    <x v="1"/>
    <x v="1"/>
    <x v="1"/>
    <x v="1"/>
    <x v="92"/>
    <x v="348"/>
    <x v="2"/>
    <x v="2"/>
    <x v="7"/>
    <x v="83"/>
    <x v="69"/>
    <x v="10"/>
    <x v="242"/>
    <x v="6"/>
    <x v="36"/>
    <x v="239"/>
    <x v="276"/>
    <x v="0"/>
    <x v="0"/>
    <x v="0"/>
    <x v="0"/>
    <x v="0"/>
    <x v="0"/>
    <x v="0"/>
    <x v="0"/>
    <x v="0"/>
  </r>
  <r>
    <x v="0"/>
    <x v="0"/>
    <x v="0"/>
    <x v="11"/>
    <x v="11"/>
    <x v="82"/>
    <x v="97"/>
    <x v="157"/>
    <x v="157"/>
    <x v="1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228"/>
    <x v="226"/>
    <x v="228"/>
    <x v="2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52"/>
    <x v="0"/>
    <x v="0"/>
    <x v="157"/>
    <x v="0"/>
    <x v="0"/>
    <x v="196"/>
    <x v="222"/>
    <x v="92"/>
    <x v="349"/>
    <x v="1"/>
    <x v="4"/>
    <x v="2"/>
    <x v="84"/>
    <x v="101"/>
    <x v="8"/>
    <x v="243"/>
    <x v="10"/>
    <x v="98"/>
    <x v="240"/>
    <x v="277"/>
    <x v="0"/>
    <x v="0"/>
    <x v="0"/>
    <x v="0"/>
    <x v="0"/>
    <x v="0"/>
    <x v="0"/>
    <x v="0"/>
    <x v="0"/>
  </r>
  <r>
    <x v="0"/>
    <x v="0"/>
    <x v="0"/>
    <x v="11"/>
    <x v="11"/>
    <x v="64"/>
    <x v="58"/>
    <x v="253"/>
    <x v="252"/>
    <x v="2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350"/>
    <x v="1"/>
    <x v="140"/>
    <x v="0"/>
    <x v="0"/>
    <x v="8"/>
    <x v="1"/>
    <x v="244"/>
    <x v="1"/>
    <x v="10"/>
    <x v="241"/>
    <x v="278"/>
    <x v="0"/>
    <x v="0"/>
    <x v="0"/>
    <x v="0"/>
    <x v="0"/>
    <x v="0"/>
    <x v="0"/>
    <x v="0"/>
    <x v="0"/>
  </r>
  <r>
    <x v="0"/>
    <x v="0"/>
    <x v="0"/>
    <x v="11"/>
    <x v="11"/>
    <x v="0"/>
    <x v="6"/>
    <x v="254"/>
    <x v="253"/>
    <x v="2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51"/>
    <x v="2"/>
    <x v="2"/>
    <x v="4"/>
    <x v="85"/>
    <x v="6"/>
    <x v="3"/>
    <x v="245"/>
    <x v="3"/>
    <x v="14"/>
    <x v="242"/>
    <x v="279"/>
    <x v="0"/>
    <x v="0"/>
    <x v="0"/>
    <x v="0"/>
    <x v="0"/>
    <x v="0"/>
    <x v="0"/>
    <x v="0"/>
    <x v="0"/>
  </r>
  <r>
    <x v="0"/>
    <x v="0"/>
    <x v="0"/>
    <x v="11"/>
    <x v="11"/>
    <x v="91"/>
    <x v="43"/>
    <x v="239"/>
    <x v="238"/>
    <x v="2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3"/>
    <x v="125"/>
    <x v="0"/>
    <x v="0"/>
    <x v="0"/>
    <x v="0"/>
    <x v="200"/>
    <x v="132"/>
    <x v="229"/>
    <x v="227"/>
    <x v="229"/>
    <x v="2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0"/>
    <x v="0"/>
    <x v="7"/>
    <x v="4"/>
    <x v="10"/>
    <x v="0"/>
    <x v="0"/>
    <x v="10"/>
    <x v="1"/>
    <x v="1"/>
    <x v="197"/>
    <x v="223"/>
    <x v="68"/>
    <x v="352"/>
    <x v="7"/>
    <x v="141"/>
    <x v="5"/>
    <x v="86"/>
    <x v="17"/>
    <x v="8"/>
    <x v="246"/>
    <x v="3"/>
    <x v="19"/>
    <x v="243"/>
    <x v="280"/>
    <x v="0"/>
    <x v="0"/>
    <x v="0"/>
    <x v="0"/>
    <x v="0"/>
    <x v="0"/>
    <x v="0"/>
    <x v="0"/>
    <x v="0"/>
  </r>
  <r>
    <x v="0"/>
    <x v="0"/>
    <x v="0"/>
    <x v="11"/>
    <x v="11"/>
    <x v="52"/>
    <x v="46"/>
    <x v="255"/>
    <x v="254"/>
    <x v="2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5"/>
    <x v="0"/>
    <x v="89"/>
    <x v="0"/>
    <x v="0"/>
    <x v="0"/>
    <x v="0"/>
    <x v="0"/>
    <x v="0"/>
    <x v="0"/>
    <x v="0"/>
    <x v="1"/>
    <x v="1"/>
    <x v="1"/>
    <x v="1"/>
    <x v="6"/>
    <x v="353"/>
    <x v="1"/>
    <x v="14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46"/>
    <x v="255"/>
    <x v="254"/>
    <x v="2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74"/>
    <x v="5"/>
    <x v="0"/>
    <x v="0"/>
    <x v="0"/>
    <x v="0"/>
    <x v="201"/>
    <x v="4"/>
    <x v="230"/>
    <x v="228"/>
    <x v="230"/>
    <x v="25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4"/>
    <x v="4"/>
    <x v="2"/>
    <x v="1"/>
    <x v="2"/>
    <x v="158"/>
    <x v="1"/>
    <x v="1"/>
    <x v="1"/>
    <x v="224"/>
    <x v="6"/>
    <x v="10"/>
    <x v="2"/>
    <x v="2"/>
    <x v="0"/>
    <x v="0"/>
    <x v="6"/>
    <x v="1"/>
    <x v="16"/>
    <x v="4"/>
    <x v="5"/>
    <x v="5"/>
    <x v="281"/>
    <x v="0"/>
    <x v="0"/>
    <x v="0"/>
    <x v="36"/>
    <x v="36"/>
    <x v="1"/>
    <x v="1"/>
    <x v="13"/>
    <x v="13"/>
  </r>
  <r>
    <x v="0"/>
    <x v="0"/>
    <x v="0"/>
    <x v="11"/>
    <x v="11"/>
    <x v="96"/>
    <x v="98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"/>
    <x v="0"/>
    <x v="231"/>
    <x v="229"/>
    <x v="231"/>
    <x v="2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159"/>
    <x v="0"/>
    <x v="4"/>
    <x v="198"/>
    <x v="225"/>
    <x v="6"/>
    <x v="29"/>
    <x v="2"/>
    <x v="2"/>
    <x v="0"/>
    <x v="0"/>
    <x v="59"/>
    <x v="1"/>
    <x v="247"/>
    <x v="1"/>
    <x v="50"/>
    <x v="244"/>
    <x v="282"/>
    <x v="0"/>
    <x v="0"/>
    <x v="0"/>
    <x v="0"/>
    <x v="0"/>
    <x v="0"/>
    <x v="0"/>
    <x v="0"/>
    <x v="0"/>
  </r>
  <r>
    <x v="0"/>
    <x v="0"/>
    <x v="0"/>
    <x v="11"/>
    <x v="11"/>
    <x v="97"/>
    <x v="43"/>
    <x v="240"/>
    <x v="239"/>
    <x v="2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5"/>
    <x v="1"/>
    <x v="143"/>
    <x v="0"/>
    <x v="0"/>
    <x v="13"/>
    <x v="1"/>
    <x v="126"/>
    <x v="1"/>
    <x v="13"/>
    <x v="120"/>
    <x v="283"/>
    <x v="0"/>
    <x v="0"/>
    <x v="0"/>
    <x v="0"/>
    <x v="0"/>
    <x v="0"/>
    <x v="0"/>
    <x v="0"/>
    <x v="0"/>
  </r>
  <r>
    <x v="0"/>
    <x v="0"/>
    <x v="0"/>
    <x v="11"/>
    <x v="11"/>
    <x v="98"/>
    <x v="43"/>
    <x v="241"/>
    <x v="240"/>
    <x v="2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56"/>
    <x v="255"/>
    <x v="2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6"/>
    <x v="1"/>
    <x v="1"/>
    <x v="0"/>
    <x v="0"/>
    <x v="0"/>
    <x v="0"/>
    <x v="0"/>
    <x v="0"/>
    <x v="0"/>
    <x v="0"/>
    <x v="1"/>
    <x v="1"/>
    <x v="1"/>
    <x v="1"/>
    <x v="1"/>
    <x v="35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37"/>
    <x v="43"/>
    <x v="242"/>
    <x v="241"/>
    <x v="2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0"/>
    <x v="1"/>
    <x v="14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85"/>
    <x v="0"/>
    <x v="257"/>
    <x v="256"/>
    <x v="25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37"/>
    <x v="37"/>
    <x v="1"/>
    <x v="1"/>
    <x v="13"/>
    <x v="13"/>
  </r>
  <r>
    <x v="0"/>
    <x v="0"/>
    <x v="0"/>
    <x v="11"/>
    <x v="11"/>
    <x v="1"/>
    <x v="94"/>
    <x v="14"/>
    <x v="14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1"/>
    <x v="43"/>
    <x v="239"/>
    <x v="238"/>
    <x v="23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5"/>
    <x v="155"/>
    <x v="0"/>
    <x v="0"/>
    <x v="0"/>
    <x v="0"/>
    <x v="203"/>
    <x v="133"/>
    <x v="232"/>
    <x v="230"/>
    <x v="232"/>
    <x v="2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30"/>
    <x v="0"/>
    <x v="0"/>
    <x v="160"/>
    <x v="1"/>
    <x v="1"/>
    <x v="199"/>
    <x v="226"/>
    <x v="6"/>
    <x v="356"/>
    <x v="2"/>
    <x v="2"/>
    <x v="0"/>
    <x v="0"/>
    <x v="1"/>
    <x v="1"/>
    <x v="248"/>
    <x v="4"/>
    <x v="5"/>
    <x v="245"/>
    <x v="284"/>
    <x v="0"/>
    <x v="0"/>
    <x v="0"/>
    <x v="0"/>
    <x v="0"/>
    <x v="0"/>
    <x v="0"/>
    <x v="0"/>
    <x v="0"/>
  </r>
  <r>
    <x v="0"/>
    <x v="0"/>
    <x v="0"/>
    <x v="11"/>
    <x v="11"/>
    <x v="90"/>
    <x v="43"/>
    <x v="235"/>
    <x v="234"/>
    <x v="2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24"/>
    <x v="0"/>
    <x v="0"/>
    <x v="102"/>
    <x v="38"/>
    <x v="204"/>
    <x v="134"/>
    <x v="233"/>
    <x v="231"/>
    <x v="233"/>
    <x v="256"/>
    <x v="0"/>
    <x v="0"/>
    <x v="0"/>
    <x v="0"/>
    <x v="0"/>
    <x v="0"/>
    <x v="6"/>
    <x v="3"/>
    <x v="1"/>
    <x v="6"/>
    <x v="1"/>
    <x v="6"/>
    <x v="29"/>
    <x v="0"/>
    <x v="0"/>
    <x v="0"/>
    <x v="0"/>
    <x v="0"/>
    <x v="0"/>
    <x v="1"/>
    <x v="1"/>
    <x v="0"/>
    <x v="0"/>
    <x v="4"/>
    <x v="4"/>
    <x v="9"/>
    <x v="1"/>
    <x v="1"/>
    <x v="42"/>
    <x v="0"/>
    <x v="16"/>
    <x v="200"/>
    <x v="227"/>
    <x v="3"/>
    <x v="357"/>
    <x v="1"/>
    <x v="145"/>
    <x v="0"/>
    <x v="0"/>
    <x v="43"/>
    <x v="3"/>
    <x v="249"/>
    <x v="1"/>
    <x v="2"/>
    <x v="246"/>
    <x v="285"/>
    <x v="0"/>
    <x v="0"/>
    <x v="0"/>
    <x v="0"/>
    <x v="0"/>
    <x v="0"/>
    <x v="0"/>
    <x v="0"/>
    <x v="0"/>
  </r>
  <r>
    <x v="0"/>
    <x v="0"/>
    <x v="0"/>
    <x v="11"/>
    <x v="11"/>
    <x v="1"/>
    <x v="43"/>
    <x v="258"/>
    <x v="257"/>
    <x v="25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43"/>
    <x v="259"/>
    <x v="258"/>
    <x v="25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5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9"/>
    <x v="43"/>
    <x v="154"/>
    <x v="154"/>
    <x v="15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234"/>
    <x v="232"/>
    <x v="234"/>
    <x v="2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01"/>
    <x v="228"/>
    <x v="6"/>
    <x v="272"/>
    <x v="2"/>
    <x v="2"/>
    <x v="0"/>
    <x v="0"/>
    <x v="13"/>
    <x v="1"/>
    <x v="250"/>
    <x v="1"/>
    <x v="13"/>
    <x v="247"/>
    <x v="286"/>
    <x v="0"/>
    <x v="0"/>
    <x v="0"/>
    <x v="0"/>
    <x v="0"/>
    <x v="0"/>
    <x v="0"/>
    <x v="0"/>
    <x v="0"/>
  </r>
  <r>
    <x v="0"/>
    <x v="0"/>
    <x v="0"/>
    <x v="11"/>
    <x v="11"/>
    <x v="52"/>
    <x v="0"/>
    <x v="240"/>
    <x v="239"/>
    <x v="24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00"/>
    <x v="0"/>
    <x v="260"/>
    <x v="259"/>
    <x v="26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0"/>
    <x v="1"/>
    <x v="0"/>
    <x v="235"/>
    <x v="233"/>
    <x v="235"/>
    <x v="258"/>
    <x v="0"/>
    <x v="0"/>
    <x v="0"/>
    <x v="0"/>
    <x v="0"/>
    <x v="0"/>
    <x v="0"/>
    <x v="0"/>
    <x v="0"/>
    <x v="0"/>
    <x v="0"/>
    <x v="0"/>
    <x v="0"/>
    <x v="2"/>
    <x v="1"/>
    <x v="92"/>
    <x v="110"/>
    <x v="0"/>
    <x v="0"/>
    <x v="1"/>
    <x v="1"/>
    <x v="0"/>
    <x v="0"/>
    <x v="14"/>
    <x v="4"/>
    <x v="52"/>
    <x v="1"/>
    <x v="37"/>
    <x v="161"/>
    <x v="0"/>
    <x v="21"/>
    <x v="6"/>
    <x v="229"/>
    <x v="6"/>
    <x v="360"/>
    <x v="2"/>
    <x v="2"/>
    <x v="0"/>
    <x v="0"/>
    <x v="1"/>
    <x v="1"/>
    <x v="251"/>
    <x v="1"/>
    <x v="1"/>
    <x v="248"/>
    <x v="287"/>
    <x v="0"/>
    <x v="0"/>
    <x v="0"/>
    <x v="0"/>
    <x v="0"/>
    <x v="0"/>
    <x v="0"/>
    <x v="0"/>
    <x v="0"/>
  </r>
  <r>
    <x v="0"/>
    <x v="0"/>
    <x v="0"/>
    <x v="12"/>
    <x v="12"/>
    <x v="79"/>
    <x v="48"/>
    <x v="261"/>
    <x v="260"/>
    <x v="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6"/>
    <x v="156"/>
    <x v="0"/>
    <x v="0"/>
    <x v="104"/>
    <x v="39"/>
    <x v="206"/>
    <x v="135"/>
    <x v="236"/>
    <x v="234"/>
    <x v="236"/>
    <x v="259"/>
    <x v="0"/>
    <x v="0"/>
    <x v="0"/>
    <x v="0"/>
    <x v="0"/>
    <x v="0"/>
    <x v="1"/>
    <x v="3"/>
    <x v="0"/>
    <x v="0"/>
    <x v="0"/>
    <x v="0"/>
    <x v="17"/>
    <x v="0"/>
    <x v="0"/>
    <x v="93"/>
    <x v="111"/>
    <x v="0"/>
    <x v="0"/>
    <x v="3"/>
    <x v="52"/>
    <x v="0"/>
    <x v="0"/>
    <x v="52"/>
    <x v="1"/>
    <x v="131"/>
    <x v="2"/>
    <x v="59"/>
    <x v="162"/>
    <x v="19"/>
    <x v="50"/>
    <x v="202"/>
    <x v="230"/>
    <x v="93"/>
    <x v="361"/>
    <x v="15"/>
    <x v="146"/>
    <x v="0"/>
    <x v="0"/>
    <x v="102"/>
    <x v="45"/>
    <x v="252"/>
    <x v="34"/>
    <x v="99"/>
    <x v="249"/>
    <x v="288"/>
    <x v="17"/>
    <x v="17"/>
    <x v="4"/>
    <x v="0"/>
    <x v="0"/>
    <x v="0"/>
    <x v="0"/>
    <x v="0"/>
    <x v="0"/>
  </r>
  <r>
    <x v="0"/>
    <x v="0"/>
    <x v="0"/>
    <x v="12"/>
    <x v="12"/>
    <x v="75"/>
    <x v="99"/>
    <x v="262"/>
    <x v="261"/>
    <x v="262"/>
    <x v="0"/>
    <x v="0"/>
    <x v="0"/>
    <x v="0"/>
    <x v="0"/>
    <x v="0"/>
    <x v="0"/>
    <x v="0"/>
    <x v="0"/>
    <x v="0"/>
    <x v="2"/>
    <x v="2"/>
    <x v="0"/>
    <x v="0"/>
    <x v="0"/>
    <x v="0"/>
    <x v="8"/>
    <x v="0"/>
    <x v="0"/>
    <x v="0"/>
    <x v="0"/>
    <x v="177"/>
    <x v="157"/>
    <x v="28"/>
    <x v="9"/>
    <x v="105"/>
    <x v="40"/>
    <x v="207"/>
    <x v="136"/>
    <x v="237"/>
    <x v="235"/>
    <x v="237"/>
    <x v="260"/>
    <x v="0"/>
    <x v="0"/>
    <x v="0"/>
    <x v="0"/>
    <x v="0"/>
    <x v="0"/>
    <x v="3"/>
    <x v="3"/>
    <x v="0"/>
    <x v="0"/>
    <x v="0"/>
    <x v="0"/>
    <x v="9"/>
    <x v="2"/>
    <x v="5"/>
    <x v="94"/>
    <x v="112"/>
    <x v="0"/>
    <x v="0"/>
    <x v="1"/>
    <x v="1"/>
    <x v="0"/>
    <x v="0"/>
    <x v="32"/>
    <x v="3"/>
    <x v="132"/>
    <x v="0"/>
    <x v="0"/>
    <x v="163"/>
    <x v="0"/>
    <x v="49"/>
    <x v="203"/>
    <x v="231"/>
    <x v="94"/>
    <x v="362"/>
    <x v="1"/>
    <x v="147"/>
    <x v="7"/>
    <x v="15"/>
    <x v="103"/>
    <x v="0"/>
    <x v="253"/>
    <x v="3"/>
    <x v="60"/>
    <x v="250"/>
    <x v="289"/>
    <x v="0"/>
    <x v="0"/>
    <x v="0"/>
    <x v="0"/>
    <x v="0"/>
    <x v="0"/>
    <x v="0"/>
    <x v="0"/>
    <x v="0"/>
  </r>
  <r>
    <x v="0"/>
    <x v="0"/>
    <x v="0"/>
    <x v="12"/>
    <x v="12"/>
    <x v="1"/>
    <x v="100"/>
    <x v="156"/>
    <x v="156"/>
    <x v="1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8"/>
    <x v="125"/>
    <x v="0"/>
    <x v="0"/>
    <x v="0"/>
    <x v="0"/>
    <x v="208"/>
    <x v="132"/>
    <x v="238"/>
    <x v="236"/>
    <x v="238"/>
    <x v="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133"/>
    <x v="0"/>
    <x v="0"/>
    <x v="164"/>
    <x v="0"/>
    <x v="4"/>
    <x v="204"/>
    <x v="232"/>
    <x v="76"/>
    <x v="363"/>
    <x v="1"/>
    <x v="4"/>
    <x v="8"/>
    <x v="87"/>
    <x v="79"/>
    <x v="15"/>
    <x v="254"/>
    <x v="10"/>
    <x v="52"/>
    <x v="251"/>
    <x v="290"/>
    <x v="0"/>
    <x v="0"/>
    <x v="0"/>
    <x v="0"/>
    <x v="0"/>
    <x v="0"/>
    <x v="0"/>
    <x v="0"/>
    <x v="0"/>
  </r>
  <r>
    <x v="0"/>
    <x v="0"/>
    <x v="0"/>
    <x v="12"/>
    <x v="12"/>
    <x v="1"/>
    <x v="101"/>
    <x v="263"/>
    <x v="262"/>
    <x v="2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364"/>
    <x v="2"/>
    <x v="2"/>
    <x v="1"/>
    <x v="88"/>
    <x v="2"/>
    <x v="1"/>
    <x v="28"/>
    <x v="1"/>
    <x v="2"/>
    <x v="26"/>
    <x v="291"/>
    <x v="0"/>
    <x v="0"/>
    <x v="0"/>
    <x v="0"/>
    <x v="0"/>
    <x v="0"/>
    <x v="0"/>
    <x v="0"/>
    <x v="0"/>
  </r>
  <r>
    <x v="0"/>
    <x v="0"/>
    <x v="0"/>
    <x v="12"/>
    <x v="12"/>
    <x v="101"/>
    <x v="0"/>
    <x v="191"/>
    <x v="191"/>
    <x v="1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9"/>
    <x v="158"/>
    <x v="0"/>
    <x v="0"/>
    <x v="0"/>
    <x v="0"/>
    <x v="209"/>
    <x v="137"/>
    <x v="239"/>
    <x v="237"/>
    <x v="239"/>
    <x v="2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34"/>
    <x v="0"/>
    <x v="0"/>
    <x v="149"/>
    <x v="0"/>
    <x v="0"/>
    <x v="205"/>
    <x v="233"/>
    <x v="33"/>
    <x v="365"/>
    <x v="2"/>
    <x v="2"/>
    <x v="0"/>
    <x v="0"/>
    <x v="6"/>
    <x v="3"/>
    <x v="255"/>
    <x v="1"/>
    <x v="13"/>
    <x v="252"/>
    <x v="292"/>
    <x v="0"/>
    <x v="0"/>
    <x v="0"/>
    <x v="0"/>
    <x v="0"/>
    <x v="0"/>
    <x v="0"/>
    <x v="0"/>
    <x v="0"/>
  </r>
  <r>
    <x v="0"/>
    <x v="0"/>
    <x v="0"/>
    <x v="12"/>
    <x v="12"/>
    <x v="101"/>
    <x v="0"/>
    <x v="191"/>
    <x v="191"/>
    <x v="19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98"/>
    <x v="3"/>
    <x v="90"/>
    <x v="0"/>
    <x v="0"/>
    <x v="0"/>
    <x v="0"/>
    <x v="0"/>
    <x v="0"/>
    <x v="0"/>
    <x v="0"/>
    <x v="1"/>
    <x v="1"/>
    <x v="1"/>
    <x v="1"/>
    <x v="19"/>
    <x v="366"/>
    <x v="5"/>
    <x v="14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59"/>
    <x v="102"/>
    <x v="264"/>
    <x v="263"/>
    <x v="2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0"/>
    <x v="159"/>
    <x v="0"/>
    <x v="0"/>
    <x v="16"/>
    <x v="41"/>
    <x v="210"/>
    <x v="138"/>
    <x v="240"/>
    <x v="238"/>
    <x v="240"/>
    <x v="263"/>
    <x v="0"/>
    <x v="0"/>
    <x v="0"/>
    <x v="0"/>
    <x v="0"/>
    <x v="0"/>
    <x v="3"/>
    <x v="3"/>
    <x v="0"/>
    <x v="0"/>
    <x v="0"/>
    <x v="0"/>
    <x v="9"/>
    <x v="0"/>
    <x v="0"/>
    <x v="0"/>
    <x v="0"/>
    <x v="0"/>
    <x v="0"/>
    <x v="1"/>
    <x v="1"/>
    <x v="0"/>
    <x v="0"/>
    <x v="4"/>
    <x v="4"/>
    <x v="135"/>
    <x v="0"/>
    <x v="0"/>
    <x v="104"/>
    <x v="1"/>
    <x v="1"/>
    <x v="206"/>
    <x v="234"/>
    <x v="23"/>
    <x v="367"/>
    <x v="2"/>
    <x v="2"/>
    <x v="0"/>
    <x v="0"/>
    <x v="8"/>
    <x v="1"/>
    <x v="256"/>
    <x v="4"/>
    <x v="5"/>
    <x v="253"/>
    <x v="293"/>
    <x v="0"/>
    <x v="0"/>
    <x v="0"/>
    <x v="0"/>
    <x v="0"/>
    <x v="0"/>
    <x v="0"/>
    <x v="0"/>
    <x v="0"/>
  </r>
  <r>
    <x v="0"/>
    <x v="0"/>
    <x v="0"/>
    <x v="12"/>
    <x v="12"/>
    <x v="1"/>
    <x v="56"/>
    <x v="265"/>
    <x v="264"/>
    <x v="2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1"/>
    <x v="106"/>
    <x v="0"/>
    <x v="0"/>
    <x v="106"/>
    <x v="0"/>
    <x v="211"/>
    <x v="0"/>
    <x v="241"/>
    <x v="239"/>
    <x v="241"/>
    <x v="264"/>
    <x v="0"/>
    <x v="0"/>
    <x v="0"/>
    <x v="0"/>
    <x v="0"/>
    <x v="0"/>
    <x v="0"/>
    <x v="0"/>
    <x v="0"/>
    <x v="0"/>
    <x v="0"/>
    <x v="0"/>
    <x v="0"/>
    <x v="0"/>
    <x v="0"/>
    <x v="95"/>
    <x v="113"/>
    <x v="0"/>
    <x v="0"/>
    <x v="1"/>
    <x v="1"/>
    <x v="0"/>
    <x v="0"/>
    <x v="0"/>
    <x v="0"/>
    <x v="0"/>
    <x v="0"/>
    <x v="0"/>
    <x v="0"/>
    <x v="1"/>
    <x v="1"/>
    <x v="207"/>
    <x v="235"/>
    <x v="1"/>
    <x v="230"/>
    <x v="2"/>
    <x v="2"/>
    <x v="0"/>
    <x v="0"/>
    <x v="8"/>
    <x v="1"/>
    <x v="257"/>
    <x v="4"/>
    <x v="7"/>
    <x v="254"/>
    <x v="294"/>
    <x v="0"/>
    <x v="0"/>
    <x v="0"/>
    <x v="0"/>
    <x v="0"/>
    <x v="0"/>
    <x v="0"/>
    <x v="0"/>
    <x v="0"/>
  </r>
  <r>
    <x v="0"/>
    <x v="0"/>
    <x v="0"/>
    <x v="12"/>
    <x v="12"/>
    <x v="1"/>
    <x v="103"/>
    <x v="245"/>
    <x v="244"/>
    <x v="2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68"/>
    <x v="2"/>
    <x v="2"/>
    <x v="0"/>
    <x v="0"/>
    <x v="43"/>
    <x v="1"/>
    <x v="258"/>
    <x v="1"/>
    <x v="7"/>
    <x v="255"/>
    <x v="295"/>
    <x v="0"/>
    <x v="0"/>
    <x v="0"/>
    <x v="0"/>
    <x v="0"/>
    <x v="0"/>
    <x v="0"/>
    <x v="0"/>
    <x v="0"/>
  </r>
  <r>
    <x v="0"/>
    <x v="0"/>
    <x v="0"/>
    <x v="12"/>
    <x v="12"/>
    <x v="1"/>
    <x v="90"/>
    <x v="266"/>
    <x v="265"/>
    <x v="2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"/>
    <x v="160"/>
    <x v="0"/>
    <x v="0"/>
    <x v="0"/>
    <x v="0"/>
    <x v="212"/>
    <x v="139"/>
    <x v="242"/>
    <x v="240"/>
    <x v="242"/>
    <x v="2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91"/>
    <x v="0"/>
    <x v="0"/>
    <x v="51"/>
    <x v="10"/>
    <x v="136"/>
    <x v="0"/>
    <x v="0"/>
    <x v="165"/>
    <x v="1"/>
    <x v="37"/>
    <x v="208"/>
    <x v="236"/>
    <x v="95"/>
    <x v="369"/>
    <x v="7"/>
    <x v="149"/>
    <x v="13"/>
    <x v="89"/>
    <x v="104"/>
    <x v="10"/>
    <x v="259"/>
    <x v="3"/>
    <x v="25"/>
    <x v="256"/>
    <x v="296"/>
    <x v="0"/>
    <x v="0"/>
    <x v="0"/>
    <x v="0"/>
    <x v="0"/>
    <x v="0"/>
    <x v="0"/>
    <x v="0"/>
    <x v="0"/>
  </r>
  <r>
    <x v="0"/>
    <x v="0"/>
    <x v="0"/>
    <x v="12"/>
    <x v="12"/>
    <x v="13"/>
    <x v="104"/>
    <x v="267"/>
    <x v="266"/>
    <x v="2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02"/>
    <x v="27"/>
    <x v="268"/>
    <x v="267"/>
    <x v="2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3"/>
    <x v="161"/>
    <x v="0"/>
    <x v="0"/>
    <x v="107"/>
    <x v="0"/>
    <x v="213"/>
    <x v="68"/>
    <x v="243"/>
    <x v="241"/>
    <x v="243"/>
    <x v="266"/>
    <x v="0"/>
    <x v="0"/>
    <x v="0"/>
    <x v="0"/>
    <x v="0"/>
    <x v="0"/>
    <x v="0"/>
    <x v="0"/>
    <x v="0"/>
    <x v="0"/>
    <x v="0"/>
    <x v="0"/>
    <x v="0"/>
    <x v="0"/>
    <x v="0"/>
    <x v="96"/>
    <x v="114"/>
    <x v="0"/>
    <x v="0"/>
    <x v="3"/>
    <x v="92"/>
    <x v="0"/>
    <x v="0"/>
    <x v="12"/>
    <x v="2"/>
    <x v="117"/>
    <x v="0"/>
    <x v="0"/>
    <x v="166"/>
    <x v="1"/>
    <x v="48"/>
    <x v="209"/>
    <x v="237"/>
    <x v="24"/>
    <x v="370"/>
    <x v="9"/>
    <x v="150"/>
    <x v="0"/>
    <x v="0"/>
    <x v="105"/>
    <x v="15"/>
    <x v="260"/>
    <x v="4"/>
    <x v="36"/>
    <x v="257"/>
    <x v="297"/>
    <x v="0"/>
    <x v="0"/>
    <x v="0"/>
    <x v="0"/>
    <x v="0"/>
    <x v="0"/>
    <x v="0"/>
    <x v="0"/>
    <x v="0"/>
  </r>
  <r>
    <x v="0"/>
    <x v="0"/>
    <x v="0"/>
    <x v="12"/>
    <x v="12"/>
    <x v="3"/>
    <x v="0"/>
    <x v="269"/>
    <x v="268"/>
    <x v="26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84"/>
    <x v="42"/>
    <x v="0"/>
    <x v="0"/>
    <x v="0"/>
    <x v="0"/>
    <x v="214"/>
    <x v="39"/>
    <x v="244"/>
    <x v="242"/>
    <x v="244"/>
    <x v="267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9"/>
    <x v="0"/>
    <x v="93"/>
    <x v="0"/>
    <x v="0"/>
    <x v="8"/>
    <x v="4"/>
    <x v="137"/>
    <x v="1"/>
    <x v="60"/>
    <x v="167"/>
    <x v="1"/>
    <x v="16"/>
    <x v="210"/>
    <x v="238"/>
    <x v="1"/>
    <x v="371"/>
    <x v="1"/>
    <x v="151"/>
    <x v="0"/>
    <x v="0"/>
    <x v="13"/>
    <x v="1"/>
    <x v="261"/>
    <x v="4"/>
    <x v="2"/>
    <x v="258"/>
    <x v="298"/>
    <x v="0"/>
    <x v="0"/>
    <x v="0"/>
    <x v="0"/>
    <x v="0"/>
    <x v="0"/>
    <x v="0"/>
    <x v="0"/>
    <x v="0"/>
  </r>
  <r>
    <x v="0"/>
    <x v="0"/>
    <x v="0"/>
    <x v="12"/>
    <x v="12"/>
    <x v="1"/>
    <x v="90"/>
    <x v="266"/>
    <x v="265"/>
    <x v="26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1"/>
    <x v="0"/>
    <x v="270"/>
    <x v="269"/>
    <x v="27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7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61"/>
    <x v="0"/>
    <x v="266"/>
    <x v="265"/>
    <x v="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61"/>
    <x v="0"/>
    <x v="266"/>
    <x v="265"/>
    <x v="26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85"/>
    <x v="162"/>
    <x v="0"/>
    <x v="0"/>
    <x v="0"/>
    <x v="0"/>
    <x v="215"/>
    <x v="140"/>
    <x v="245"/>
    <x v="243"/>
    <x v="245"/>
    <x v="268"/>
    <x v="7"/>
    <x v="15"/>
    <x v="2"/>
    <x v="7"/>
    <x v="0"/>
    <x v="0"/>
    <x v="0"/>
    <x v="0"/>
    <x v="0"/>
    <x v="0"/>
    <x v="0"/>
    <x v="0"/>
    <x v="0"/>
    <x v="0"/>
    <x v="0"/>
    <x v="0"/>
    <x v="0"/>
    <x v="36"/>
    <x v="100"/>
    <x v="11"/>
    <x v="94"/>
    <x v="0"/>
    <x v="0"/>
    <x v="12"/>
    <x v="10"/>
    <x v="138"/>
    <x v="3"/>
    <x v="61"/>
    <x v="168"/>
    <x v="0"/>
    <x v="0"/>
    <x v="211"/>
    <x v="239"/>
    <x v="96"/>
    <x v="374"/>
    <x v="17"/>
    <x v="152"/>
    <x v="1"/>
    <x v="1"/>
    <x v="17"/>
    <x v="15"/>
    <x v="262"/>
    <x v="3"/>
    <x v="83"/>
    <x v="259"/>
    <x v="299"/>
    <x v="0"/>
    <x v="0"/>
    <x v="0"/>
    <x v="0"/>
    <x v="0"/>
    <x v="0"/>
    <x v="0"/>
    <x v="0"/>
    <x v="0"/>
  </r>
  <r>
    <x v="0"/>
    <x v="0"/>
    <x v="0"/>
    <x v="13"/>
    <x v="13"/>
    <x v="61"/>
    <x v="0"/>
    <x v="266"/>
    <x v="265"/>
    <x v="26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01"/>
    <x v="0"/>
    <x v="24"/>
    <x v="0"/>
    <x v="0"/>
    <x v="0"/>
    <x v="0"/>
    <x v="0"/>
    <x v="0"/>
    <x v="0"/>
    <x v="0"/>
    <x v="1"/>
    <x v="1"/>
    <x v="1"/>
    <x v="1"/>
    <x v="23"/>
    <x v="375"/>
    <x v="1"/>
    <x v="28"/>
    <x v="0"/>
    <x v="0"/>
    <x v="5"/>
    <x v="4"/>
    <x v="5"/>
    <x v="4"/>
    <x v="5"/>
    <x v="5"/>
    <x v="5"/>
    <x v="0"/>
    <x v="0"/>
    <x v="1"/>
    <x v="38"/>
    <x v="38"/>
    <x v="1"/>
    <x v="1"/>
    <x v="14"/>
    <x v="14"/>
  </r>
  <r>
    <x v="0"/>
    <x v="0"/>
    <x v="0"/>
    <x v="13"/>
    <x v="13"/>
    <x v="79"/>
    <x v="48"/>
    <x v="237"/>
    <x v="236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2"/>
    <x v="105"/>
    <x v="271"/>
    <x v="270"/>
    <x v="2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377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03"/>
    <x v="67"/>
    <x v="272"/>
    <x v="271"/>
    <x v="2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5"/>
    <x v="2"/>
    <x v="2"/>
    <x v="1"/>
    <x v="1"/>
    <x v="2"/>
    <x v="1"/>
    <x v="2"/>
    <x v="1"/>
    <x v="2"/>
    <x v="2"/>
    <x v="163"/>
    <x v="0"/>
    <x v="0"/>
    <x v="0"/>
    <x v="0"/>
    <x v="0"/>
    <x v="0"/>
    <x v="0"/>
    <x v="0"/>
    <x v="0"/>
  </r>
  <r>
    <x v="0"/>
    <x v="0"/>
    <x v="0"/>
    <x v="13"/>
    <x v="13"/>
    <x v="1"/>
    <x v="56"/>
    <x v="78"/>
    <x v="78"/>
    <x v="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0"/>
    <x v="378"/>
    <x v="2"/>
    <x v="2"/>
    <x v="6"/>
    <x v="90"/>
    <x v="12"/>
    <x v="10"/>
    <x v="263"/>
    <x v="13"/>
    <x v="20"/>
    <x v="260"/>
    <x v="300"/>
    <x v="0"/>
    <x v="0"/>
    <x v="0"/>
    <x v="0"/>
    <x v="0"/>
    <x v="0"/>
    <x v="0"/>
    <x v="0"/>
    <x v="0"/>
  </r>
  <r>
    <x v="0"/>
    <x v="0"/>
    <x v="0"/>
    <x v="13"/>
    <x v="13"/>
    <x v="1"/>
    <x v="0"/>
    <x v="273"/>
    <x v="272"/>
    <x v="2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1"/>
    <x v="379"/>
    <x v="1"/>
    <x v="4"/>
    <x v="3"/>
    <x v="3"/>
    <x v="11"/>
    <x v="3"/>
    <x v="264"/>
    <x v="3"/>
    <x v="39"/>
    <x v="261"/>
    <x v="301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6"/>
    <x v="163"/>
    <x v="0"/>
    <x v="0"/>
    <x v="108"/>
    <x v="0"/>
    <x v="216"/>
    <x v="141"/>
    <x v="246"/>
    <x v="244"/>
    <x v="246"/>
    <x v="270"/>
    <x v="0"/>
    <x v="0"/>
    <x v="0"/>
    <x v="0"/>
    <x v="0"/>
    <x v="0"/>
    <x v="0"/>
    <x v="0"/>
    <x v="0"/>
    <x v="0"/>
    <x v="0"/>
    <x v="0"/>
    <x v="0"/>
    <x v="0"/>
    <x v="1"/>
    <x v="97"/>
    <x v="115"/>
    <x v="0"/>
    <x v="0"/>
    <x v="0"/>
    <x v="26"/>
    <x v="0"/>
    <x v="0"/>
    <x v="53"/>
    <x v="9"/>
    <x v="139"/>
    <x v="1"/>
    <x v="51"/>
    <x v="169"/>
    <x v="3"/>
    <x v="51"/>
    <x v="212"/>
    <x v="240"/>
    <x v="97"/>
    <x v="380"/>
    <x v="5"/>
    <x v="153"/>
    <x v="13"/>
    <x v="91"/>
    <x v="106"/>
    <x v="33"/>
    <x v="265"/>
    <x v="15"/>
    <x v="49"/>
    <x v="262"/>
    <x v="302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"/>
    <x v="90"/>
    <x v="261"/>
    <x v="260"/>
    <x v="2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381"/>
    <x v="1"/>
    <x v="154"/>
    <x v="22"/>
    <x v="92"/>
    <x v="13"/>
    <x v="1"/>
    <x v="266"/>
    <x v="1"/>
    <x v="13"/>
    <x v="263"/>
    <x v="303"/>
    <x v="0"/>
    <x v="0"/>
    <x v="0"/>
    <x v="0"/>
    <x v="0"/>
    <x v="0"/>
    <x v="0"/>
    <x v="0"/>
    <x v="0"/>
  </r>
  <r>
    <x v="0"/>
    <x v="0"/>
    <x v="0"/>
    <x v="13"/>
    <x v="13"/>
    <x v="12"/>
    <x v="106"/>
    <x v="275"/>
    <x v="274"/>
    <x v="2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3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4"/>
    <x v="276"/>
    <x v="275"/>
    <x v="2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383"/>
    <x v="2"/>
    <x v="2"/>
    <x v="9"/>
    <x v="38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81"/>
    <x v="277"/>
    <x v="276"/>
    <x v="2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"/>
    <x v="164"/>
    <x v="0"/>
    <x v="0"/>
    <x v="0"/>
    <x v="0"/>
    <x v="217"/>
    <x v="142"/>
    <x v="247"/>
    <x v="245"/>
    <x v="247"/>
    <x v="2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2"/>
    <x v="12"/>
    <x v="1"/>
    <x v="1"/>
    <x v="170"/>
    <x v="0"/>
    <x v="14"/>
    <x v="213"/>
    <x v="241"/>
    <x v="39"/>
    <x v="384"/>
    <x v="2"/>
    <x v="2"/>
    <x v="3"/>
    <x v="93"/>
    <x v="59"/>
    <x v="15"/>
    <x v="267"/>
    <x v="10"/>
    <x v="16"/>
    <x v="264"/>
    <x v="304"/>
    <x v="0"/>
    <x v="0"/>
    <x v="0"/>
    <x v="0"/>
    <x v="0"/>
    <x v="0"/>
    <x v="0"/>
    <x v="0"/>
    <x v="0"/>
  </r>
  <r>
    <x v="0"/>
    <x v="0"/>
    <x v="0"/>
    <x v="14"/>
    <x v="14"/>
    <x v="8"/>
    <x v="107"/>
    <x v="278"/>
    <x v="277"/>
    <x v="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85"/>
    <x v="2"/>
    <x v="2"/>
    <x v="0"/>
    <x v="0"/>
    <x v="8"/>
    <x v="1"/>
    <x v="268"/>
    <x v="1"/>
    <x v="10"/>
    <x v="265"/>
    <x v="305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8"/>
    <x v="125"/>
    <x v="0"/>
    <x v="0"/>
    <x v="0"/>
    <x v="0"/>
    <x v="218"/>
    <x v="0"/>
    <x v="248"/>
    <x v="246"/>
    <x v="248"/>
    <x v="2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5"/>
    <x v="0"/>
    <x v="0"/>
    <x v="0"/>
    <x v="0"/>
    <x v="0"/>
    <x v="0"/>
    <x v="0"/>
    <x v="0"/>
    <x v="1"/>
    <x v="1"/>
    <x v="214"/>
    <x v="242"/>
    <x v="71"/>
    <x v="386"/>
    <x v="5"/>
    <x v="155"/>
    <x v="0"/>
    <x v="0"/>
    <x v="13"/>
    <x v="3"/>
    <x v="269"/>
    <x v="1"/>
    <x v="2"/>
    <x v="266"/>
    <x v="306"/>
    <x v="0"/>
    <x v="0"/>
    <x v="0"/>
    <x v="0"/>
    <x v="0"/>
    <x v="0"/>
    <x v="0"/>
    <x v="0"/>
    <x v="0"/>
  </r>
  <r>
    <x v="0"/>
    <x v="0"/>
    <x v="0"/>
    <x v="14"/>
    <x v="14"/>
    <x v="104"/>
    <x v="108"/>
    <x v="279"/>
    <x v="278"/>
    <x v="2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387"/>
    <x v="2"/>
    <x v="2"/>
    <x v="0"/>
    <x v="0"/>
    <x v="13"/>
    <x v="1"/>
    <x v="221"/>
    <x v="1"/>
    <x v="13"/>
    <x v="214"/>
    <x v="307"/>
    <x v="0"/>
    <x v="0"/>
    <x v="0"/>
    <x v="0"/>
    <x v="0"/>
    <x v="0"/>
    <x v="0"/>
    <x v="0"/>
    <x v="0"/>
  </r>
  <r>
    <x v="0"/>
    <x v="0"/>
    <x v="0"/>
    <x v="14"/>
    <x v="14"/>
    <x v="105"/>
    <x v="27"/>
    <x v="30"/>
    <x v="30"/>
    <x v="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9"/>
    <x v="72"/>
    <x v="0"/>
    <x v="0"/>
    <x v="109"/>
    <x v="0"/>
    <x v="219"/>
    <x v="143"/>
    <x v="249"/>
    <x v="247"/>
    <x v="249"/>
    <x v="273"/>
    <x v="0"/>
    <x v="0"/>
    <x v="0"/>
    <x v="0"/>
    <x v="0"/>
    <x v="0"/>
    <x v="0"/>
    <x v="0"/>
    <x v="0"/>
    <x v="0"/>
    <x v="0"/>
    <x v="0"/>
    <x v="0"/>
    <x v="0"/>
    <x v="1"/>
    <x v="98"/>
    <x v="116"/>
    <x v="0"/>
    <x v="0"/>
    <x v="1"/>
    <x v="1"/>
    <x v="0"/>
    <x v="0"/>
    <x v="22"/>
    <x v="4"/>
    <x v="112"/>
    <x v="0"/>
    <x v="0"/>
    <x v="171"/>
    <x v="1"/>
    <x v="21"/>
    <x v="215"/>
    <x v="243"/>
    <x v="23"/>
    <x v="388"/>
    <x v="2"/>
    <x v="2"/>
    <x v="0"/>
    <x v="0"/>
    <x v="88"/>
    <x v="3"/>
    <x v="270"/>
    <x v="1"/>
    <x v="31"/>
    <x v="267"/>
    <x v="308"/>
    <x v="0"/>
    <x v="0"/>
    <x v="0"/>
    <x v="0"/>
    <x v="0"/>
    <x v="0"/>
    <x v="0"/>
    <x v="0"/>
    <x v="0"/>
  </r>
  <r>
    <x v="0"/>
    <x v="0"/>
    <x v="0"/>
    <x v="14"/>
    <x v="14"/>
    <x v="106"/>
    <x v="96"/>
    <x v="50"/>
    <x v="50"/>
    <x v="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"/>
    <x v="0"/>
    <x v="250"/>
    <x v="248"/>
    <x v="250"/>
    <x v="2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0"/>
    <x v="216"/>
    <x v="244"/>
    <x v="10"/>
    <x v="389"/>
    <x v="2"/>
    <x v="2"/>
    <x v="4"/>
    <x v="4"/>
    <x v="19"/>
    <x v="10"/>
    <x v="271"/>
    <x v="13"/>
    <x v="65"/>
    <x v="268"/>
    <x v="309"/>
    <x v="0"/>
    <x v="0"/>
    <x v="0"/>
    <x v="0"/>
    <x v="0"/>
    <x v="0"/>
    <x v="0"/>
    <x v="0"/>
    <x v="0"/>
  </r>
  <r>
    <x v="0"/>
    <x v="0"/>
    <x v="0"/>
    <x v="14"/>
    <x v="14"/>
    <x v="61"/>
    <x v="0"/>
    <x v="123"/>
    <x v="123"/>
    <x v="12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75"/>
    <x v="2"/>
    <x v="6"/>
    <x v="0"/>
    <x v="0"/>
    <x v="0"/>
    <x v="0"/>
    <x v="0"/>
    <x v="0"/>
    <x v="0"/>
    <x v="0"/>
    <x v="0"/>
    <x v="0"/>
    <x v="0"/>
    <x v="0"/>
    <x v="0"/>
    <x v="0"/>
    <x v="0"/>
    <x v="24"/>
    <x v="102"/>
    <x v="0"/>
    <x v="96"/>
    <x v="0"/>
    <x v="0"/>
    <x v="0"/>
    <x v="0"/>
    <x v="0"/>
    <x v="0"/>
    <x v="0"/>
    <x v="0"/>
    <x v="1"/>
    <x v="1"/>
    <x v="1"/>
    <x v="1"/>
    <x v="30"/>
    <x v="390"/>
    <x v="1"/>
    <x v="156"/>
    <x v="1"/>
    <x v="1"/>
    <x v="43"/>
    <x v="1"/>
    <x v="35"/>
    <x v="4"/>
    <x v="7"/>
    <x v="269"/>
    <x v="310"/>
    <x v="0"/>
    <x v="0"/>
    <x v="0"/>
    <x v="0"/>
    <x v="0"/>
    <x v="0"/>
    <x v="0"/>
    <x v="0"/>
    <x v="0"/>
  </r>
  <r>
    <x v="0"/>
    <x v="0"/>
    <x v="0"/>
    <x v="14"/>
    <x v="14"/>
    <x v="1"/>
    <x v="109"/>
    <x v="280"/>
    <x v="279"/>
    <x v="280"/>
    <x v="0"/>
    <x v="1"/>
    <x v="0"/>
    <x v="0"/>
    <x v="0"/>
    <x v="0"/>
    <x v="0"/>
    <x v="0"/>
    <x v="0"/>
    <x v="0"/>
    <x v="2"/>
    <x v="2"/>
    <x v="0"/>
    <x v="0"/>
    <x v="0"/>
    <x v="0"/>
    <x v="2"/>
    <x v="0"/>
    <x v="0"/>
    <x v="0"/>
    <x v="0"/>
    <x v="190"/>
    <x v="165"/>
    <x v="29"/>
    <x v="10"/>
    <x v="110"/>
    <x v="42"/>
    <x v="221"/>
    <x v="144"/>
    <x v="251"/>
    <x v="249"/>
    <x v="251"/>
    <x v="276"/>
    <x v="0"/>
    <x v="0"/>
    <x v="0"/>
    <x v="0"/>
    <x v="0"/>
    <x v="0"/>
    <x v="3"/>
    <x v="3"/>
    <x v="0"/>
    <x v="0"/>
    <x v="0"/>
    <x v="0"/>
    <x v="3"/>
    <x v="0"/>
    <x v="0"/>
    <x v="99"/>
    <x v="117"/>
    <x v="0"/>
    <x v="0"/>
    <x v="5"/>
    <x v="97"/>
    <x v="0"/>
    <x v="0"/>
    <x v="46"/>
    <x v="3"/>
    <x v="140"/>
    <x v="0"/>
    <x v="0"/>
    <x v="172"/>
    <x v="19"/>
    <x v="39"/>
    <x v="217"/>
    <x v="245"/>
    <x v="98"/>
    <x v="391"/>
    <x v="13"/>
    <x v="157"/>
    <x v="8"/>
    <x v="94"/>
    <x v="107"/>
    <x v="46"/>
    <x v="272"/>
    <x v="5"/>
    <x v="100"/>
    <x v="270"/>
    <x v="311"/>
    <x v="0"/>
    <x v="0"/>
    <x v="0"/>
    <x v="0"/>
    <x v="0"/>
    <x v="0"/>
    <x v="0"/>
    <x v="0"/>
    <x v="0"/>
  </r>
  <r>
    <x v="0"/>
    <x v="0"/>
    <x v="0"/>
    <x v="14"/>
    <x v="14"/>
    <x v="1"/>
    <x v="67"/>
    <x v="281"/>
    <x v="280"/>
    <x v="2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0"/>
    <x v="252"/>
    <x v="250"/>
    <x v="252"/>
    <x v="2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4"/>
    <x v="141"/>
    <x v="0"/>
    <x v="0"/>
    <x v="173"/>
    <x v="0"/>
    <x v="13"/>
    <x v="218"/>
    <x v="246"/>
    <x v="99"/>
    <x v="392"/>
    <x v="1"/>
    <x v="4"/>
    <x v="7"/>
    <x v="95"/>
    <x v="108"/>
    <x v="19"/>
    <x v="273"/>
    <x v="18"/>
    <x v="101"/>
    <x v="271"/>
    <x v="312"/>
    <x v="0"/>
    <x v="0"/>
    <x v="0"/>
    <x v="0"/>
    <x v="0"/>
    <x v="0"/>
    <x v="0"/>
    <x v="0"/>
    <x v="0"/>
  </r>
  <r>
    <x v="0"/>
    <x v="0"/>
    <x v="0"/>
    <x v="14"/>
    <x v="14"/>
    <x v="1"/>
    <x v="110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1"/>
    <x v="166"/>
    <x v="0"/>
    <x v="0"/>
    <x v="0"/>
    <x v="0"/>
    <x v="223"/>
    <x v="0"/>
    <x v="253"/>
    <x v="251"/>
    <x v="253"/>
    <x v="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19"/>
    <x v="247"/>
    <x v="100"/>
    <x v="393"/>
    <x v="2"/>
    <x v="2"/>
    <x v="27"/>
    <x v="96"/>
    <x v="53"/>
    <x v="30"/>
    <x v="274"/>
    <x v="35"/>
    <x v="102"/>
    <x v="272"/>
    <x v="313"/>
    <x v="0"/>
    <x v="0"/>
    <x v="0"/>
    <x v="0"/>
    <x v="0"/>
    <x v="0"/>
    <x v="0"/>
    <x v="0"/>
    <x v="0"/>
  </r>
  <r>
    <x v="0"/>
    <x v="0"/>
    <x v="0"/>
    <x v="14"/>
    <x v="14"/>
    <x v="1"/>
    <x v="0"/>
    <x v="282"/>
    <x v="281"/>
    <x v="2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90"/>
    <x v="2"/>
    <x v="2"/>
    <x v="0"/>
    <x v="0"/>
    <x v="43"/>
    <x v="1"/>
    <x v="92"/>
    <x v="1"/>
    <x v="7"/>
    <x v="87"/>
    <x v="314"/>
    <x v="0"/>
    <x v="0"/>
    <x v="0"/>
    <x v="0"/>
    <x v="0"/>
    <x v="0"/>
    <x v="0"/>
    <x v="0"/>
    <x v="0"/>
  </r>
  <r>
    <x v="0"/>
    <x v="0"/>
    <x v="0"/>
    <x v="14"/>
    <x v="14"/>
    <x v="1"/>
    <x v="0"/>
    <x v="283"/>
    <x v="282"/>
    <x v="2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"/>
    <x v="0"/>
    <x v="0"/>
    <x v="0"/>
    <x v="0"/>
    <x v="0"/>
    <x v="0"/>
    <x v="0"/>
    <x v="0"/>
    <x v="1"/>
    <x v="1"/>
    <x v="1"/>
    <x v="1"/>
    <x v="10"/>
    <x v="394"/>
    <x v="1"/>
    <x v="158"/>
    <x v="9"/>
    <x v="97"/>
    <x v="101"/>
    <x v="8"/>
    <x v="275"/>
    <x v="3"/>
    <x v="98"/>
    <x v="273"/>
    <x v="315"/>
    <x v="0"/>
    <x v="0"/>
    <x v="0"/>
    <x v="0"/>
    <x v="0"/>
    <x v="0"/>
    <x v="0"/>
    <x v="0"/>
    <x v="0"/>
  </r>
  <r>
    <x v="0"/>
    <x v="0"/>
    <x v="0"/>
    <x v="14"/>
    <x v="14"/>
    <x v="1"/>
    <x v="100"/>
    <x v="235"/>
    <x v="234"/>
    <x v="235"/>
    <x v="0"/>
    <x v="1"/>
    <x v="0"/>
    <x v="0"/>
    <x v="0"/>
    <x v="0"/>
    <x v="0"/>
    <x v="0"/>
    <x v="0"/>
    <x v="0"/>
    <x v="2"/>
    <x v="2"/>
    <x v="0"/>
    <x v="0"/>
    <x v="0"/>
    <x v="0"/>
    <x v="9"/>
    <x v="0"/>
    <x v="0"/>
    <x v="0"/>
    <x v="0"/>
    <x v="192"/>
    <x v="167"/>
    <x v="30"/>
    <x v="11"/>
    <x v="111"/>
    <x v="39"/>
    <x v="224"/>
    <x v="145"/>
    <x v="254"/>
    <x v="252"/>
    <x v="254"/>
    <x v="280"/>
    <x v="0"/>
    <x v="0"/>
    <x v="0"/>
    <x v="0"/>
    <x v="0"/>
    <x v="0"/>
    <x v="3"/>
    <x v="3"/>
    <x v="0"/>
    <x v="0"/>
    <x v="0"/>
    <x v="0"/>
    <x v="14"/>
    <x v="0"/>
    <x v="0"/>
    <x v="100"/>
    <x v="118"/>
    <x v="0"/>
    <x v="0"/>
    <x v="3"/>
    <x v="99"/>
    <x v="0"/>
    <x v="0"/>
    <x v="20"/>
    <x v="4"/>
    <x v="23"/>
    <x v="0"/>
    <x v="0"/>
    <x v="174"/>
    <x v="1"/>
    <x v="11"/>
    <x v="220"/>
    <x v="248"/>
    <x v="31"/>
    <x v="395"/>
    <x v="5"/>
    <x v="159"/>
    <x v="12"/>
    <x v="98"/>
    <x v="109"/>
    <x v="13"/>
    <x v="276"/>
    <x v="6"/>
    <x v="26"/>
    <x v="274"/>
    <x v="316"/>
    <x v="0"/>
    <x v="0"/>
    <x v="0"/>
    <x v="0"/>
    <x v="0"/>
    <x v="0"/>
    <x v="0"/>
    <x v="0"/>
    <x v="0"/>
  </r>
  <r>
    <x v="0"/>
    <x v="0"/>
    <x v="0"/>
    <x v="14"/>
    <x v="14"/>
    <x v="1"/>
    <x v="35"/>
    <x v="284"/>
    <x v="283"/>
    <x v="2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396"/>
    <x v="2"/>
    <x v="2"/>
    <x v="4"/>
    <x v="99"/>
    <x v="11"/>
    <x v="15"/>
    <x v="277"/>
    <x v="6"/>
    <x v="39"/>
    <x v="275"/>
    <x v="317"/>
    <x v="0"/>
    <x v="0"/>
    <x v="0"/>
    <x v="0"/>
    <x v="0"/>
    <x v="0"/>
    <x v="0"/>
    <x v="0"/>
    <x v="0"/>
  </r>
  <r>
    <x v="0"/>
    <x v="0"/>
    <x v="0"/>
    <x v="14"/>
    <x v="14"/>
    <x v="107"/>
    <x v="0"/>
    <x v="285"/>
    <x v="284"/>
    <x v="2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07"/>
    <x v="0"/>
    <x v="285"/>
    <x v="284"/>
    <x v="28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93"/>
    <x v="75"/>
    <x v="0"/>
    <x v="0"/>
    <x v="0"/>
    <x v="0"/>
    <x v="225"/>
    <x v="69"/>
    <x v="255"/>
    <x v="253"/>
    <x v="255"/>
    <x v="28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03"/>
    <x v="1"/>
    <x v="1"/>
    <x v="0"/>
    <x v="0"/>
    <x v="7"/>
    <x v="4"/>
    <x v="73"/>
    <x v="1"/>
    <x v="31"/>
    <x v="132"/>
    <x v="1"/>
    <x v="1"/>
    <x v="221"/>
    <x v="249"/>
    <x v="3"/>
    <x v="397"/>
    <x v="2"/>
    <x v="2"/>
    <x v="0"/>
    <x v="0"/>
    <x v="2"/>
    <x v="1"/>
    <x v="278"/>
    <x v="4"/>
    <x v="5"/>
    <x v="276"/>
    <x v="318"/>
    <x v="0"/>
    <x v="0"/>
    <x v="0"/>
    <x v="0"/>
    <x v="0"/>
    <x v="0"/>
    <x v="0"/>
    <x v="0"/>
    <x v="0"/>
  </r>
  <r>
    <x v="0"/>
    <x v="0"/>
    <x v="0"/>
    <x v="14"/>
    <x v="14"/>
    <x v="107"/>
    <x v="0"/>
    <x v="285"/>
    <x v="284"/>
    <x v="28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95"/>
    <x v="0"/>
    <x v="256"/>
    <x v="254"/>
    <x v="256"/>
    <x v="2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2"/>
    <x v="250"/>
    <x v="6"/>
    <x v="398"/>
    <x v="2"/>
    <x v="2"/>
    <x v="0"/>
    <x v="0"/>
    <x v="13"/>
    <x v="1"/>
    <x v="63"/>
    <x v="4"/>
    <x v="5"/>
    <x v="26"/>
    <x v="319"/>
    <x v="0"/>
    <x v="0"/>
    <x v="0"/>
    <x v="39"/>
    <x v="39"/>
    <x v="1"/>
    <x v="1"/>
    <x v="15"/>
    <x v="15"/>
  </r>
  <r>
    <x v="0"/>
    <x v="0"/>
    <x v="0"/>
    <x v="14"/>
    <x v="14"/>
    <x v="107"/>
    <x v="0"/>
    <x v="285"/>
    <x v="284"/>
    <x v="28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57"/>
    <x v="255"/>
    <x v="257"/>
    <x v="283"/>
    <x v="2"/>
    <x v="5"/>
    <x v="0"/>
    <x v="0"/>
    <x v="0"/>
    <x v="0"/>
    <x v="0"/>
    <x v="0"/>
    <x v="0"/>
    <x v="0"/>
    <x v="0"/>
    <x v="0"/>
    <x v="0"/>
    <x v="0"/>
    <x v="0"/>
    <x v="0"/>
    <x v="0"/>
    <x v="20"/>
    <x v="104"/>
    <x v="1"/>
    <x v="1"/>
    <x v="0"/>
    <x v="0"/>
    <x v="7"/>
    <x v="4"/>
    <x v="2"/>
    <x v="1"/>
    <x v="2"/>
    <x v="9"/>
    <x v="0"/>
    <x v="16"/>
    <x v="0"/>
    <x v="251"/>
    <x v="15"/>
    <x v="399"/>
    <x v="2"/>
    <x v="2"/>
    <x v="0"/>
    <x v="0"/>
    <x v="2"/>
    <x v="1"/>
    <x v="83"/>
    <x v="1"/>
    <x v="2"/>
    <x v="79"/>
    <x v="320"/>
    <x v="0"/>
    <x v="0"/>
    <x v="0"/>
    <x v="39"/>
    <x v="39"/>
    <x v="1"/>
    <x v="1"/>
    <x v="15"/>
    <x v="15"/>
  </r>
  <r>
    <x v="0"/>
    <x v="0"/>
    <x v="0"/>
    <x v="14"/>
    <x v="14"/>
    <x v="58"/>
    <x v="48"/>
    <x v="149"/>
    <x v="149"/>
    <x v="1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34"/>
    <x v="194"/>
    <x v="168"/>
    <x v="31"/>
    <x v="0"/>
    <x v="112"/>
    <x v="0"/>
    <x v="226"/>
    <x v="146"/>
    <x v="258"/>
    <x v="256"/>
    <x v="258"/>
    <x v="284"/>
    <x v="0"/>
    <x v="0"/>
    <x v="0"/>
    <x v="0"/>
    <x v="0"/>
    <x v="0"/>
    <x v="0"/>
    <x v="0"/>
    <x v="0"/>
    <x v="0"/>
    <x v="0"/>
    <x v="0"/>
    <x v="0"/>
    <x v="2"/>
    <x v="5"/>
    <x v="101"/>
    <x v="119"/>
    <x v="0"/>
    <x v="0"/>
    <x v="0"/>
    <x v="46"/>
    <x v="0"/>
    <x v="0"/>
    <x v="3"/>
    <x v="10"/>
    <x v="142"/>
    <x v="1"/>
    <x v="23"/>
    <x v="175"/>
    <x v="8"/>
    <x v="18"/>
    <x v="222"/>
    <x v="252"/>
    <x v="35"/>
    <x v="400"/>
    <x v="5"/>
    <x v="160"/>
    <x v="0"/>
    <x v="0"/>
    <x v="110"/>
    <x v="39"/>
    <x v="279"/>
    <x v="12"/>
    <x v="29"/>
    <x v="277"/>
    <x v="321"/>
    <x v="0"/>
    <x v="0"/>
    <x v="0"/>
    <x v="0"/>
    <x v="0"/>
    <x v="0"/>
    <x v="0"/>
    <x v="0"/>
    <x v="0"/>
  </r>
  <r>
    <x v="0"/>
    <x v="0"/>
    <x v="0"/>
    <x v="14"/>
    <x v="14"/>
    <x v="58"/>
    <x v="48"/>
    <x v="149"/>
    <x v="149"/>
    <x v="14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5"/>
    <x v="16"/>
    <x v="0"/>
    <x v="0"/>
    <x v="113"/>
    <x v="0"/>
    <x v="227"/>
    <x v="0"/>
    <x v="259"/>
    <x v="257"/>
    <x v="259"/>
    <x v="285"/>
    <x v="0"/>
    <x v="0"/>
    <x v="0"/>
    <x v="0"/>
    <x v="0"/>
    <x v="0"/>
    <x v="0"/>
    <x v="0"/>
    <x v="0"/>
    <x v="0"/>
    <x v="0"/>
    <x v="0"/>
    <x v="0"/>
    <x v="0"/>
    <x v="0"/>
    <x v="102"/>
    <x v="120"/>
    <x v="0"/>
    <x v="0"/>
    <x v="1"/>
    <x v="1"/>
    <x v="0"/>
    <x v="0"/>
    <x v="0"/>
    <x v="0"/>
    <x v="0"/>
    <x v="0"/>
    <x v="0"/>
    <x v="0"/>
    <x v="1"/>
    <x v="1"/>
    <x v="223"/>
    <x v="253"/>
    <x v="6"/>
    <x v="10"/>
    <x v="2"/>
    <x v="2"/>
    <x v="0"/>
    <x v="0"/>
    <x v="6"/>
    <x v="1"/>
    <x v="34"/>
    <x v="4"/>
    <x v="5"/>
    <x v="278"/>
    <x v="322"/>
    <x v="0"/>
    <x v="0"/>
    <x v="0"/>
    <x v="40"/>
    <x v="40"/>
    <x v="1"/>
    <x v="1"/>
    <x v="15"/>
    <x v="15"/>
  </r>
  <r>
    <x v="0"/>
    <x v="0"/>
    <x v="0"/>
    <x v="14"/>
    <x v="14"/>
    <x v="108"/>
    <x v="3"/>
    <x v="14"/>
    <x v="14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35"/>
    <x v="196"/>
    <x v="169"/>
    <x v="32"/>
    <x v="0"/>
    <x v="114"/>
    <x v="0"/>
    <x v="228"/>
    <x v="147"/>
    <x v="260"/>
    <x v="258"/>
    <x v="260"/>
    <x v="286"/>
    <x v="0"/>
    <x v="0"/>
    <x v="0"/>
    <x v="0"/>
    <x v="0"/>
    <x v="0"/>
    <x v="0"/>
    <x v="0"/>
    <x v="0"/>
    <x v="0"/>
    <x v="0"/>
    <x v="0"/>
    <x v="0"/>
    <x v="0"/>
    <x v="0"/>
    <x v="103"/>
    <x v="121"/>
    <x v="0"/>
    <x v="0"/>
    <x v="3"/>
    <x v="100"/>
    <x v="0"/>
    <x v="0"/>
    <x v="38"/>
    <x v="9"/>
    <x v="143"/>
    <x v="0"/>
    <x v="0"/>
    <x v="176"/>
    <x v="19"/>
    <x v="52"/>
    <x v="224"/>
    <x v="254"/>
    <x v="101"/>
    <x v="401"/>
    <x v="17"/>
    <x v="161"/>
    <x v="0"/>
    <x v="0"/>
    <x v="111"/>
    <x v="47"/>
    <x v="280"/>
    <x v="11"/>
    <x v="103"/>
    <x v="279"/>
    <x v="323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7"/>
    <x v="170"/>
    <x v="0"/>
    <x v="0"/>
    <x v="0"/>
    <x v="0"/>
    <x v="229"/>
    <x v="148"/>
    <x v="261"/>
    <x v="259"/>
    <x v="261"/>
    <x v="2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44"/>
    <x v="0"/>
    <x v="0"/>
    <x v="177"/>
    <x v="1"/>
    <x v="1"/>
    <x v="225"/>
    <x v="255"/>
    <x v="6"/>
    <x v="10"/>
    <x v="2"/>
    <x v="2"/>
    <x v="0"/>
    <x v="0"/>
    <x v="1"/>
    <x v="1"/>
    <x v="281"/>
    <x v="4"/>
    <x v="5"/>
    <x v="280"/>
    <x v="324"/>
    <x v="0"/>
    <x v="0"/>
    <x v="0"/>
    <x v="2"/>
    <x v="2"/>
    <x v="1"/>
    <x v="1"/>
    <x v="15"/>
    <x v="15"/>
  </r>
  <r>
    <x v="0"/>
    <x v="0"/>
    <x v="0"/>
    <x v="14"/>
    <x v="14"/>
    <x v="45"/>
    <x v="95"/>
    <x v="286"/>
    <x v="285"/>
    <x v="2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2"/>
    <x v="402"/>
    <x v="2"/>
    <x v="2"/>
    <x v="9"/>
    <x v="10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3"/>
    <x v="111"/>
    <x v="287"/>
    <x v="286"/>
    <x v="2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"/>
    <x v="171"/>
    <x v="0"/>
    <x v="0"/>
    <x v="115"/>
    <x v="0"/>
    <x v="230"/>
    <x v="149"/>
    <x v="262"/>
    <x v="260"/>
    <x v="262"/>
    <x v="288"/>
    <x v="0"/>
    <x v="0"/>
    <x v="0"/>
    <x v="0"/>
    <x v="0"/>
    <x v="0"/>
    <x v="0"/>
    <x v="0"/>
    <x v="0"/>
    <x v="0"/>
    <x v="0"/>
    <x v="0"/>
    <x v="0"/>
    <x v="0"/>
    <x v="0"/>
    <x v="104"/>
    <x v="122"/>
    <x v="0"/>
    <x v="0"/>
    <x v="1"/>
    <x v="1"/>
    <x v="0"/>
    <x v="0"/>
    <x v="8"/>
    <x v="4"/>
    <x v="18"/>
    <x v="1"/>
    <x v="62"/>
    <x v="121"/>
    <x v="1"/>
    <x v="16"/>
    <x v="226"/>
    <x v="256"/>
    <x v="10"/>
    <x v="403"/>
    <x v="1"/>
    <x v="111"/>
    <x v="0"/>
    <x v="0"/>
    <x v="13"/>
    <x v="1"/>
    <x v="282"/>
    <x v="4"/>
    <x v="2"/>
    <x v="281"/>
    <x v="325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404"/>
    <x v="5"/>
    <x v="162"/>
    <x v="0"/>
    <x v="0"/>
    <x v="101"/>
    <x v="3"/>
    <x v="283"/>
    <x v="3"/>
    <x v="98"/>
    <x v="282"/>
    <x v="326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99"/>
    <x v="26"/>
    <x v="0"/>
    <x v="0"/>
    <x v="0"/>
    <x v="0"/>
    <x v="231"/>
    <x v="23"/>
    <x v="263"/>
    <x v="261"/>
    <x v="263"/>
    <x v="29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05"/>
    <x v="1"/>
    <x v="1"/>
    <x v="0"/>
    <x v="0"/>
    <x v="7"/>
    <x v="4"/>
    <x v="8"/>
    <x v="1"/>
    <x v="63"/>
    <x v="8"/>
    <x v="1"/>
    <x v="1"/>
    <x v="227"/>
    <x v="257"/>
    <x v="3"/>
    <x v="405"/>
    <x v="2"/>
    <x v="2"/>
    <x v="0"/>
    <x v="0"/>
    <x v="2"/>
    <x v="1"/>
    <x v="113"/>
    <x v="4"/>
    <x v="5"/>
    <x v="283"/>
    <x v="327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06"/>
    <x v="1"/>
    <x v="1"/>
    <x v="0"/>
    <x v="0"/>
    <x v="0"/>
    <x v="0"/>
    <x v="0"/>
    <x v="0"/>
    <x v="0"/>
    <x v="0"/>
    <x v="1"/>
    <x v="1"/>
    <x v="1"/>
    <x v="1"/>
    <x v="3"/>
    <x v="406"/>
    <x v="2"/>
    <x v="2"/>
    <x v="0"/>
    <x v="0"/>
    <x v="5"/>
    <x v="4"/>
    <x v="5"/>
    <x v="4"/>
    <x v="5"/>
    <x v="5"/>
    <x v="5"/>
    <x v="0"/>
    <x v="0"/>
    <x v="1"/>
    <x v="41"/>
    <x v="41"/>
    <x v="1"/>
    <x v="1"/>
    <x v="15"/>
    <x v="15"/>
  </r>
  <r>
    <x v="0"/>
    <x v="0"/>
    <x v="0"/>
    <x v="14"/>
    <x v="14"/>
    <x v="110"/>
    <x v="0"/>
    <x v="279"/>
    <x v="278"/>
    <x v="2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0"/>
    <x v="172"/>
    <x v="0"/>
    <x v="0"/>
    <x v="116"/>
    <x v="43"/>
    <x v="232"/>
    <x v="150"/>
    <x v="264"/>
    <x v="262"/>
    <x v="264"/>
    <x v="291"/>
    <x v="0"/>
    <x v="0"/>
    <x v="0"/>
    <x v="0"/>
    <x v="0"/>
    <x v="0"/>
    <x v="3"/>
    <x v="3"/>
    <x v="1"/>
    <x v="11"/>
    <x v="0"/>
    <x v="0"/>
    <x v="30"/>
    <x v="0"/>
    <x v="1"/>
    <x v="105"/>
    <x v="123"/>
    <x v="0"/>
    <x v="0"/>
    <x v="1"/>
    <x v="1"/>
    <x v="0"/>
    <x v="0"/>
    <x v="7"/>
    <x v="4"/>
    <x v="145"/>
    <x v="0"/>
    <x v="0"/>
    <x v="178"/>
    <x v="1"/>
    <x v="16"/>
    <x v="228"/>
    <x v="258"/>
    <x v="103"/>
    <x v="407"/>
    <x v="2"/>
    <x v="2"/>
    <x v="0"/>
    <x v="0"/>
    <x v="13"/>
    <x v="1"/>
    <x v="284"/>
    <x v="4"/>
    <x v="2"/>
    <x v="284"/>
    <x v="328"/>
    <x v="0"/>
    <x v="0"/>
    <x v="0"/>
    <x v="0"/>
    <x v="0"/>
    <x v="0"/>
    <x v="0"/>
    <x v="0"/>
    <x v="0"/>
  </r>
  <r>
    <x v="0"/>
    <x v="0"/>
    <x v="0"/>
    <x v="14"/>
    <x v="14"/>
    <x v="110"/>
    <x v="0"/>
    <x v="279"/>
    <x v="278"/>
    <x v="27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7"/>
    <x v="1"/>
    <x v="1"/>
    <x v="0"/>
    <x v="0"/>
    <x v="0"/>
    <x v="0"/>
    <x v="0"/>
    <x v="0"/>
    <x v="0"/>
    <x v="0"/>
    <x v="1"/>
    <x v="1"/>
    <x v="1"/>
    <x v="1"/>
    <x v="1"/>
    <x v="4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10"/>
    <x v="0"/>
    <x v="279"/>
    <x v="278"/>
    <x v="27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"/>
    <x v="0"/>
    <x v="265"/>
    <x v="263"/>
    <x v="265"/>
    <x v="2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9"/>
    <x v="259"/>
    <x v="6"/>
    <x v="295"/>
    <x v="2"/>
    <x v="2"/>
    <x v="0"/>
    <x v="0"/>
    <x v="2"/>
    <x v="1"/>
    <x v="28"/>
    <x v="1"/>
    <x v="2"/>
    <x v="26"/>
    <x v="329"/>
    <x v="0"/>
    <x v="0"/>
    <x v="0"/>
    <x v="42"/>
    <x v="42"/>
    <x v="1"/>
    <x v="1"/>
    <x v="15"/>
    <x v="15"/>
  </r>
  <r>
    <x v="0"/>
    <x v="0"/>
    <x v="0"/>
    <x v="14"/>
    <x v="14"/>
    <x v="111"/>
    <x v="0"/>
    <x v="288"/>
    <x v="287"/>
    <x v="2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164"/>
    <x v="0"/>
    <x v="0"/>
    <x v="0"/>
    <x v="0"/>
    <x v="234"/>
    <x v="142"/>
    <x v="266"/>
    <x v="264"/>
    <x v="266"/>
    <x v="2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46"/>
    <x v="0"/>
    <x v="0"/>
    <x v="179"/>
    <x v="1"/>
    <x v="13"/>
    <x v="83"/>
    <x v="260"/>
    <x v="1"/>
    <x v="409"/>
    <x v="1"/>
    <x v="59"/>
    <x v="0"/>
    <x v="0"/>
    <x v="101"/>
    <x v="3"/>
    <x v="285"/>
    <x v="4"/>
    <x v="44"/>
    <x v="285"/>
    <x v="330"/>
    <x v="0"/>
    <x v="0"/>
    <x v="0"/>
    <x v="0"/>
    <x v="0"/>
    <x v="0"/>
    <x v="0"/>
    <x v="0"/>
    <x v="0"/>
  </r>
  <r>
    <x v="0"/>
    <x v="0"/>
    <x v="0"/>
    <x v="14"/>
    <x v="14"/>
    <x v="58"/>
    <x v="48"/>
    <x v="149"/>
    <x v="149"/>
    <x v="14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10"/>
    <x v="2"/>
    <x v="2"/>
    <x v="0"/>
    <x v="0"/>
    <x v="2"/>
    <x v="1"/>
    <x v="28"/>
    <x v="1"/>
    <x v="2"/>
    <x v="26"/>
    <x v="331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73"/>
    <x v="0"/>
    <x v="0"/>
    <x v="0"/>
    <x v="0"/>
    <x v="235"/>
    <x v="67"/>
    <x v="267"/>
    <x v="265"/>
    <x v="267"/>
    <x v="2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01"/>
    <x v="0"/>
    <x v="0"/>
    <x v="2"/>
    <x v="2"/>
    <x v="147"/>
    <x v="0"/>
    <x v="0"/>
    <x v="180"/>
    <x v="3"/>
    <x v="40"/>
    <x v="230"/>
    <x v="261"/>
    <x v="60"/>
    <x v="411"/>
    <x v="9"/>
    <x v="163"/>
    <x v="0"/>
    <x v="0"/>
    <x v="112"/>
    <x v="0"/>
    <x v="286"/>
    <x v="13"/>
    <x v="69"/>
    <x v="286"/>
    <x v="332"/>
    <x v="0"/>
    <x v="0"/>
    <x v="0"/>
    <x v="0"/>
    <x v="0"/>
    <x v="0"/>
    <x v="0"/>
    <x v="0"/>
    <x v="0"/>
  </r>
  <r>
    <x v="0"/>
    <x v="0"/>
    <x v="0"/>
    <x v="14"/>
    <x v="14"/>
    <x v="45"/>
    <x v="95"/>
    <x v="286"/>
    <x v="285"/>
    <x v="28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0"/>
    <x v="289"/>
    <x v="288"/>
    <x v="28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12"/>
    <x v="2"/>
    <x v="2"/>
    <x v="0"/>
    <x v="0"/>
    <x v="13"/>
    <x v="3"/>
    <x v="222"/>
    <x v="3"/>
    <x v="13"/>
    <x v="216"/>
    <x v="333"/>
    <x v="0"/>
    <x v="0"/>
    <x v="0"/>
    <x v="0"/>
    <x v="0"/>
    <x v="0"/>
    <x v="0"/>
    <x v="0"/>
    <x v="0"/>
  </r>
  <r>
    <x v="0"/>
    <x v="0"/>
    <x v="0"/>
    <x v="14"/>
    <x v="14"/>
    <x v="1"/>
    <x v="0"/>
    <x v="290"/>
    <x v="289"/>
    <x v="29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13"/>
    <x v="2"/>
    <x v="2"/>
    <x v="0"/>
    <x v="0"/>
    <x v="6"/>
    <x v="1"/>
    <x v="63"/>
    <x v="1"/>
    <x v="14"/>
    <x v="116"/>
    <x v="334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41"/>
    <x v="0"/>
    <x v="0"/>
    <x v="117"/>
    <x v="44"/>
    <x v="95"/>
    <x v="151"/>
    <x v="268"/>
    <x v="266"/>
    <x v="268"/>
    <x v="295"/>
    <x v="0"/>
    <x v="0"/>
    <x v="0"/>
    <x v="0"/>
    <x v="0"/>
    <x v="0"/>
    <x v="1"/>
    <x v="3"/>
    <x v="0"/>
    <x v="0"/>
    <x v="0"/>
    <x v="0"/>
    <x v="17"/>
    <x v="0"/>
    <x v="0"/>
    <x v="0"/>
    <x v="0"/>
    <x v="0"/>
    <x v="0"/>
    <x v="1"/>
    <x v="1"/>
    <x v="0"/>
    <x v="0"/>
    <x v="23"/>
    <x v="4"/>
    <x v="50"/>
    <x v="0"/>
    <x v="0"/>
    <x v="181"/>
    <x v="0"/>
    <x v="45"/>
    <x v="231"/>
    <x v="262"/>
    <x v="1"/>
    <x v="414"/>
    <x v="2"/>
    <x v="2"/>
    <x v="0"/>
    <x v="0"/>
    <x v="27"/>
    <x v="3"/>
    <x v="287"/>
    <x v="1"/>
    <x v="104"/>
    <x v="287"/>
    <x v="335"/>
    <x v="0"/>
    <x v="0"/>
    <x v="0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15"/>
    <x v="2"/>
    <x v="2"/>
    <x v="1"/>
    <x v="1"/>
    <x v="32"/>
    <x v="8"/>
    <x v="288"/>
    <x v="10"/>
    <x v="37"/>
    <x v="288"/>
    <x v="336"/>
    <x v="0"/>
    <x v="0"/>
    <x v="0"/>
    <x v="0"/>
    <x v="0"/>
    <x v="0"/>
    <x v="0"/>
    <x v="0"/>
    <x v="0"/>
  </r>
  <r>
    <x v="0"/>
    <x v="0"/>
    <x v="0"/>
    <x v="15"/>
    <x v="15"/>
    <x v="1"/>
    <x v="112"/>
    <x v="291"/>
    <x v="290"/>
    <x v="2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416"/>
    <x v="1"/>
    <x v="4"/>
    <x v="0"/>
    <x v="0"/>
    <x v="4"/>
    <x v="8"/>
    <x v="289"/>
    <x v="10"/>
    <x v="4"/>
    <x v="289"/>
    <x v="337"/>
    <x v="0"/>
    <x v="0"/>
    <x v="0"/>
    <x v="0"/>
    <x v="0"/>
    <x v="0"/>
    <x v="0"/>
    <x v="0"/>
    <x v="0"/>
  </r>
  <r>
    <x v="0"/>
    <x v="0"/>
    <x v="0"/>
    <x v="15"/>
    <x v="15"/>
    <x v="1"/>
    <x v="0"/>
    <x v="292"/>
    <x v="291"/>
    <x v="2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17"/>
    <x v="2"/>
    <x v="2"/>
    <x v="0"/>
    <x v="0"/>
    <x v="13"/>
    <x v="1"/>
    <x v="290"/>
    <x v="1"/>
    <x v="13"/>
    <x v="290"/>
    <x v="338"/>
    <x v="0"/>
    <x v="0"/>
    <x v="0"/>
    <x v="0"/>
    <x v="0"/>
    <x v="0"/>
    <x v="0"/>
    <x v="0"/>
    <x v="0"/>
  </r>
  <r>
    <x v="0"/>
    <x v="0"/>
    <x v="0"/>
    <x v="15"/>
    <x v="15"/>
    <x v="1"/>
    <x v="113"/>
    <x v="293"/>
    <x v="292"/>
    <x v="2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18"/>
    <x v="2"/>
    <x v="2"/>
    <x v="1"/>
    <x v="10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79"/>
    <x v="48"/>
    <x v="266"/>
    <x v="265"/>
    <x v="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2"/>
    <x v="173"/>
    <x v="0"/>
    <x v="0"/>
    <x v="118"/>
    <x v="37"/>
    <x v="236"/>
    <x v="152"/>
    <x v="269"/>
    <x v="267"/>
    <x v="269"/>
    <x v="298"/>
    <x v="0"/>
    <x v="0"/>
    <x v="0"/>
    <x v="0"/>
    <x v="0"/>
    <x v="0"/>
    <x v="3"/>
    <x v="3"/>
    <x v="0"/>
    <x v="0"/>
    <x v="0"/>
    <x v="0"/>
    <x v="14"/>
    <x v="2"/>
    <x v="3"/>
    <x v="106"/>
    <x v="124"/>
    <x v="0"/>
    <x v="0"/>
    <x v="6"/>
    <x v="102"/>
    <x v="0"/>
    <x v="0"/>
    <x v="54"/>
    <x v="17"/>
    <x v="148"/>
    <x v="13"/>
    <x v="64"/>
    <x v="182"/>
    <x v="20"/>
    <x v="53"/>
    <x v="232"/>
    <x v="263"/>
    <x v="104"/>
    <x v="419"/>
    <x v="23"/>
    <x v="164"/>
    <x v="0"/>
    <x v="0"/>
    <x v="113"/>
    <x v="48"/>
    <x v="291"/>
    <x v="36"/>
    <x v="105"/>
    <x v="291"/>
    <x v="339"/>
    <x v="0"/>
    <x v="0"/>
    <x v="0"/>
    <x v="0"/>
    <x v="0"/>
    <x v="0"/>
    <x v="0"/>
    <x v="0"/>
    <x v="0"/>
  </r>
  <r>
    <x v="0"/>
    <x v="0"/>
    <x v="0"/>
    <x v="15"/>
    <x v="15"/>
    <x v="81"/>
    <x v="18"/>
    <x v="294"/>
    <x v="293"/>
    <x v="2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2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108"/>
    <x v="3"/>
    <x v="103"/>
    <x v="0"/>
    <x v="0"/>
    <x v="0"/>
    <x v="0"/>
    <x v="0"/>
    <x v="0"/>
    <x v="0"/>
    <x v="0"/>
    <x v="1"/>
    <x v="1"/>
    <x v="1"/>
    <x v="1"/>
    <x v="50"/>
    <x v="421"/>
    <x v="5"/>
    <x v="1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0"/>
    <x v="268"/>
    <x v="270"/>
    <x v="29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52"/>
    <x v="1"/>
    <x v="37"/>
    <x v="157"/>
    <x v="0"/>
    <x v="16"/>
    <x v="160"/>
    <x v="264"/>
    <x v="6"/>
    <x v="120"/>
    <x v="2"/>
    <x v="2"/>
    <x v="0"/>
    <x v="0"/>
    <x v="2"/>
    <x v="1"/>
    <x v="122"/>
    <x v="1"/>
    <x v="2"/>
    <x v="292"/>
    <x v="340"/>
    <x v="0"/>
    <x v="0"/>
    <x v="0"/>
    <x v="43"/>
    <x v="43"/>
    <x v="3"/>
    <x v="3"/>
    <x v="16"/>
    <x v="16"/>
  </r>
  <r>
    <x v="0"/>
    <x v="0"/>
    <x v="0"/>
    <x v="15"/>
    <x v="15"/>
    <x v="61"/>
    <x v="0"/>
    <x v="296"/>
    <x v="295"/>
    <x v="2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03"/>
    <x v="138"/>
    <x v="0"/>
    <x v="0"/>
    <x v="0"/>
    <x v="0"/>
    <x v="237"/>
    <x v="119"/>
    <x v="271"/>
    <x v="269"/>
    <x v="271"/>
    <x v="30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26"/>
    <x v="4"/>
    <x v="9"/>
    <x v="1"/>
    <x v="1"/>
    <x v="183"/>
    <x v="1"/>
    <x v="11"/>
    <x v="233"/>
    <x v="265"/>
    <x v="6"/>
    <x v="15"/>
    <x v="1"/>
    <x v="166"/>
    <x v="0"/>
    <x v="0"/>
    <x v="39"/>
    <x v="1"/>
    <x v="292"/>
    <x v="4"/>
    <x v="39"/>
    <x v="293"/>
    <x v="341"/>
    <x v="0"/>
    <x v="0"/>
    <x v="0"/>
    <x v="0"/>
    <x v="0"/>
    <x v="0"/>
    <x v="0"/>
    <x v="0"/>
    <x v="0"/>
  </r>
  <r>
    <x v="0"/>
    <x v="0"/>
    <x v="0"/>
    <x v="15"/>
    <x v="15"/>
    <x v="1"/>
    <x v="114"/>
    <x v="297"/>
    <x v="296"/>
    <x v="2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4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69"/>
    <x v="262"/>
    <x v="261"/>
    <x v="2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17"/>
    <x v="174"/>
    <x v="174"/>
    <x v="1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72"/>
    <x v="270"/>
    <x v="272"/>
    <x v="3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"/>
    <x v="0"/>
    <x v="0"/>
    <x v="12"/>
    <x v="4"/>
    <x v="5"/>
    <x v="0"/>
    <x v="0"/>
    <x v="184"/>
    <x v="0"/>
    <x v="8"/>
    <x v="234"/>
    <x v="266"/>
    <x v="10"/>
    <x v="424"/>
    <x v="1"/>
    <x v="167"/>
    <x v="1"/>
    <x v="1"/>
    <x v="114"/>
    <x v="8"/>
    <x v="293"/>
    <x v="10"/>
    <x v="106"/>
    <x v="294"/>
    <x v="342"/>
    <x v="0"/>
    <x v="0"/>
    <x v="0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0"/>
    <x v="273"/>
    <x v="271"/>
    <x v="273"/>
    <x v="3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185"/>
    <x v="0"/>
    <x v="5"/>
    <x v="235"/>
    <x v="267"/>
    <x v="1"/>
    <x v="304"/>
    <x v="2"/>
    <x v="2"/>
    <x v="0"/>
    <x v="0"/>
    <x v="43"/>
    <x v="3"/>
    <x v="294"/>
    <x v="3"/>
    <x v="7"/>
    <x v="295"/>
    <x v="343"/>
    <x v="0"/>
    <x v="0"/>
    <x v="0"/>
    <x v="44"/>
    <x v="44"/>
    <x v="1"/>
    <x v="1"/>
    <x v="17"/>
    <x v="17"/>
  </r>
  <r>
    <x v="0"/>
    <x v="0"/>
    <x v="0"/>
    <x v="15"/>
    <x v="15"/>
    <x v="1"/>
    <x v="115"/>
    <x v="298"/>
    <x v="297"/>
    <x v="2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4"/>
    <x v="174"/>
    <x v="0"/>
    <x v="0"/>
    <x v="119"/>
    <x v="45"/>
    <x v="238"/>
    <x v="153"/>
    <x v="274"/>
    <x v="272"/>
    <x v="274"/>
    <x v="303"/>
    <x v="0"/>
    <x v="0"/>
    <x v="1"/>
    <x v="1"/>
    <x v="0"/>
    <x v="0"/>
    <x v="3"/>
    <x v="3"/>
    <x v="0"/>
    <x v="0"/>
    <x v="0"/>
    <x v="0"/>
    <x v="14"/>
    <x v="0"/>
    <x v="8"/>
    <x v="107"/>
    <x v="125"/>
    <x v="0"/>
    <x v="0"/>
    <x v="5"/>
    <x v="105"/>
    <x v="0"/>
    <x v="0"/>
    <x v="55"/>
    <x v="14"/>
    <x v="149"/>
    <x v="1"/>
    <x v="1"/>
    <x v="186"/>
    <x v="6"/>
    <x v="52"/>
    <x v="236"/>
    <x v="268"/>
    <x v="105"/>
    <x v="425"/>
    <x v="0"/>
    <x v="168"/>
    <x v="22"/>
    <x v="102"/>
    <x v="115"/>
    <x v="5"/>
    <x v="295"/>
    <x v="31"/>
    <x v="107"/>
    <x v="296"/>
    <x v="344"/>
    <x v="0"/>
    <x v="0"/>
    <x v="0"/>
    <x v="0"/>
    <x v="0"/>
    <x v="0"/>
    <x v="0"/>
    <x v="0"/>
    <x v="0"/>
  </r>
  <r>
    <x v="0"/>
    <x v="0"/>
    <x v="0"/>
    <x v="15"/>
    <x v="15"/>
    <x v="1"/>
    <x v="0"/>
    <x v="299"/>
    <x v="298"/>
    <x v="2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175"/>
    <x v="0"/>
    <x v="0"/>
    <x v="0"/>
    <x v="0"/>
    <x v="239"/>
    <x v="0"/>
    <x v="275"/>
    <x v="273"/>
    <x v="275"/>
    <x v="3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23"/>
    <x v="0"/>
    <x v="0"/>
    <x v="94"/>
    <x v="1"/>
    <x v="3"/>
    <x v="237"/>
    <x v="269"/>
    <x v="92"/>
    <x v="426"/>
    <x v="2"/>
    <x v="2"/>
    <x v="12"/>
    <x v="103"/>
    <x v="52"/>
    <x v="15"/>
    <x v="296"/>
    <x v="3"/>
    <x v="36"/>
    <x v="297"/>
    <x v="345"/>
    <x v="0"/>
    <x v="0"/>
    <x v="0"/>
    <x v="0"/>
    <x v="0"/>
    <x v="0"/>
    <x v="0"/>
    <x v="0"/>
    <x v="0"/>
  </r>
  <r>
    <x v="0"/>
    <x v="0"/>
    <x v="0"/>
    <x v="15"/>
    <x v="15"/>
    <x v="1"/>
    <x v="116"/>
    <x v="300"/>
    <x v="299"/>
    <x v="3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6"/>
    <x v="176"/>
    <x v="0"/>
    <x v="0"/>
    <x v="0"/>
    <x v="0"/>
    <x v="240"/>
    <x v="154"/>
    <x v="276"/>
    <x v="274"/>
    <x v="276"/>
    <x v="3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3"/>
    <x v="2"/>
    <x v="8"/>
    <x v="0"/>
    <x v="0"/>
    <x v="187"/>
    <x v="1"/>
    <x v="21"/>
    <x v="238"/>
    <x v="270"/>
    <x v="54"/>
    <x v="427"/>
    <x v="2"/>
    <x v="2"/>
    <x v="10"/>
    <x v="104"/>
    <x v="41"/>
    <x v="6"/>
    <x v="297"/>
    <x v="13"/>
    <x v="108"/>
    <x v="298"/>
    <x v="346"/>
    <x v="0"/>
    <x v="0"/>
    <x v="0"/>
    <x v="0"/>
    <x v="0"/>
    <x v="0"/>
    <x v="0"/>
    <x v="0"/>
    <x v="0"/>
  </r>
  <r>
    <x v="0"/>
    <x v="0"/>
    <x v="0"/>
    <x v="15"/>
    <x v="15"/>
    <x v="1"/>
    <x v="117"/>
    <x v="301"/>
    <x v="300"/>
    <x v="3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7"/>
    <x v="86"/>
    <x v="0"/>
    <x v="0"/>
    <x v="0"/>
    <x v="0"/>
    <x v="241"/>
    <x v="155"/>
    <x v="277"/>
    <x v="275"/>
    <x v="277"/>
    <x v="3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188"/>
    <x v="1"/>
    <x v="16"/>
    <x v="239"/>
    <x v="271"/>
    <x v="60"/>
    <x v="428"/>
    <x v="5"/>
    <x v="169"/>
    <x v="7"/>
    <x v="105"/>
    <x v="116"/>
    <x v="13"/>
    <x v="298"/>
    <x v="13"/>
    <x v="109"/>
    <x v="299"/>
    <x v="347"/>
    <x v="0"/>
    <x v="0"/>
    <x v="0"/>
    <x v="0"/>
    <x v="0"/>
    <x v="0"/>
    <x v="0"/>
    <x v="0"/>
    <x v="0"/>
  </r>
  <r>
    <x v="0"/>
    <x v="0"/>
    <x v="0"/>
    <x v="15"/>
    <x v="15"/>
    <x v="1"/>
    <x v="35"/>
    <x v="131"/>
    <x v="131"/>
    <x v="1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8"/>
    <x v="177"/>
    <x v="0"/>
    <x v="0"/>
    <x v="0"/>
    <x v="0"/>
    <x v="242"/>
    <x v="156"/>
    <x v="278"/>
    <x v="140"/>
    <x v="278"/>
    <x v="3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150"/>
    <x v="0"/>
    <x v="0"/>
    <x v="189"/>
    <x v="0"/>
    <x v="8"/>
    <x v="240"/>
    <x v="272"/>
    <x v="3"/>
    <x v="430"/>
    <x v="1"/>
    <x v="170"/>
    <x v="1"/>
    <x v="106"/>
    <x v="33"/>
    <x v="3"/>
    <x v="299"/>
    <x v="1"/>
    <x v="88"/>
    <x v="300"/>
    <x v="348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09"/>
    <x v="26"/>
    <x v="0"/>
    <x v="0"/>
    <x v="120"/>
    <x v="0"/>
    <x v="243"/>
    <x v="23"/>
    <x v="279"/>
    <x v="276"/>
    <x v="279"/>
    <x v="308"/>
    <x v="0"/>
    <x v="0"/>
    <x v="0"/>
    <x v="0"/>
    <x v="0"/>
    <x v="0"/>
    <x v="0"/>
    <x v="0"/>
    <x v="0"/>
    <x v="0"/>
    <x v="0"/>
    <x v="0"/>
    <x v="0"/>
    <x v="0"/>
    <x v="0"/>
    <x v="108"/>
    <x v="126"/>
    <x v="3"/>
    <x v="109"/>
    <x v="1"/>
    <x v="1"/>
    <x v="0"/>
    <x v="0"/>
    <x v="7"/>
    <x v="4"/>
    <x v="39"/>
    <x v="1"/>
    <x v="51"/>
    <x v="129"/>
    <x v="1"/>
    <x v="1"/>
    <x v="241"/>
    <x v="273"/>
    <x v="1"/>
    <x v="108"/>
    <x v="2"/>
    <x v="2"/>
    <x v="0"/>
    <x v="0"/>
    <x v="2"/>
    <x v="1"/>
    <x v="197"/>
    <x v="4"/>
    <x v="5"/>
    <x v="301"/>
    <x v="349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0"/>
    <x v="16"/>
    <x v="0"/>
    <x v="0"/>
    <x v="0"/>
    <x v="0"/>
    <x v="244"/>
    <x v="14"/>
    <x v="280"/>
    <x v="277"/>
    <x v="280"/>
    <x v="3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2"/>
    <x v="0"/>
    <x v="0"/>
    <x v="139"/>
    <x v="1"/>
    <x v="16"/>
    <x v="242"/>
    <x v="274"/>
    <x v="6"/>
    <x v="10"/>
    <x v="2"/>
    <x v="2"/>
    <x v="0"/>
    <x v="0"/>
    <x v="4"/>
    <x v="1"/>
    <x v="300"/>
    <x v="4"/>
    <x v="2"/>
    <x v="302"/>
    <x v="350"/>
    <x v="0"/>
    <x v="0"/>
    <x v="0"/>
    <x v="45"/>
    <x v="45"/>
    <x v="1"/>
    <x v="1"/>
    <x v="17"/>
    <x v="17"/>
  </r>
  <r>
    <x v="0"/>
    <x v="0"/>
    <x v="0"/>
    <x v="15"/>
    <x v="15"/>
    <x v="59"/>
    <x v="118"/>
    <x v="217"/>
    <x v="217"/>
    <x v="2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13"/>
    <x v="1"/>
    <x v="83"/>
    <x v="1"/>
    <x v="13"/>
    <x v="79"/>
    <x v="351"/>
    <x v="0"/>
    <x v="0"/>
    <x v="0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3"/>
    <x v="0"/>
    <x v="303"/>
    <x v="302"/>
    <x v="3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86"/>
    <x v="431"/>
    <x v="1"/>
    <x v="171"/>
    <x v="0"/>
    <x v="0"/>
    <x v="35"/>
    <x v="3"/>
    <x v="301"/>
    <x v="3"/>
    <x v="33"/>
    <x v="303"/>
    <x v="352"/>
    <x v="0"/>
    <x v="0"/>
    <x v="0"/>
    <x v="0"/>
    <x v="0"/>
    <x v="0"/>
    <x v="0"/>
    <x v="0"/>
    <x v="0"/>
  </r>
  <r>
    <x v="0"/>
    <x v="0"/>
    <x v="0"/>
    <x v="15"/>
    <x v="15"/>
    <x v="13"/>
    <x v="95"/>
    <x v="304"/>
    <x v="303"/>
    <x v="3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"/>
    <x v="2"/>
    <x v="268"/>
    <x v="267"/>
    <x v="26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78"/>
    <x v="0"/>
    <x v="0"/>
    <x v="28"/>
    <x v="23"/>
    <x v="85"/>
    <x v="157"/>
    <x v="281"/>
    <x v="278"/>
    <x v="281"/>
    <x v="312"/>
    <x v="0"/>
    <x v="0"/>
    <x v="0"/>
    <x v="0"/>
    <x v="0"/>
    <x v="0"/>
    <x v="3"/>
    <x v="3"/>
    <x v="0"/>
    <x v="0"/>
    <x v="0"/>
    <x v="0"/>
    <x v="10"/>
    <x v="0"/>
    <x v="0"/>
    <x v="0"/>
    <x v="0"/>
    <x v="2"/>
    <x v="4"/>
    <x v="1"/>
    <x v="1"/>
    <x v="0"/>
    <x v="0"/>
    <x v="40"/>
    <x v="4"/>
    <x v="9"/>
    <x v="1"/>
    <x v="1"/>
    <x v="190"/>
    <x v="1"/>
    <x v="54"/>
    <x v="243"/>
    <x v="275"/>
    <x v="6"/>
    <x v="15"/>
    <x v="2"/>
    <x v="2"/>
    <x v="0"/>
    <x v="0"/>
    <x v="20"/>
    <x v="1"/>
    <x v="302"/>
    <x v="4"/>
    <x v="83"/>
    <x v="304"/>
    <x v="353"/>
    <x v="0"/>
    <x v="0"/>
    <x v="0"/>
    <x v="0"/>
    <x v="0"/>
    <x v="0"/>
    <x v="0"/>
    <x v="0"/>
    <x v="0"/>
  </r>
  <r>
    <x v="0"/>
    <x v="0"/>
    <x v="0"/>
    <x v="15"/>
    <x v="15"/>
    <x v="3"/>
    <x v="2"/>
    <x v="268"/>
    <x v="267"/>
    <x v="2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282"/>
    <x v="279"/>
    <x v="282"/>
    <x v="313"/>
    <x v="0"/>
    <x v="0"/>
    <x v="0"/>
    <x v="0"/>
    <x v="0"/>
    <x v="0"/>
    <x v="0"/>
    <x v="0"/>
    <x v="0"/>
    <x v="0"/>
    <x v="0"/>
    <x v="0"/>
    <x v="0"/>
    <x v="0"/>
    <x v="0"/>
    <x v="0"/>
    <x v="127"/>
    <x v="2"/>
    <x v="3"/>
    <x v="1"/>
    <x v="1"/>
    <x v="0"/>
    <x v="0"/>
    <x v="12"/>
    <x v="4"/>
    <x v="2"/>
    <x v="1"/>
    <x v="2"/>
    <x v="191"/>
    <x v="1"/>
    <x v="16"/>
    <x v="22"/>
    <x v="276"/>
    <x v="6"/>
    <x v="10"/>
    <x v="1"/>
    <x v="28"/>
    <x v="0"/>
    <x v="0"/>
    <x v="43"/>
    <x v="1"/>
    <x v="303"/>
    <x v="4"/>
    <x v="2"/>
    <x v="26"/>
    <x v="354"/>
    <x v="0"/>
    <x v="0"/>
    <x v="0"/>
    <x v="46"/>
    <x v="46"/>
    <x v="1"/>
    <x v="1"/>
    <x v="17"/>
    <x v="17"/>
  </r>
  <r>
    <x v="0"/>
    <x v="0"/>
    <x v="0"/>
    <x v="15"/>
    <x v="15"/>
    <x v="37"/>
    <x v="65"/>
    <x v="295"/>
    <x v="294"/>
    <x v="29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11"/>
    <x v="5"/>
    <x v="0"/>
    <x v="0"/>
    <x v="0"/>
    <x v="0"/>
    <x v="245"/>
    <x v="4"/>
    <x v="283"/>
    <x v="280"/>
    <x v="283"/>
    <x v="31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2"/>
    <x v="1"/>
    <x v="2"/>
    <x v="192"/>
    <x v="1"/>
    <x v="16"/>
    <x v="0"/>
    <x v="277"/>
    <x v="6"/>
    <x v="10"/>
    <x v="2"/>
    <x v="2"/>
    <x v="0"/>
    <x v="0"/>
    <x v="13"/>
    <x v="1"/>
    <x v="304"/>
    <x v="4"/>
    <x v="2"/>
    <x v="79"/>
    <x v="355"/>
    <x v="0"/>
    <x v="0"/>
    <x v="0"/>
    <x v="47"/>
    <x v="47"/>
    <x v="1"/>
    <x v="1"/>
    <x v="17"/>
    <x v="17"/>
  </r>
  <r>
    <x v="0"/>
    <x v="0"/>
    <x v="0"/>
    <x v="15"/>
    <x v="15"/>
    <x v="113"/>
    <x v="0"/>
    <x v="305"/>
    <x v="304"/>
    <x v="30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4"/>
    <x v="281"/>
    <x v="284"/>
    <x v="31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8"/>
    <x v="4"/>
    <x v="9"/>
    <x v="1"/>
    <x v="1"/>
    <x v="9"/>
    <x v="0"/>
    <x v="0"/>
    <x v="0"/>
    <x v="278"/>
    <x v="6"/>
    <x v="295"/>
    <x v="2"/>
    <x v="2"/>
    <x v="0"/>
    <x v="0"/>
    <x v="13"/>
    <x v="1"/>
    <x v="83"/>
    <x v="1"/>
    <x v="13"/>
    <x v="79"/>
    <x v="356"/>
    <x v="0"/>
    <x v="0"/>
    <x v="0"/>
    <x v="48"/>
    <x v="48"/>
    <x v="1"/>
    <x v="1"/>
    <x v="17"/>
    <x v="17"/>
  </r>
  <r>
    <x v="0"/>
    <x v="0"/>
    <x v="0"/>
    <x v="15"/>
    <x v="15"/>
    <x v="1"/>
    <x v="115"/>
    <x v="298"/>
    <x v="297"/>
    <x v="29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3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12"/>
    <x v="0"/>
    <x v="302"/>
    <x v="301"/>
    <x v="30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3"/>
    <x v="0"/>
    <x v="303"/>
    <x v="302"/>
    <x v="30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27"/>
    <x v="84"/>
    <x v="84"/>
    <x v="8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2"/>
    <x v="81"/>
    <x v="0"/>
    <x v="0"/>
    <x v="0"/>
    <x v="0"/>
    <x v="246"/>
    <x v="75"/>
    <x v="285"/>
    <x v="282"/>
    <x v="285"/>
    <x v="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51"/>
    <x v="1"/>
    <x v="65"/>
    <x v="193"/>
    <x v="1"/>
    <x v="1"/>
    <x v="1"/>
    <x v="279"/>
    <x v="17"/>
    <x v="435"/>
    <x v="5"/>
    <x v="17"/>
    <x v="0"/>
    <x v="0"/>
    <x v="59"/>
    <x v="8"/>
    <x v="305"/>
    <x v="3"/>
    <x v="31"/>
    <x v="305"/>
    <x v="357"/>
    <x v="0"/>
    <x v="0"/>
    <x v="0"/>
    <x v="0"/>
    <x v="0"/>
    <x v="0"/>
    <x v="0"/>
    <x v="0"/>
    <x v="0"/>
  </r>
  <r>
    <x v="0"/>
    <x v="0"/>
    <x v="0"/>
    <x v="15"/>
    <x v="15"/>
    <x v="1"/>
    <x v="0"/>
    <x v="292"/>
    <x v="291"/>
    <x v="29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286"/>
    <x v="283"/>
    <x v="286"/>
    <x v="3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0"/>
    <x v="280"/>
    <x v="4"/>
    <x v="436"/>
    <x v="1"/>
    <x v="68"/>
    <x v="0"/>
    <x v="0"/>
    <x v="88"/>
    <x v="10"/>
    <x v="306"/>
    <x v="6"/>
    <x v="46"/>
    <x v="306"/>
    <x v="358"/>
    <x v="0"/>
    <x v="0"/>
    <x v="0"/>
    <x v="0"/>
    <x v="0"/>
    <x v="0"/>
    <x v="0"/>
    <x v="0"/>
    <x v="0"/>
  </r>
  <r>
    <x v="0"/>
    <x v="0"/>
    <x v="0"/>
    <x v="15"/>
    <x v="15"/>
    <x v="1"/>
    <x v="0"/>
    <x v="306"/>
    <x v="305"/>
    <x v="30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287"/>
    <x v="284"/>
    <x v="287"/>
    <x v="318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0"/>
    <x v="1"/>
    <x v="1"/>
    <x v="0"/>
    <x v="0"/>
    <x v="16"/>
    <x v="2"/>
    <x v="2"/>
    <x v="0"/>
    <x v="0"/>
    <x v="194"/>
    <x v="0"/>
    <x v="13"/>
    <x v="244"/>
    <x v="281"/>
    <x v="5"/>
    <x v="437"/>
    <x v="5"/>
    <x v="172"/>
    <x v="0"/>
    <x v="0"/>
    <x v="53"/>
    <x v="15"/>
    <x v="307"/>
    <x v="10"/>
    <x v="110"/>
    <x v="307"/>
    <x v="359"/>
    <x v="0"/>
    <x v="0"/>
    <x v="0"/>
    <x v="0"/>
    <x v="0"/>
    <x v="0"/>
    <x v="0"/>
    <x v="0"/>
    <x v="0"/>
  </r>
  <r>
    <x v="0"/>
    <x v="0"/>
    <x v="0"/>
    <x v="15"/>
    <x v="15"/>
    <x v="1"/>
    <x v="19"/>
    <x v="85"/>
    <x v="85"/>
    <x v="8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38"/>
    <x v="2"/>
    <x v="2"/>
    <x v="0"/>
    <x v="0"/>
    <x v="13"/>
    <x v="1"/>
    <x v="215"/>
    <x v="1"/>
    <x v="13"/>
    <x v="308"/>
    <x v="360"/>
    <x v="0"/>
    <x v="0"/>
    <x v="0"/>
    <x v="0"/>
    <x v="0"/>
    <x v="0"/>
    <x v="0"/>
    <x v="0"/>
    <x v="0"/>
  </r>
  <r>
    <x v="0"/>
    <x v="0"/>
    <x v="0"/>
    <x v="15"/>
    <x v="15"/>
    <x v="37"/>
    <x v="0"/>
    <x v="307"/>
    <x v="306"/>
    <x v="30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14"/>
    <x v="0"/>
    <x v="308"/>
    <x v="307"/>
    <x v="3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3"/>
    <x v="179"/>
    <x v="0"/>
    <x v="0"/>
    <x v="0"/>
    <x v="0"/>
    <x v="247"/>
    <x v="158"/>
    <x v="288"/>
    <x v="285"/>
    <x v="288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60"/>
    <x v="0"/>
    <x v="0"/>
    <x v="195"/>
    <x v="0"/>
    <x v="21"/>
    <x v="245"/>
    <x v="282"/>
    <x v="3"/>
    <x v="439"/>
    <x v="2"/>
    <x v="2"/>
    <x v="0"/>
    <x v="0"/>
    <x v="117"/>
    <x v="15"/>
    <x v="308"/>
    <x v="3"/>
    <x v="110"/>
    <x v="309"/>
    <x v="361"/>
    <x v="0"/>
    <x v="0"/>
    <x v="0"/>
    <x v="0"/>
    <x v="0"/>
    <x v="0"/>
    <x v="0"/>
    <x v="0"/>
    <x v="0"/>
  </r>
  <r>
    <x v="0"/>
    <x v="0"/>
    <x v="0"/>
    <x v="16"/>
    <x v="16"/>
    <x v="115"/>
    <x v="119"/>
    <x v="119"/>
    <x v="119"/>
    <x v="1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110"/>
    <x v="3"/>
    <x v="106"/>
    <x v="0"/>
    <x v="0"/>
    <x v="0"/>
    <x v="0"/>
    <x v="0"/>
    <x v="0"/>
    <x v="0"/>
    <x v="0"/>
    <x v="1"/>
    <x v="1"/>
    <x v="1"/>
    <x v="1"/>
    <x v="28"/>
    <x v="440"/>
    <x v="5"/>
    <x v="17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96"/>
    <x v="309"/>
    <x v="308"/>
    <x v="3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4"/>
    <x v="10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120"/>
    <x v="310"/>
    <x v="309"/>
    <x v="3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41"/>
    <x v="2"/>
    <x v="2"/>
    <x v="0"/>
    <x v="0"/>
    <x v="12"/>
    <x v="1"/>
    <x v="309"/>
    <x v="1"/>
    <x v="20"/>
    <x v="310"/>
    <x v="362"/>
    <x v="0"/>
    <x v="0"/>
    <x v="0"/>
    <x v="0"/>
    <x v="0"/>
    <x v="0"/>
    <x v="0"/>
    <x v="0"/>
    <x v="0"/>
  </r>
  <r>
    <x v="0"/>
    <x v="0"/>
    <x v="0"/>
    <x v="16"/>
    <x v="16"/>
    <x v="1"/>
    <x v="121"/>
    <x v="311"/>
    <x v="310"/>
    <x v="3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442"/>
    <x v="1"/>
    <x v="4"/>
    <x v="4"/>
    <x v="4"/>
    <x v="27"/>
    <x v="8"/>
    <x v="310"/>
    <x v="10"/>
    <x v="26"/>
    <x v="311"/>
    <x v="363"/>
    <x v="0"/>
    <x v="0"/>
    <x v="0"/>
    <x v="0"/>
    <x v="0"/>
    <x v="0"/>
    <x v="0"/>
    <x v="0"/>
    <x v="0"/>
  </r>
  <r>
    <x v="0"/>
    <x v="0"/>
    <x v="0"/>
    <x v="16"/>
    <x v="16"/>
    <x v="1"/>
    <x v="0"/>
    <x v="312"/>
    <x v="311"/>
    <x v="3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443"/>
    <x v="1"/>
    <x v="174"/>
    <x v="4"/>
    <x v="108"/>
    <x v="2"/>
    <x v="1"/>
    <x v="28"/>
    <x v="1"/>
    <x v="2"/>
    <x v="26"/>
    <x v="364"/>
    <x v="0"/>
    <x v="0"/>
    <x v="0"/>
    <x v="0"/>
    <x v="0"/>
    <x v="0"/>
    <x v="0"/>
    <x v="0"/>
    <x v="0"/>
  </r>
  <r>
    <x v="0"/>
    <x v="0"/>
    <x v="0"/>
    <x v="16"/>
    <x v="16"/>
    <x v="1"/>
    <x v="0"/>
    <x v="313"/>
    <x v="312"/>
    <x v="3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36"/>
    <x v="214"/>
    <x v="180"/>
    <x v="33"/>
    <x v="0"/>
    <x v="121"/>
    <x v="46"/>
    <x v="248"/>
    <x v="159"/>
    <x v="289"/>
    <x v="286"/>
    <x v="289"/>
    <x v="321"/>
    <x v="0"/>
    <x v="0"/>
    <x v="0"/>
    <x v="0"/>
    <x v="0"/>
    <x v="0"/>
    <x v="6"/>
    <x v="1"/>
    <x v="0"/>
    <x v="0"/>
    <x v="0"/>
    <x v="0"/>
    <x v="29"/>
    <x v="2"/>
    <x v="5"/>
    <x v="109"/>
    <x v="128"/>
    <x v="0"/>
    <x v="0"/>
    <x v="0"/>
    <x v="107"/>
    <x v="0"/>
    <x v="0"/>
    <x v="56"/>
    <x v="9"/>
    <x v="152"/>
    <x v="0"/>
    <x v="0"/>
    <x v="196"/>
    <x v="15"/>
    <x v="55"/>
    <x v="246"/>
    <x v="283"/>
    <x v="106"/>
    <x v="444"/>
    <x v="15"/>
    <x v="175"/>
    <x v="28"/>
    <x v="109"/>
    <x v="118"/>
    <x v="43"/>
    <x v="311"/>
    <x v="24"/>
    <x v="111"/>
    <x v="312"/>
    <x v="365"/>
    <x v="0"/>
    <x v="0"/>
    <x v="0"/>
    <x v="0"/>
    <x v="0"/>
    <x v="0"/>
    <x v="0"/>
    <x v="0"/>
    <x v="0"/>
  </r>
  <r>
    <x v="0"/>
    <x v="0"/>
    <x v="0"/>
    <x v="16"/>
    <x v="16"/>
    <x v="1"/>
    <x v="0"/>
    <x v="313"/>
    <x v="312"/>
    <x v="31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0"/>
    <x v="290"/>
    <x v="287"/>
    <x v="290"/>
    <x v="32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9"/>
    <x v="0"/>
    <x v="108"/>
    <x v="0"/>
    <x v="0"/>
    <x v="7"/>
    <x v="4"/>
    <x v="9"/>
    <x v="0"/>
    <x v="0"/>
    <x v="23"/>
    <x v="1"/>
    <x v="0"/>
    <x v="247"/>
    <x v="284"/>
    <x v="6"/>
    <x v="86"/>
    <x v="1"/>
    <x v="176"/>
    <x v="0"/>
    <x v="0"/>
    <x v="8"/>
    <x v="1"/>
    <x v="312"/>
    <x v="4"/>
    <x v="10"/>
    <x v="313"/>
    <x v="366"/>
    <x v="0"/>
    <x v="0"/>
    <x v="0"/>
    <x v="0"/>
    <x v="0"/>
    <x v="0"/>
    <x v="0"/>
    <x v="0"/>
    <x v="0"/>
  </r>
  <r>
    <x v="0"/>
    <x v="0"/>
    <x v="0"/>
    <x v="16"/>
    <x v="16"/>
    <x v="1"/>
    <x v="116"/>
    <x v="314"/>
    <x v="313"/>
    <x v="3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45"/>
    <x v="2"/>
    <x v="2"/>
    <x v="0"/>
    <x v="0"/>
    <x v="8"/>
    <x v="15"/>
    <x v="313"/>
    <x v="6"/>
    <x v="10"/>
    <x v="314"/>
    <x v="367"/>
    <x v="0"/>
    <x v="0"/>
    <x v="0"/>
    <x v="0"/>
    <x v="0"/>
    <x v="0"/>
    <x v="0"/>
    <x v="0"/>
    <x v="0"/>
  </r>
  <r>
    <x v="0"/>
    <x v="0"/>
    <x v="0"/>
    <x v="16"/>
    <x v="16"/>
    <x v="1"/>
    <x v="0"/>
    <x v="315"/>
    <x v="314"/>
    <x v="3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446"/>
    <x v="5"/>
    <x v="177"/>
    <x v="4"/>
    <x v="4"/>
    <x v="114"/>
    <x v="8"/>
    <x v="314"/>
    <x v="10"/>
    <x v="106"/>
    <x v="315"/>
    <x v="368"/>
    <x v="0"/>
    <x v="0"/>
    <x v="0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"/>
    <x v="181"/>
    <x v="0"/>
    <x v="0"/>
    <x v="122"/>
    <x v="0"/>
    <x v="250"/>
    <x v="160"/>
    <x v="291"/>
    <x v="288"/>
    <x v="291"/>
    <x v="325"/>
    <x v="0"/>
    <x v="0"/>
    <x v="0"/>
    <x v="0"/>
    <x v="0"/>
    <x v="0"/>
    <x v="0"/>
    <x v="0"/>
    <x v="0"/>
    <x v="0"/>
    <x v="0"/>
    <x v="0"/>
    <x v="0"/>
    <x v="0"/>
    <x v="0"/>
    <x v="110"/>
    <x v="129"/>
    <x v="0"/>
    <x v="0"/>
    <x v="0"/>
    <x v="109"/>
    <x v="0"/>
    <x v="0"/>
    <x v="18"/>
    <x v="10"/>
    <x v="64"/>
    <x v="0"/>
    <x v="0"/>
    <x v="197"/>
    <x v="13"/>
    <x v="37"/>
    <x v="248"/>
    <x v="285"/>
    <x v="107"/>
    <x v="447"/>
    <x v="13"/>
    <x v="178"/>
    <x v="29"/>
    <x v="110"/>
    <x v="119"/>
    <x v="49"/>
    <x v="315"/>
    <x v="37"/>
    <x v="112"/>
    <x v="316"/>
    <x v="369"/>
    <x v="0"/>
    <x v="0"/>
    <x v="0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111"/>
    <x v="1"/>
    <x v="1"/>
    <x v="0"/>
    <x v="0"/>
    <x v="0"/>
    <x v="0"/>
    <x v="0"/>
    <x v="0"/>
    <x v="0"/>
    <x v="0"/>
    <x v="1"/>
    <x v="1"/>
    <x v="1"/>
    <x v="1"/>
    <x v="18"/>
    <x v="4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92"/>
    <x v="289"/>
    <x v="292"/>
    <x v="3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64"/>
    <x v="0"/>
    <x v="0"/>
    <x v="198"/>
    <x v="0"/>
    <x v="8"/>
    <x v="249"/>
    <x v="286"/>
    <x v="6"/>
    <x v="19"/>
    <x v="2"/>
    <x v="2"/>
    <x v="0"/>
    <x v="0"/>
    <x v="1"/>
    <x v="1"/>
    <x v="316"/>
    <x v="1"/>
    <x v="1"/>
    <x v="317"/>
    <x v="370"/>
    <x v="0"/>
    <x v="0"/>
    <x v="0"/>
    <x v="49"/>
    <x v="49"/>
    <x v="1"/>
    <x v="1"/>
    <x v="18"/>
    <x v="18"/>
  </r>
  <r>
    <x v="0"/>
    <x v="0"/>
    <x v="0"/>
    <x v="16"/>
    <x v="16"/>
    <x v="116"/>
    <x v="73"/>
    <x v="83"/>
    <x v="83"/>
    <x v="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"/>
    <x v="182"/>
    <x v="0"/>
    <x v="0"/>
    <x v="0"/>
    <x v="0"/>
    <x v="251"/>
    <x v="161"/>
    <x v="293"/>
    <x v="290"/>
    <x v="293"/>
    <x v="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11"/>
    <x v="0"/>
    <x v="0"/>
    <x v="199"/>
    <x v="1"/>
    <x v="14"/>
    <x v="250"/>
    <x v="287"/>
    <x v="33"/>
    <x v="449"/>
    <x v="5"/>
    <x v="19"/>
    <x v="30"/>
    <x v="111"/>
    <x v="120"/>
    <x v="6"/>
    <x v="317"/>
    <x v="13"/>
    <x v="17"/>
    <x v="318"/>
    <x v="371"/>
    <x v="0"/>
    <x v="0"/>
    <x v="0"/>
    <x v="0"/>
    <x v="0"/>
    <x v="0"/>
    <x v="0"/>
    <x v="0"/>
    <x v="0"/>
  </r>
  <r>
    <x v="0"/>
    <x v="0"/>
    <x v="0"/>
    <x v="16"/>
    <x v="16"/>
    <x v="117"/>
    <x v="122"/>
    <x v="317"/>
    <x v="316"/>
    <x v="3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0"/>
    <x v="0"/>
    <x v="0"/>
    <x v="0"/>
    <x v="0"/>
    <x v="0"/>
    <x v="0"/>
    <x v="0"/>
    <x v="1"/>
    <x v="1"/>
    <x v="1"/>
    <x v="1"/>
    <x v="23"/>
    <x v="450"/>
    <x v="1"/>
    <x v="179"/>
    <x v="0"/>
    <x v="0"/>
    <x v="2"/>
    <x v="1"/>
    <x v="318"/>
    <x v="1"/>
    <x v="2"/>
    <x v="319"/>
    <x v="372"/>
    <x v="0"/>
    <x v="0"/>
    <x v="0"/>
    <x v="0"/>
    <x v="0"/>
    <x v="0"/>
    <x v="0"/>
    <x v="0"/>
    <x v="0"/>
  </r>
  <r>
    <x v="0"/>
    <x v="0"/>
    <x v="0"/>
    <x v="16"/>
    <x v="16"/>
    <x v="118"/>
    <x v="39"/>
    <x v="318"/>
    <x v="317"/>
    <x v="3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7"/>
    <x v="183"/>
    <x v="0"/>
    <x v="0"/>
    <x v="0"/>
    <x v="0"/>
    <x v="252"/>
    <x v="162"/>
    <x v="294"/>
    <x v="291"/>
    <x v="294"/>
    <x v="3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8"/>
    <x v="0"/>
    <x v="0"/>
    <x v="200"/>
    <x v="1"/>
    <x v="14"/>
    <x v="251"/>
    <x v="288"/>
    <x v="23"/>
    <x v="451"/>
    <x v="2"/>
    <x v="2"/>
    <x v="0"/>
    <x v="0"/>
    <x v="58"/>
    <x v="1"/>
    <x v="319"/>
    <x v="4"/>
    <x v="10"/>
    <x v="320"/>
    <x v="373"/>
    <x v="0"/>
    <x v="0"/>
    <x v="0"/>
    <x v="0"/>
    <x v="0"/>
    <x v="0"/>
    <x v="0"/>
    <x v="0"/>
    <x v="0"/>
  </r>
  <r>
    <x v="0"/>
    <x v="0"/>
    <x v="0"/>
    <x v="16"/>
    <x v="16"/>
    <x v="119"/>
    <x v="123"/>
    <x v="319"/>
    <x v="318"/>
    <x v="3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8"/>
    <x v="184"/>
    <x v="0"/>
    <x v="0"/>
    <x v="123"/>
    <x v="0"/>
    <x v="253"/>
    <x v="163"/>
    <x v="295"/>
    <x v="292"/>
    <x v="295"/>
    <x v="329"/>
    <x v="0"/>
    <x v="0"/>
    <x v="0"/>
    <x v="0"/>
    <x v="0"/>
    <x v="0"/>
    <x v="0"/>
    <x v="0"/>
    <x v="0"/>
    <x v="0"/>
    <x v="0"/>
    <x v="0"/>
    <x v="0"/>
    <x v="0"/>
    <x v="0"/>
    <x v="111"/>
    <x v="130"/>
    <x v="0"/>
    <x v="0"/>
    <x v="0"/>
    <x v="111"/>
    <x v="0"/>
    <x v="0"/>
    <x v="3"/>
    <x v="10"/>
    <x v="153"/>
    <x v="0"/>
    <x v="0"/>
    <x v="201"/>
    <x v="8"/>
    <x v="13"/>
    <x v="252"/>
    <x v="289"/>
    <x v="91"/>
    <x v="452"/>
    <x v="11"/>
    <x v="180"/>
    <x v="9"/>
    <x v="112"/>
    <x v="84"/>
    <x v="50"/>
    <x v="320"/>
    <x v="34"/>
    <x v="113"/>
    <x v="321"/>
    <x v="374"/>
    <x v="0"/>
    <x v="0"/>
    <x v="0"/>
    <x v="0"/>
    <x v="0"/>
    <x v="0"/>
    <x v="0"/>
    <x v="0"/>
    <x v="0"/>
  </r>
  <r>
    <x v="0"/>
    <x v="0"/>
    <x v="0"/>
    <x v="16"/>
    <x v="16"/>
    <x v="13"/>
    <x v="123"/>
    <x v="320"/>
    <x v="319"/>
    <x v="32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9"/>
    <x v="16"/>
    <x v="0"/>
    <x v="0"/>
    <x v="0"/>
    <x v="0"/>
    <x v="254"/>
    <x v="14"/>
    <x v="296"/>
    <x v="293"/>
    <x v="296"/>
    <x v="3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2"/>
    <x v="0"/>
    <x v="0"/>
    <x v="121"/>
    <x v="1"/>
    <x v="1"/>
    <x v="1"/>
    <x v="290"/>
    <x v="6"/>
    <x v="10"/>
    <x v="2"/>
    <x v="2"/>
    <x v="0"/>
    <x v="0"/>
    <x v="43"/>
    <x v="1"/>
    <x v="321"/>
    <x v="4"/>
    <x v="5"/>
    <x v="5"/>
    <x v="375"/>
    <x v="0"/>
    <x v="0"/>
    <x v="0"/>
    <x v="50"/>
    <x v="50"/>
    <x v="1"/>
    <x v="1"/>
    <x v="18"/>
    <x v="18"/>
  </r>
  <r>
    <x v="0"/>
    <x v="0"/>
    <x v="0"/>
    <x v="16"/>
    <x v="16"/>
    <x v="13"/>
    <x v="0"/>
    <x v="321"/>
    <x v="320"/>
    <x v="3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37"/>
    <x v="0"/>
    <x v="322"/>
    <x v="321"/>
    <x v="32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0"/>
    <x v="16"/>
    <x v="0"/>
    <x v="0"/>
    <x v="0"/>
    <x v="0"/>
    <x v="1"/>
    <x v="0"/>
    <x v="297"/>
    <x v="1"/>
    <x v="1"/>
    <x v="3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291"/>
    <x v="1"/>
    <x v="454"/>
    <x v="2"/>
    <x v="2"/>
    <x v="0"/>
    <x v="0"/>
    <x v="2"/>
    <x v="1"/>
    <x v="322"/>
    <x v="4"/>
    <x v="5"/>
    <x v="5"/>
    <x v="376"/>
    <x v="0"/>
    <x v="0"/>
    <x v="0"/>
    <x v="51"/>
    <x v="51"/>
    <x v="1"/>
    <x v="1"/>
    <x v="18"/>
    <x v="18"/>
  </r>
  <r>
    <x v="0"/>
    <x v="0"/>
    <x v="0"/>
    <x v="16"/>
    <x v="16"/>
    <x v="37"/>
    <x v="0"/>
    <x v="323"/>
    <x v="322"/>
    <x v="3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"/>
    <x v="0"/>
    <x v="298"/>
    <x v="294"/>
    <x v="297"/>
    <x v="3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8"/>
    <x v="253"/>
    <x v="292"/>
    <x v="21"/>
    <x v="455"/>
    <x v="7"/>
    <x v="181"/>
    <x v="0"/>
    <x v="0"/>
    <x v="43"/>
    <x v="3"/>
    <x v="323"/>
    <x v="3"/>
    <x v="7"/>
    <x v="322"/>
    <x v="377"/>
    <x v="0"/>
    <x v="0"/>
    <x v="0"/>
    <x v="0"/>
    <x v="0"/>
    <x v="0"/>
    <x v="0"/>
    <x v="0"/>
    <x v="0"/>
  </r>
  <r>
    <x v="0"/>
    <x v="0"/>
    <x v="0"/>
    <x v="16"/>
    <x v="16"/>
    <x v="37"/>
    <x v="0"/>
    <x v="323"/>
    <x v="322"/>
    <x v="32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112"/>
    <x v="1"/>
    <x v="1"/>
    <x v="0"/>
    <x v="0"/>
    <x v="0"/>
    <x v="0"/>
    <x v="0"/>
    <x v="0"/>
    <x v="0"/>
    <x v="0"/>
    <x v="1"/>
    <x v="1"/>
    <x v="1"/>
    <x v="1"/>
    <x v="108"/>
    <x v="45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37"/>
    <x v="0"/>
    <x v="323"/>
    <x v="322"/>
    <x v="32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256"/>
    <x v="4"/>
    <x v="299"/>
    <x v="295"/>
    <x v="298"/>
    <x v="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64"/>
    <x v="0"/>
    <x v="0"/>
    <x v="202"/>
    <x v="1"/>
    <x v="5"/>
    <x v="254"/>
    <x v="293"/>
    <x v="6"/>
    <x v="10"/>
    <x v="2"/>
    <x v="2"/>
    <x v="0"/>
    <x v="0"/>
    <x v="43"/>
    <x v="1"/>
    <x v="324"/>
    <x v="4"/>
    <x v="14"/>
    <x v="323"/>
    <x v="378"/>
    <x v="0"/>
    <x v="0"/>
    <x v="0"/>
    <x v="52"/>
    <x v="52"/>
    <x v="1"/>
    <x v="1"/>
    <x v="18"/>
    <x v="18"/>
  </r>
  <r>
    <x v="0"/>
    <x v="0"/>
    <x v="0"/>
    <x v="16"/>
    <x v="16"/>
    <x v="37"/>
    <x v="0"/>
    <x v="323"/>
    <x v="322"/>
    <x v="32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124"/>
    <x v="0"/>
    <x v="10"/>
    <x v="14"/>
    <x v="300"/>
    <x v="296"/>
    <x v="299"/>
    <x v="334"/>
    <x v="0"/>
    <x v="0"/>
    <x v="0"/>
    <x v="0"/>
    <x v="0"/>
    <x v="0"/>
    <x v="0"/>
    <x v="0"/>
    <x v="0"/>
    <x v="0"/>
    <x v="0"/>
    <x v="0"/>
    <x v="0"/>
    <x v="2"/>
    <x v="1"/>
    <x v="112"/>
    <x v="131"/>
    <x v="35"/>
    <x v="113"/>
    <x v="1"/>
    <x v="1"/>
    <x v="0"/>
    <x v="0"/>
    <x v="4"/>
    <x v="2"/>
    <x v="64"/>
    <x v="2"/>
    <x v="12"/>
    <x v="66"/>
    <x v="0"/>
    <x v="16"/>
    <x v="0"/>
    <x v="294"/>
    <x v="19"/>
    <x v="457"/>
    <x v="2"/>
    <x v="2"/>
    <x v="0"/>
    <x v="0"/>
    <x v="6"/>
    <x v="3"/>
    <x v="92"/>
    <x v="1"/>
    <x v="2"/>
    <x v="79"/>
    <x v="379"/>
    <x v="0"/>
    <x v="0"/>
    <x v="0"/>
    <x v="52"/>
    <x v="52"/>
    <x v="1"/>
    <x v="1"/>
    <x v="18"/>
    <x v="18"/>
  </r>
  <r>
    <x v="0"/>
    <x v="0"/>
    <x v="0"/>
    <x v="16"/>
    <x v="16"/>
    <x v="120"/>
    <x v="0"/>
    <x v="212"/>
    <x v="212"/>
    <x v="2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16"/>
    <x v="0"/>
    <x v="0"/>
    <x v="0"/>
    <x v="0"/>
    <x v="0"/>
    <x v="0"/>
    <x v="0"/>
    <x v="0"/>
    <x v="0"/>
    <x v="0"/>
    <x v="0"/>
    <x v="0"/>
    <x v="0"/>
    <x v="0"/>
    <x v="0"/>
    <x v="2"/>
    <x v="76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20"/>
    <x v="0"/>
    <x v="212"/>
    <x v="212"/>
    <x v="21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185"/>
    <x v="0"/>
    <x v="0"/>
    <x v="0"/>
    <x v="0"/>
    <x v="257"/>
    <x v="164"/>
    <x v="301"/>
    <x v="201"/>
    <x v="203"/>
    <x v="33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14"/>
    <x v="1"/>
    <x v="1"/>
    <x v="0"/>
    <x v="0"/>
    <x v="7"/>
    <x v="4"/>
    <x v="118"/>
    <x v="1"/>
    <x v="66"/>
    <x v="11"/>
    <x v="1"/>
    <x v="1"/>
    <x v="1"/>
    <x v="1"/>
    <x v="6"/>
    <x v="458"/>
    <x v="2"/>
    <x v="2"/>
    <x v="0"/>
    <x v="0"/>
    <x v="2"/>
    <x v="1"/>
    <x v="250"/>
    <x v="4"/>
    <x v="5"/>
    <x v="5"/>
    <x v="5"/>
    <x v="0"/>
    <x v="0"/>
    <x v="0"/>
    <x v="30"/>
    <x v="30"/>
    <x v="1"/>
    <x v="1"/>
    <x v="18"/>
    <x v="18"/>
  </r>
  <r>
    <x v="0"/>
    <x v="0"/>
    <x v="0"/>
    <x v="16"/>
    <x v="16"/>
    <x v="1"/>
    <x v="0"/>
    <x v="316"/>
    <x v="315"/>
    <x v="3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5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94"/>
    <x v="86"/>
    <x v="324"/>
    <x v="323"/>
    <x v="32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60"/>
    <x v="1"/>
    <x v="18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325"/>
    <x v="324"/>
    <x v="3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1"/>
    <x v="73"/>
    <x v="0"/>
    <x v="0"/>
    <x v="0"/>
    <x v="0"/>
    <x v="0"/>
    <x v="67"/>
    <x v="302"/>
    <x v="297"/>
    <x v="300"/>
    <x v="336"/>
    <x v="0"/>
    <x v="0"/>
    <x v="0"/>
    <x v="0"/>
    <x v="0"/>
    <x v="0"/>
    <x v="0"/>
    <x v="0"/>
    <x v="0"/>
    <x v="0"/>
    <x v="0"/>
    <x v="0"/>
    <x v="0"/>
    <x v="0"/>
    <x v="0"/>
    <x v="0"/>
    <x v="132"/>
    <x v="0"/>
    <x v="0"/>
    <x v="1"/>
    <x v="1"/>
    <x v="0"/>
    <x v="0"/>
    <x v="39"/>
    <x v="3"/>
    <x v="154"/>
    <x v="0"/>
    <x v="0"/>
    <x v="203"/>
    <x v="3"/>
    <x v="48"/>
    <x v="255"/>
    <x v="295"/>
    <x v="5"/>
    <x v="461"/>
    <x v="2"/>
    <x v="2"/>
    <x v="0"/>
    <x v="0"/>
    <x v="121"/>
    <x v="0"/>
    <x v="325"/>
    <x v="6"/>
    <x v="81"/>
    <x v="324"/>
    <x v="380"/>
    <x v="0"/>
    <x v="0"/>
    <x v="0"/>
    <x v="0"/>
    <x v="0"/>
    <x v="0"/>
    <x v="0"/>
    <x v="0"/>
    <x v="0"/>
  </r>
  <r>
    <x v="0"/>
    <x v="0"/>
    <x v="0"/>
    <x v="16"/>
    <x v="16"/>
    <x v="1"/>
    <x v="0"/>
    <x v="326"/>
    <x v="325"/>
    <x v="32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8"/>
    <x v="0"/>
    <x v="303"/>
    <x v="298"/>
    <x v="301"/>
    <x v="3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4"/>
    <x v="256"/>
    <x v="296"/>
    <x v="6"/>
    <x v="462"/>
    <x v="2"/>
    <x v="2"/>
    <x v="0"/>
    <x v="0"/>
    <x v="60"/>
    <x v="1"/>
    <x v="80"/>
    <x v="1"/>
    <x v="114"/>
    <x v="76"/>
    <x v="381"/>
    <x v="0"/>
    <x v="0"/>
    <x v="0"/>
    <x v="0"/>
    <x v="0"/>
    <x v="0"/>
    <x v="0"/>
    <x v="0"/>
    <x v="0"/>
  </r>
  <r>
    <x v="0"/>
    <x v="0"/>
    <x v="0"/>
    <x v="16"/>
    <x v="16"/>
    <x v="13"/>
    <x v="123"/>
    <x v="320"/>
    <x v="319"/>
    <x v="32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86"/>
    <x v="0"/>
    <x v="0"/>
    <x v="0"/>
    <x v="0"/>
    <x v="1"/>
    <x v="0"/>
    <x v="304"/>
    <x v="1"/>
    <x v="1"/>
    <x v="3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297"/>
    <x v="6"/>
    <x v="463"/>
    <x v="2"/>
    <x v="2"/>
    <x v="0"/>
    <x v="0"/>
    <x v="2"/>
    <x v="1"/>
    <x v="28"/>
    <x v="4"/>
    <x v="5"/>
    <x v="5"/>
    <x v="382"/>
    <x v="18"/>
    <x v="11"/>
    <x v="4"/>
    <x v="0"/>
    <x v="0"/>
    <x v="0"/>
    <x v="0"/>
    <x v="0"/>
    <x v="0"/>
  </r>
  <r>
    <x v="0"/>
    <x v="0"/>
    <x v="0"/>
    <x v="16"/>
    <x v="16"/>
    <x v="121"/>
    <x v="0"/>
    <x v="320"/>
    <x v="319"/>
    <x v="32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106"/>
    <x v="0"/>
    <x v="0"/>
    <x v="0"/>
    <x v="0"/>
    <x v="259"/>
    <x v="94"/>
    <x v="305"/>
    <x v="299"/>
    <x v="302"/>
    <x v="33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1"/>
    <x v="1"/>
    <x v="0"/>
    <x v="0"/>
    <x v="7"/>
    <x v="4"/>
    <x v="155"/>
    <x v="1"/>
    <x v="67"/>
    <x v="204"/>
    <x v="1"/>
    <x v="1"/>
    <x v="257"/>
    <x v="298"/>
    <x v="6"/>
    <x v="9"/>
    <x v="2"/>
    <x v="2"/>
    <x v="0"/>
    <x v="0"/>
    <x v="2"/>
    <x v="1"/>
    <x v="326"/>
    <x v="4"/>
    <x v="5"/>
    <x v="325"/>
    <x v="383"/>
    <x v="0"/>
    <x v="0"/>
    <x v="0"/>
    <x v="0"/>
    <x v="0"/>
    <x v="0"/>
    <x v="0"/>
    <x v="0"/>
    <x v="0"/>
  </r>
  <r>
    <x v="0"/>
    <x v="0"/>
    <x v="0"/>
    <x v="17"/>
    <x v="17"/>
    <x v="122"/>
    <x v="124"/>
    <x v="327"/>
    <x v="326"/>
    <x v="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3"/>
    <x v="187"/>
    <x v="0"/>
    <x v="0"/>
    <x v="125"/>
    <x v="0"/>
    <x v="260"/>
    <x v="165"/>
    <x v="306"/>
    <x v="300"/>
    <x v="303"/>
    <x v="340"/>
    <x v="0"/>
    <x v="0"/>
    <x v="0"/>
    <x v="0"/>
    <x v="0"/>
    <x v="0"/>
    <x v="0"/>
    <x v="0"/>
    <x v="0"/>
    <x v="0"/>
    <x v="0"/>
    <x v="0"/>
    <x v="0"/>
    <x v="0"/>
    <x v="0"/>
    <x v="113"/>
    <x v="133"/>
    <x v="0"/>
    <x v="0"/>
    <x v="0"/>
    <x v="0"/>
    <x v="0"/>
    <x v="0"/>
    <x v="26"/>
    <x v="14"/>
    <x v="156"/>
    <x v="0"/>
    <x v="0"/>
    <x v="205"/>
    <x v="0"/>
    <x v="3"/>
    <x v="258"/>
    <x v="299"/>
    <x v="109"/>
    <x v="465"/>
    <x v="1"/>
    <x v="4"/>
    <x v="8"/>
    <x v="113"/>
    <x v="122"/>
    <x v="39"/>
    <x v="327"/>
    <x v="0"/>
    <x v="115"/>
    <x v="326"/>
    <x v="384"/>
    <x v="0"/>
    <x v="0"/>
    <x v="0"/>
    <x v="0"/>
    <x v="0"/>
    <x v="0"/>
    <x v="0"/>
    <x v="0"/>
    <x v="0"/>
  </r>
  <r>
    <x v="0"/>
    <x v="0"/>
    <x v="0"/>
    <x v="17"/>
    <x v="17"/>
    <x v="61"/>
    <x v="0"/>
    <x v="237"/>
    <x v="236"/>
    <x v="2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115"/>
    <x v="1"/>
    <x v="1"/>
    <x v="0"/>
    <x v="0"/>
    <x v="0"/>
    <x v="0"/>
    <x v="0"/>
    <x v="0"/>
    <x v="0"/>
    <x v="0"/>
    <x v="1"/>
    <x v="1"/>
    <x v="1"/>
    <x v="1"/>
    <x v="30"/>
    <x v="4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79"/>
    <x v="48"/>
    <x v="296"/>
    <x v="295"/>
    <x v="2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37"/>
    <x v="224"/>
    <x v="188"/>
    <x v="34"/>
    <x v="0"/>
    <x v="126"/>
    <x v="0"/>
    <x v="261"/>
    <x v="166"/>
    <x v="307"/>
    <x v="301"/>
    <x v="304"/>
    <x v="341"/>
    <x v="0"/>
    <x v="0"/>
    <x v="0"/>
    <x v="0"/>
    <x v="0"/>
    <x v="0"/>
    <x v="0"/>
    <x v="0"/>
    <x v="0"/>
    <x v="0"/>
    <x v="0"/>
    <x v="0"/>
    <x v="0"/>
    <x v="0"/>
    <x v="1"/>
    <x v="114"/>
    <x v="134"/>
    <x v="0"/>
    <x v="0"/>
    <x v="0"/>
    <x v="0"/>
    <x v="0"/>
    <x v="0"/>
    <x v="57"/>
    <x v="13"/>
    <x v="157"/>
    <x v="0"/>
    <x v="0"/>
    <x v="206"/>
    <x v="3"/>
    <x v="43"/>
    <x v="259"/>
    <x v="300"/>
    <x v="102"/>
    <x v="467"/>
    <x v="15"/>
    <x v="183"/>
    <x v="1"/>
    <x v="1"/>
    <x v="123"/>
    <x v="22"/>
    <x v="328"/>
    <x v="15"/>
    <x v="116"/>
    <x v="327"/>
    <x v="385"/>
    <x v="0"/>
    <x v="0"/>
    <x v="0"/>
    <x v="0"/>
    <x v="0"/>
    <x v="0"/>
    <x v="0"/>
    <x v="0"/>
    <x v="0"/>
  </r>
  <r>
    <x v="0"/>
    <x v="0"/>
    <x v="0"/>
    <x v="17"/>
    <x v="17"/>
    <x v="1"/>
    <x v="69"/>
    <x v="329"/>
    <x v="328"/>
    <x v="3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4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90"/>
    <x v="330"/>
    <x v="329"/>
    <x v="3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69"/>
    <x v="2"/>
    <x v="2"/>
    <x v="0"/>
    <x v="0"/>
    <x v="6"/>
    <x v="1"/>
    <x v="329"/>
    <x v="1"/>
    <x v="14"/>
    <x v="328"/>
    <x v="386"/>
    <x v="0"/>
    <x v="0"/>
    <x v="0"/>
    <x v="0"/>
    <x v="0"/>
    <x v="0"/>
    <x v="0"/>
    <x v="0"/>
    <x v="0"/>
  </r>
  <r>
    <x v="0"/>
    <x v="0"/>
    <x v="0"/>
    <x v="17"/>
    <x v="17"/>
    <x v="43"/>
    <x v="125"/>
    <x v="157"/>
    <x v="157"/>
    <x v="1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189"/>
    <x v="0"/>
    <x v="0"/>
    <x v="0"/>
    <x v="47"/>
    <x v="262"/>
    <x v="167"/>
    <x v="308"/>
    <x v="302"/>
    <x v="305"/>
    <x v="342"/>
    <x v="0"/>
    <x v="0"/>
    <x v="0"/>
    <x v="0"/>
    <x v="0"/>
    <x v="0"/>
    <x v="3"/>
    <x v="3"/>
    <x v="0"/>
    <x v="0"/>
    <x v="0"/>
    <x v="0"/>
    <x v="15"/>
    <x v="0"/>
    <x v="1"/>
    <x v="115"/>
    <x v="135"/>
    <x v="0"/>
    <x v="0"/>
    <x v="1"/>
    <x v="1"/>
    <x v="0"/>
    <x v="0"/>
    <x v="8"/>
    <x v="4"/>
    <x v="8"/>
    <x v="0"/>
    <x v="0"/>
    <x v="152"/>
    <x v="1"/>
    <x v="0"/>
    <x v="260"/>
    <x v="301"/>
    <x v="6"/>
    <x v="470"/>
    <x v="2"/>
    <x v="2"/>
    <x v="0"/>
    <x v="0"/>
    <x v="4"/>
    <x v="1"/>
    <x v="330"/>
    <x v="4"/>
    <x v="20"/>
    <x v="329"/>
    <x v="387"/>
    <x v="0"/>
    <x v="0"/>
    <x v="0"/>
    <x v="0"/>
    <x v="0"/>
    <x v="0"/>
    <x v="0"/>
    <x v="0"/>
    <x v="0"/>
  </r>
  <r>
    <x v="0"/>
    <x v="0"/>
    <x v="0"/>
    <x v="17"/>
    <x v="17"/>
    <x v="13"/>
    <x v="126"/>
    <x v="331"/>
    <x v="330"/>
    <x v="3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59"/>
    <x v="27"/>
    <x v="332"/>
    <x v="331"/>
    <x v="3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72"/>
    <x v="2"/>
    <x v="2"/>
    <x v="0"/>
    <x v="0"/>
    <x v="2"/>
    <x v="1"/>
    <x v="2"/>
    <x v="1"/>
    <x v="2"/>
    <x v="2"/>
    <x v="208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73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06"/>
    <x v="48"/>
    <x v="333"/>
    <x v="332"/>
    <x v="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"/>
    <x v="0"/>
    <x v="309"/>
    <x v="303"/>
    <x v="306"/>
    <x v="3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9"/>
    <x v="0"/>
    <x v="0"/>
    <x v="42"/>
    <x v="6"/>
    <x v="8"/>
    <x v="261"/>
    <x v="302"/>
    <x v="64"/>
    <x v="474"/>
    <x v="1"/>
    <x v="4"/>
    <x v="13"/>
    <x v="114"/>
    <x v="32"/>
    <x v="10"/>
    <x v="331"/>
    <x v="13"/>
    <x v="37"/>
    <x v="330"/>
    <x v="388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5"/>
    <x v="190"/>
    <x v="0"/>
    <x v="0"/>
    <x v="127"/>
    <x v="0"/>
    <x v="264"/>
    <x v="168"/>
    <x v="310"/>
    <x v="304"/>
    <x v="307"/>
    <x v="345"/>
    <x v="0"/>
    <x v="0"/>
    <x v="0"/>
    <x v="0"/>
    <x v="0"/>
    <x v="0"/>
    <x v="0"/>
    <x v="0"/>
    <x v="0"/>
    <x v="0"/>
    <x v="0"/>
    <x v="0"/>
    <x v="0"/>
    <x v="0"/>
    <x v="0"/>
    <x v="116"/>
    <x v="136"/>
    <x v="0"/>
    <x v="0"/>
    <x v="1"/>
    <x v="1"/>
    <x v="0"/>
    <x v="0"/>
    <x v="3"/>
    <x v="10"/>
    <x v="158"/>
    <x v="0"/>
    <x v="0"/>
    <x v="207"/>
    <x v="1"/>
    <x v="21"/>
    <x v="262"/>
    <x v="303"/>
    <x v="45"/>
    <x v="475"/>
    <x v="5"/>
    <x v="184"/>
    <x v="1"/>
    <x v="1"/>
    <x v="51"/>
    <x v="10"/>
    <x v="332"/>
    <x v="3"/>
    <x v="104"/>
    <x v="331"/>
    <x v="389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26"/>
    <x v="185"/>
    <x v="0"/>
    <x v="0"/>
    <x v="0"/>
    <x v="0"/>
    <x v="265"/>
    <x v="164"/>
    <x v="311"/>
    <x v="305"/>
    <x v="308"/>
    <x v="34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4"/>
    <x v="4"/>
    <x v="2"/>
    <x v="1"/>
    <x v="2"/>
    <x v="208"/>
    <x v="1"/>
    <x v="1"/>
    <x v="1"/>
    <x v="304"/>
    <x v="6"/>
    <x v="10"/>
    <x v="2"/>
    <x v="2"/>
    <x v="0"/>
    <x v="0"/>
    <x v="1"/>
    <x v="1"/>
    <x v="333"/>
    <x v="4"/>
    <x v="5"/>
    <x v="5"/>
    <x v="390"/>
    <x v="0"/>
    <x v="0"/>
    <x v="0"/>
    <x v="53"/>
    <x v="53"/>
    <x v="1"/>
    <x v="1"/>
    <x v="19"/>
    <x v="19"/>
  </r>
  <r>
    <x v="0"/>
    <x v="0"/>
    <x v="0"/>
    <x v="18"/>
    <x v="18"/>
    <x v="83"/>
    <x v="0"/>
    <x v="334"/>
    <x v="333"/>
    <x v="33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09"/>
    <x v="1"/>
    <x v="1"/>
    <x v="0"/>
    <x v="0"/>
    <x v="0"/>
    <x v="0"/>
    <x v="0"/>
    <x v="0"/>
    <x v="0"/>
    <x v="0"/>
    <x v="1"/>
    <x v="1"/>
    <x v="1"/>
    <x v="1"/>
    <x v="10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5"/>
    <x v="127"/>
    <x v="140"/>
    <x v="140"/>
    <x v="1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"/>
    <x v="0"/>
    <x v="312"/>
    <x v="306"/>
    <x v="309"/>
    <x v="3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159"/>
    <x v="0"/>
    <x v="0"/>
    <x v="209"/>
    <x v="0"/>
    <x v="27"/>
    <x v="263"/>
    <x v="305"/>
    <x v="1"/>
    <x v="282"/>
    <x v="2"/>
    <x v="2"/>
    <x v="0"/>
    <x v="0"/>
    <x v="58"/>
    <x v="1"/>
    <x v="334"/>
    <x v="1"/>
    <x v="15"/>
    <x v="332"/>
    <x v="391"/>
    <x v="0"/>
    <x v="0"/>
    <x v="0"/>
    <x v="0"/>
    <x v="0"/>
    <x v="0"/>
    <x v="0"/>
    <x v="0"/>
    <x v="0"/>
  </r>
  <r>
    <x v="0"/>
    <x v="0"/>
    <x v="0"/>
    <x v="18"/>
    <x v="18"/>
    <x v="117"/>
    <x v="36"/>
    <x v="149"/>
    <x v="149"/>
    <x v="1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476"/>
    <x v="1"/>
    <x v="185"/>
    <x v="9"/>
    <x v="115"/>
    <x v="124"/>
    <x v="8"/>
    <x v="335"/>
    <x v="10"/>
    <x v="117"/>
    <x v="333"/>
    <x v="392"/>
    <x v="0"/>
    <x v="0"/>
    <x v="0"/>
    <x v="0"/>
    <x v="0"/>
    <x v="0"/>
    <x v="0"/>
    <x v="0"/>
    <x v="0"/>
  </r>
  <r>
    <x v="0"/>
    <x v="0"/>
    <x v="0"/>
    <x v="18"/>
    <x v="18"/>
    <x v="126"/>
    <x v="0"/>
    <x v="151"/>
    <x v="151"/>
    <x v="1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7"/>
    <x v="191"/>
    <x v="0"/>
    <x v="0"/>
    <x v="128"/>
    <x v="0"/>
    <x v="267"/>
    <x v="169"/>
    <x v="313"/>
    <x v="307"/>
    <x v="310"/>
    <x v="348"/>
    <x v="0"/>
    <x v="0"/>
    <x v="0"/>
    <x v="0"/>
    <x v="0"/>
    <x v="0"/>
    <x v="0"/>
    <x v="0"/>
    <x v="0"/>
    <x v="0"/>
    <x v="0"/>
    <x v="0"/>
    <x v="0"/>
    <x v="0"/>
    <x v="0"/>
    <x v="117"/>
    <x v="137"/>
    <x v="0"/>
    <x v="0"/>
    <x v="1"/>
    <x v="1"/>
    <x v="0"/>
    <x v="0"/>
    <x v="12"/>
    <x v="10"/>
    <x v="160"/>
    <x v="0"/>
    <x v="0"/>
    <x v="210"/>
    <x v="0"/>
    <x v="14"/>
    <x v="264"/>
    <x v="306"/>
    <x v="17"/>
    <x v="477"/>
    <x v="2"/>
    <x v="2"/>
    <x v="0"/>
    <x v="0"/>
    <x v="17"/>
    <x v="10"/>
    <x v="336"/>
    <x v="3"/>
    <x v="37"/>
    <x v="334"/>
    <x v="393"/>
    <x v="0"/>
    <x v="0"/>
    <x v="0"/>
    <x v="0"/>
    <x v="0"/>
    <x v="0"/>
    <x v="0"/>
    <x v="0"/>
    <x v="0"/>
  </r>
  <r>
    <x v="0"/>
    <x v="0"/>
    <x v="0"/>
    <x v="18"/>
    <x v="18"/>
    <x v="126"/>
    <x v="0"/>
    <x v="152"/>
    <x v="152"/>
    <x v="1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0"/>
    <x v="0"/>
    <x v="13"/>
    <x v="1"/>
    <x v="83"/>
    <x v="1"/>
    <x v="13"/>
    <x v="79"/>
    <x v="394"/>
    <x v="0"/>
    <x v="0"/>
    <x v="0"/>
    <x v="0"/>
    <x v="0"/>
    <x v="0"/>
    <x v="0"/>
    <x v="0"/>
    <x v="0"/>
  </r>
  <r>
    <x v="0"/>
    <x v="0"/>
    <x v="0"/>
    <x v="18"/>
    <x v="18"/>
    <x v="1"/>
    <x v="51"/>
    <x v="335"/>
    <x v="334"/>
    <x v="3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479"/>
    <x v="2"/>
    <x v="2"/>
    <x v="0"/>
    <x v="0"/>
    <x v="59"/>
    <x v="1"/>
    <x v="337"/>
    <x v="1"/>
    <x v="50"/>
    <x v="335"/>
    <x v="395"/>
    <x v="0"/>
    <x v="0"/>
    <x v="0"/>
    <x v="0"/>
    <x v="0"/>
    <x v="0"/>
    <x v="0"/>
    <x v="0"/>
    <x v="0"/>
  </r>
  <r>
    <x v="0"/>
    <x v="0"/>
    <x v="0"/>
    <x v="18"/>
    <x v="18"/>
    <x v="1"/>
    <x v="0"/>
    <x v="336"/>
    <x v="335"/>
    <x v="3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480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8"/>
    <x v="192"/>
    <x v="0"/>
    <x v="0"/>
    <x v="129"/>
    <x v="0"/>
    <x v="268"/>
    <x v="170"/>
    <x v="314"/>
    <x v="308"/>
    <x v="311"/>
    <x v="349"/>
    <x v="0"/>
    <x v="0"/>
    <x v="0"/>
    <x v="0"/>
    <x v="0"/>
    <x v="0"/>
    <x v="0"/>
    <x v="0"/>
    <x v="0"/>
    <x v="0"/>
    <x v="0"/>
    <x v="0"/>
    <x v="0"/>
    <x v="2"/>
    <x v="1"/>
    <x v="118"/>
    <x v="138"/>
    <x v="0"/>
    <x v="0"/>
    <x v="3"/>
    <x v="112"/>
    <x v="0"/>
    <x v="0"/>
    <x v="51"/>
    <x v="3"/>
    <x v="161"/>
    <x v="2"/>
    <x v="68"/>
    <x v="211"/>
    <x v="6"/>
    <x v="25"/>
    <x v="265"/>
    <x v="307"/>
    <x v="110"/>
    <x v="481"/>
    <x v="9"/>
    <x v="186"/>
    <x v="27"/>
    <x v="116"/>
    <x v="125"/>
    <x v="30"/>
    <x v="338"/>
    <x v="38"/>
    <x v="118"/>
    <x v="336"/>
    <x v="396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17"/>
    <x v="0"/>
    <x v="0"/>
    <x v="0"/>
    <x v="0"/>
    <x v="0"/>
    <x v="0"/>
    <x v="0"/>
    <x v="0"/>
    <x v="0"/>
    <x v="0"/>
    <x v="0"/>
    <x v="0"/>
    <x v="0"/>
    <x v="0"/>
    <x v="0"/>
    <x v="40"/>
    <x v="116"/>
    <x v="1"/>
    <x v="1"/>
    <x v="0"/>
    <x v="0"/>
    <x v="0"/>
    <x v="0"/>
    <x v="0"/>
    <x v="0"/>
    <x v="0"/>
    <x v="0"/>
    <x v="1"/>
    <x v="1"/>
    <x v="1"/>
    <x v="1"/>
    <x v="46"/>
    <x v="4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"/>
    <x v="11"/>
    <x v="338"/>
    <x v="337"/>
    <x v="3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483"/>
    <x v="2"/>
    <x v="2"/>
    <x v="1"/>
    <x v="101"/>
    <x v="40"/>
    <x v="8"/>
    <x v="339"/>
    <x v="10"/>
    <x v="36"/>
    <x v="337"/>
    <x v="397"/>
    <x v="0"/>
    <x v="0"/>
    <x v="0"/>
    <x v="0"/>
    <x v="0"/>
    <x v="0"/>
    <x v="0"/>
    <x v="0"/>
    <x v="0"/>
  </r>
  <r>
    <x v="0"/>
    <x v="0"/>
    <x v="0"/>
    <x v="18"/>
    <x v="18"/>
    <x v="13"/>
    <x v="66"/>
    <x v="339"/>
    <x v="338"/>
    <x v="3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1"/>
    <x v="27"/>
    <x v="340"/>
    <x v="339"/>
    <x v="34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9"/>
    <x v="193"/>
    <x v="0"/>
    <x v="0"/>
    <x v="130"/>
    <x v="48"/>
    <x v="269"/>
    <x v="171"/>
    <x v="315"/>
    <x v="309"/>
    <x v="312"/>
    <x v="350"/>
    <x v="0"/>
    <x v="0"/>
    <x v="0"/>
    <x v="0"/>
    <x v="0"/>
    <x v="0"/>
    <x v="1"/>
    <x v="1"/>
    <x v="1"/>
    <x v="5"/>
    <x v="0"/>
    <x v="0"/>
    <x v="31"/>
    <x v="0"/>
    <x v="0"/>
    <x v="0"/>
    <x v="0"/>
    <x v="0"/>
    <x v="0"/>
    <x v="1"/>
    <x v="1"/>
    <x v="0"/>
    <x v="0"/>
    <x v="3"/>
    <x v="10"/>
    <x v="162"/>
    <x v="0"/>
    <x v="0"/>
    <x v="212"/>
    <x v="1"/>
    <x v="14"/>
    <x v="266"/>
    <x v="308"/>
    <x v="3"/>
    <x v="484"/>
    <x v="5"/>
    <x v="187"/>
    <x v="0"/>
    <x v="0"/>
    <x v="58"/>
    <x v="15"/>
    <x v="340"/>
    <x v="4"/>
    <x v="1"/>
    <x v="338"/>
    <x v="398"/>
    <x v="0"/>
    <x v="0"/>
    <x v="0"/>
    <x v="54"/>
    <x v="54"/>
    <x v="1"/>
    <x v="1"/>
    <x v="20"/>
    <x v="20"/>
  </r>
  <r>
    <x v="0"/>
    <x v="0"/>
    <x v="0"/>
    <x v="18"/>
    <x v="18"/>
    <x v="37"/>
    <x v="128"/>
    <x v="341"/>
    <x v="340"/>
    <x v="3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86"/>
    <x v="1"/>
    <x v="18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30"/>
    <x v="194"/>
    <x v="0"/>
    <x v="0"/>
    <x v="131"/>
    <x v="0"/>
    <x v="270"/>
    <x v="172"/>
    <x v="316"/>
    <x v="310"/>
    <x v="313"/>
    <x v="351"/>
    <x v="0"/>
    <x v="0"/>
    <x v="0"/>
    <x v="0"/>
    <x v="0"/>
    <x v="0"/>
    <x v="0"/>
    <x v="0"/>
    <x v="0"/>
    <x v="0"/>
    <x v="0"/>
    <x v="0"/>
    <x v="0"/>
    <x v="0"/>
    <x v="0"/>
    <x v="119"/>
    <x v="139"/>
    <x v="3"/>
    <x v="117"/>
    <x v="1"/>
    <x v="1"/>
    <x v="0"/>
    <x v="0"/>
    <x v="27"/>
    <x v="2"/>
    <x v="50"/>
    <x v="2"/>
    <x v="28"/>
    <x v="213"/>
    <x v="1"/>
    <x v="1"/>
    <x v="267"/>
    <x v="309"/>
    <x v="1"/>
    <x v="487"/>
    <x v="2"/>
    <x v="2"/>
    <x v="0"/>
    <x v="0"/>
    <x v="8"/>
    <x v="3"/>
    <x v="341"/>
    <x v="4"/>
    <x v="5"/>
    <x v="339"/>
    <x v="399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"/>
    <x v="0"/>
    <x v="317"/>
    <x v="311"/>
    <x v="314"/>
    <x v="3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68"/>
    <x v="310"/>
    <x v="3"/>
    <x v="488"/>
    <x v="2"/>
    <x v="2"/>
    <x v="0"/>
    <x v="0"/>
    <x v="6"/>
    <x v="1"/>
    <x v="342"/>
    <x v="1"/>
    <x v="14"/>
    <x v="340"/>
    <x v="400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4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6"/>
    <x v="0"/>
    <x v="342"/>
    <x v="341"/>
    <x v="3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6"/>
    <x v="0"/>
    <x v="343"/>
    <x v="342"/>
    <x v="343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31"/>
    <x v="195"/>
    <x v="0"/>
    <x v="0"/>
    <x v="132"/>
    <x v="0"/>
    <x v="272"/>
    <x v="173"/>
    <x v="318"/>
    <x v="312"/>
    <x v="315"/>
    <x v="353"/>
    <x v="0"/>
    <x v="0"/>
    <x v="0"/>
    <x v="0"/>
    <x v="0"/>
    <x v="0"/>
    <x v="0"/>
    <x v="0"/>
    <x v="0"/>
    <x v="0"/>
    <x v="0"/>
    <x v="0"/>
    <x v="0"/>
    <x v="0"/>
    <x v="0"/>
    <x v="120"/>
    <x v="140"/>
    <x v="2"/>
    <x v="118"/>
    <x v="1"/>
    <x v="1"/>
    <x v="0"/>
    <x v="0"/>
    <x v="4"/>
    <x v="4"/>
    <x v="8"/>
    <x v="0"/>
    <x v="0"/>
    <x v="214"/>
    <x v="1"/>
    <x v="16"/>
    <x v="269"/>
    <x v="311"/>
    <x v="6"/>
    <x v="490"/>
    <x v="2"/>
    <x v="2"/>
    <x v="0"/>
    <x v="0"/>
    <x v="1"/>
    <x v="1"/>
    <x v="343"/>
    <x v="4"/>
    <x v="14"/>
    <x v="341"/>
    <x v="401"/>
    <x v="0"/>
    <x v="0"/>
    <x v="0"/>
    <x v="0"/>
    <x v="0"/>
    <x v="0"/>
    <x v="0"/>
    <x v="0"/>
    <x v="0"/>
  </r>
  <r>
    <x v="0"/>
    <x v="0"/>
    <x v="0"/>
    <x v="19"/>
    <x v="19"/>
    <x v="3"/>
    <x v="0"/>
    <x v="220"/>
    <x v="220"/>
    <x v="2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19"/>
    <x v="0"/>
    <x v="7"/>
    <x v="0"/>
    <x v="0"/>
    <x v="0"/>
    <x v="0"/>
    <x v="0"/>
    <x v="0"/>
    <x v="0"/>
    <x v="0"/>
    <x v="1"/>
    <x v="1"/>
    <x v="1"/>
    <x v="1"/>
    <x v="23"/>
    <x v="491"/>
    <x v="1"/>
    <x v="111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19"/>
    <x v="19"/>
    <x v="127"/>
    <x v="0"/>
    <x v="344"/>
    <x v="343"/>
    <x v="3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9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1"/>
    <x v="123"/>
    <x v="345"/>
    <x v="344"/>
    <x v="3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493"/>
    <x v="2"/>
    <x v="2"/>
    <x v="0"/>
    <x v="0"/>
    <x v="2"/>
    <x v="1"/>
    <x v="344"/>
    <x v="1"/>
    <x v="2"/>
    <x v="342"/>
    <x v="402"/>
    <x v="0"/>
    <x v="0"/>
    <x v="0"/>
    <x v="0"/>
    <x v="0"/>
    <x v="0"/>
    <x v="0"/>
    <x v="0"/>
    <x v="0"/>
  </r>
  <r>
    <x v="0"/>
    <x v="0"/>
    <x v="0"/>
    <x v="19"/>
    <x v="19"/>
    <x v="1"/>
    <x v="66"/>
    <x v="81"/>
    <x v="81"/>
    <x v="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49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1"/>
    <x v="90"/>
    <x v="346"/>
    <x v="345"/>
    <x v="3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495"/>
    <x v="2"/>
    <x v="2"/>
    <x v="12"/>
    <x v="117"/>
    <x v="40"/>
    <x v="8"/>
    <x v="110"/>
    <x v="10"/>
    <x v="36"/>
    <x v="343"/>
    <x v="403"/>
    <x v="0"/>
    <x v="0"/>
    <x v="0"/>
    <x v="0"/>
    <x v="0"/>
    <x v="0"/>
    <x v="0"/>
    <x v="0"/>
    <x v="0"/>
  </r>
  <r>
    <x v="0"/>
    <x v="0"/>
    <x v="0"/>
    <x v="19"/>
    <x v="19"/>
    <x v="128"/>
    <x v="0"/>
    <x v="271"/>
    <x v="270"/>
    <x v="27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"/>
    <x v="1"/>
    <x v="1"/>
    <x v="0"/>
    <x v="0"/>
    <x v="0"/>
    <x v="0"/>
    <x v="0"/>
    <x v="0"/>
    <x v="0"/>
    <x v="0"/>
    <x v="1"/>
    <x v="1"/>
    <x v="1"/>
    <x v="1"/>
    <x v="6"/>
    <x v="16"/>
    <x v="2"/>
    <x v="2"/>
    <x v="0"/>
    <x v="0"/>
    <x v="5"/>
    <x v="4"/>
    <x v="5"/>
    <x v="4"/>
    <x v="5"/>
    <x v="5"/>
    <x v="5"/>
    <x v="0"/>
    <x v="0"/>
    <x v="1"/>
    <x v="55"/>
    <x v="55"/>
    <x v="1"/>
    <x v="1"/>
    <x v="21"/>
    <x v="21"/>
  </r>
  <r>
    <x v="0"/>
    <x v="0"/>
    <x v="0"/>
    <x v="19"/>
    <x v="19"/>
    <x v="3"/>
    <x v="49"/>
    <x v="340"/>
    <x v="339"/>
    <x v="3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32"/>
    <x v="196"/>
    <x v="0"/>
    <x v="0"/>
    <x v="0"/>
    <x v="0"/>
    <x v="273"/>
    <x v="174"/>
    <x v="319"/>
    <x v="313"/>
    <x v="316"/>
    <x v="355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20"/>
    <x v="5"/>
    <x v="113"/>
    <x v="0"/>
    <x v="0"/>
    <x v="15"/>
    <x v="5"/>
    <x v="163"/>
    <x v="3"/>
    <x v="69"/>
    <x v="215"/>
    <x v="0"/>
    <x v="54"/>
    <x v="270"/>
    <x v="312"/>
    <x v="16"/>
    <x v="496"/>
    <x v="7"/>
    <x v="189"/>
    <x v="0"/>
    <x v="0"/>
    <x v="33"/>
    <x v="10"/>
    <x v="345"/>
    <x v="3"/>
    <x v="22"/>
    <x v="344"/>
    <x v="404"/>
    <x v="0"/>
    <x v="0"/>
    <x v="0"/>
    <x v="0"/>
    <x v="0"/>
    <x v="0"/>
    <x v="0"/>
    <x v="0"/>
    <x v="0"/>
  </r>
  <r>
    <x v="0"/>
    <x v="0"/>
    <x v="0"/>
    <x v="19"/>
    <x v="19"/>
    <x v="1"/>
    <x v="82"/>
    <x v="264"/>
    <x v="263"/>
    <x v="26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129"/>
    <x v="27"/>
    <x v="347"/>
    <x v="346"/>
    <x v="34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4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29"/>
    <x v="27"/>
    <x v="348"/>
    <x v="347"/>
    <x v="3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3"/>
    <x v="197"/>
    <x v="0"/>
    <x v="0"/>
    <x v="133"/>
    <x v="0"/>
    <x v="274"/>
    <x v="175"/>
    <x v="320"/>
    <x v="314"/>
    <x v="317"/>
    <x v="356"/>
    <x v="0"/>
    <x v="0"/>
    <x v="0"/>
    <x v="0"/>
    <x v="0"/>
    <x v="0"/>
    <x v="0"/>
    <x v="0"/>
    <x v="0"/>
    <x v="0"/>
    <x v="0"/>
    <x v="0"/>
    <x v="0"/>
    <x v="0"/>
    <x v="0"/>
    <x v="121"/>
    <x v="141"/>
    <x v="0"/>
    <x v="0"/>
    <x v="1"/>
    <x v="1"/>
    <x v="0"/>
    <x v="0"/>
    <x v="34"/>
    <x v="3"/>
    <x v="164"/>
    <x v="0"/>
    <x v="0"/>
    <x v="216"/>
    <x v="0"/>
    <x v="26"/>
    <x v="271"/>
    <x v="313"/>
    <x v="111"/>
    <x v="498"/>
    <x v="5"/>
    <x v="19"/>
    <x v="0"/>
    <x v="0"/>
    <x v="126"/>
    <x v="26"/>
    <x v="346"/>
    <x v="6"/>
    <x v="46"/>
    <x v="345"/>
    <x v="405"/>
    <x v="0"/>
    <x v="0"/>
    <x v="0"/>
    <x v="0"/>
    <x v="0"/>
    <x v="0"/>
    <x v="0"/>
    <x v="0"/>
    <x v="0"/>
  </r>
  <r>
    <x v="0"/>
    <x v="0"/>
    <x v="0"/>
    <x v="20"/>
    <x v="20"/>
    <x v="1"/>
    <x v="27"/>
    <x v="349"/>
    <x v="348"/>
    <x v="3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"/>
    <x v="0"/>
    <x v="321"/>
    <x v="315"/>
    <x v="318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21"/>
    <x v="272"/>
    <x v="314"/>
    <x v="31"/>
    <x v="499"/>
    <x v="1"/>
    <x v="190"/>
    <x v="4"/>
    <x v="118"/>
    <x v="79"/>
    <x v="3"/>
    <x v="347"/>
    <x v="3"/>
    <x v="68"/>
    <x v="346"/>
    <x v="406"/>
    <x v="0"/>
    <x v="0"/>
    <x v="0"/>
    <x v="0"/>
    <x v="0"/>
    <x v="0"/>
    <x v="0"/>
    <x v="0"/>
    <x v="0"/>
  </r>
  <r>
    <x v="0"/>
    <x v="0"/>
    <x v="0"/>
    <x v="20"/>
    <x v="20"/>
    <x v="1"/>
    <x v="102"/>
    <x v="350"/>
    <x v="217"/>
    <x v="3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4"/>
    <x v="198"/>
    <x v="0"/>
    <x v="0"/>
    <x v="134"/>
    <x v="0"/>
    <x v="276"/>
    <x v="176"/>
    <x v="322"/>
    <x v="316"/>
    <x v="319"/>
    <x v="358"/>
    <x v="0"/>
    <x v="0"/>
    <x v="0"/>
    <x v="0"/>
    <x v="0"/>
    <x v="0"/>
    <x v="0"/>
    <x v="0"/>
    <x v="0"/>
    <x v="0"/>
    <x v="0"/>
    <x v="0"/>
    <x v="0"/>
    <x v="0"/>
    <x v="0"/>
    <x v="122"/>
    <x v="142"/>
    <x v="0"/>
    <x v="0"/>
    <x v="0"/>
    <x v="0"/>
    <x v="0"/>
    <x v="0"/>
    <x v="45"/>
    <x v="14"/>
    <x v="165"/>
    <x v="1"/>
    <x v="1"/>
    <x v="217"/>
    <x v="2"/>
    <x v="12"/>
    <x v="273"/>
    <x v="315"/>
    <x v="112"/>
    <x v="500"/>
    <x v="5"/>
    <x v="191"/>
    <x v="31"/>
    <x v="119"/>
    <x v="127"/>
    <x v="38"/>
    <x v="348"/>
    <x v="36"/>
    <x v="119"/>
    <x v="347"/>
    <x v="407"/>
    <x v="0"/>
    <x v="0"/>
    <x v="0"/>
    <x v="0"/>
    <x v="0"/>
    <x v="0"/>
    <x v="0"/>
    <x v="0"/>
    <x v="0"/>
  </r>
  <r>
    <x v="0"/>
    <x v="0"/>
    <x v="0"/>
    <x v="20"/>
    <x v="20"/>
    <x v="1"/>
    <x v="129"/>
    <x v="348"/>
    <x v="347"/>
    <x v="3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501"/>
    <x v="1"/>
    <x v="192"/>
    <x v="12"/>
    <x v="120"/>
    <x v="75"/>
    <x v="8"/>
    <x v="349"/>
    <x v="10"/>
    <x v="120"/>
    <x v="348"/>
    <x v="408"/>
    <x v="0"/>
    <x v="0"/>
    <x v="0"/>
    <x v="0"/>
    <x v="0"/>
    <x v="0"/>
    <x v="0"/>
    <x v="0"/>
    <x v="0"/>
  </r>
  <r>
    <x v="0"/>
    <x v="0"/>
    <x v="0"/>
    <x v="20"/>
    <x v="20"/>
    <x v="1"/>
    <x v="35"/>
    <x v="351"/>
    <x v="349"/>
    <x v="3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02"/>
    <x v="2"/>
    <x v="2"/>
    <x v="7"/>
    <x v="12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51"/>
    <x v="53"/>
    <x v="352"/>
    <x v="350"/>
    <x v="3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"/>
    <x v="199"/>
    <x v="0"/>
    <x v="0"/>
    <x v="0"/>
    <x v="0"/>
    <x v="277"/>
    <x v="177"/>
    <x v="323"/>
    <x v="317"/>
    <x v="320"/>
    <x v="3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18"/>
    <x v="1"/>
    <x v="9"/>
    <x v="72"/>
    <x v="0"/>
    <x v="0"/>
    <x v="274"/>
    <x v="316"/>
    <x v="50"/>
    <x v="503"/>
    <x v="2"/>
    <x v="2"/>
    <x v="23"/>
    <x v="122"/>
    <x v="8"/>
    <x v="8"/>
    <x v="16"/>
    <x v="3"/>
    <x v="7"/>
    <x v="349"/>
    <x v="409"/>
    <x v="0"/>
    <x v="0"/>
    <x v="0"/>
    <x v="0"/>
    <x v="0"/>
    <x v="0"/>
    <x v="0"/>
    <x v="0"/>
    <x v="0"/>
  </r>
  <r>
    <x v="0"/>
    <x v="0"/>
    <x v="0"/>
    <x v="20"/>
    <x v="20"/>
    <x v="63"/>
    <x v="27"/>
    <x v="245"/>
    <x v="244"/>
    <x v="2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6"/>
    <x v="200"/>
    <x v="0"/>
    <x v="0"/>
    <x v="0"/>
    <x v="0"/>
    <x v="278"/>
    <x v="178"/>
    <x v="324"/>
    <x v="318"/>
    <x v="321"/>
    <x v="3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39"/>
    <x v="5"/>
    <x v="166"/>
    <x v="0"/>
    <x v="0"/>
    <x v="218"/>
    <x v="0"/>
    <x v="13"/>
    <x v="275"/>
    <x v="317"/>
    <x v="46"/>
    <x v="504"/>
    <x v="13"/>
    <x v="193"/>
    <x v="0"/>
    <x v="0"/>
    <x v="128"/>
    <x v="16"/>
    <x v="350"/>
    <x v="19"/>
    <x v="17"/>
    <x v="350"/>
    <x v="410"/>
    <x v="0"/>
    <x v="0"/>
    <x v="0"/>
    <x v="0"/>
    <x v="0"/>
    <x v="0"/>
    <x v="0"/>
    <x v="0"/>
    <x v="0"/>
  </r>
  <r>
    <x v="0"/>
    <x v="0"/>
    <x v="0"/>
    <x v="20"/>
    <x v="20"/>
    <x v="0"/>
    <x v="130"/>
    <x v="353"/>
    <x v="351"/>
    <x v="3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05"/>
    <x v="2"/>
    <x v="2"/>
    <x v="7"/>
    <x v="12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13"/>
    <x v="131"/>
    <x v="354"/>
    <x v="352"/>
    <x v="3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06"/>
    <x v="2"/>
    <x v="2"/>
    <x v="1"/>
    <x v="124"/>
    <x v="8"/>
    <x v="1"/>
    <x v="351"/>
    <x v="1"/>
    <x v="10"/>
    <x v="351"/>
    <x v="411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5"/>
    <x v="2"/>
    <x v="2"/>
    <x v="0"/>
    <x v="0"/>
    <x v="2"/>
    <x v="1"/>
    <x v="171"/>
    <x v="1"/>
    <x v="2"/>
    <x v="352"/>
    <x v="412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25"/>
    <x v="319"/>
    <x v="322"/>
    <x v="36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21"/>
    <x v="1"/>
    <x v="1"/>
    <x v="0"/>
    <x v="0"/>
    <x v="7"/>
    <x v="4"/>
    <x v="39"/>
    <x v="1"/>
    <x v="51"/>
    <x v="129"/>
    <x v="0"/>
    <x v="16"/>
    <x v="276"/>
    <x v="318"/>
    <x v="4"/>
    <x v="507"/>
    <x v="2"/>
    <x v="2"/>
    <x v="0"/>
    <x v="0"/>
    <x v="2"/>
    <x v="1"/>
    <x v="197"/>
    <x v="1"/>
    <x v="2"/>
    <x v="196"/>
    <x v="413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85"/>
    <x v="0"/>
    <x v="0"/>
    <x v="0"/>
    <x v="0"/>
    <x v="10"/>
    <x v="164"/>
    <x v="326"/>
    <x v="320"/>
    <x v="323"/>
    <x v="36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2"/>
    <x v="1"/>
    <x v="1"/>
    <x v="0"/>
    <x v="0"/>
    <x v="8"/>
    <x v="4"/>
    <x v="9"/>
    <x v="1"/>
    <x v="1"/>
    <x v="9"/>
    <x v="1"/>
    <x v="1"/>
    <x v="1"/>
    <x v="319"/>
    <x v="6"/>
    <x v="508"/>
    <x v="2"/>
    <x v="2"/>
    <x v="0"/>
    <x v="0"/>
    <x v="13"/>
    <x v="1"/>
    <x v="83"/>
    <x v="4"/>
    <x v="5"/>
    <x v="5"/>
    <x v="414"/>
    <x v="0"/>
    <x v="0"/>
    <x v="0"/>
    <x v="56"/>
    <x v="56"/>
    <x v="1"/>
    <x v="1"/>
    <x v="22"/>
    <x v="22"/>
  </r>
  <r>
    <x v="0"/>
    <x v="0"/>
    <x v="0"/>
    <x v="20"/>
    <x v="20"/>
    <x v="37"/>
    <x v="0"/>
    <x v="356"/>
    <x v="354"/>
    <x v="35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3"/>
    <x v="1"/>
    <x v="1"/>
    <x v="0"/>
    <x v="0"/>
    <x v="0"/>
    <x v="0"/>
    <x v="0"/>
    <x v="0"/>
    <x v="0"/>
    <x v="0"/>
    <x v="1"/>
    <x v="1"/>
    <x v="1"/>
    <x v="1"/>
    <x v="6"/>
    <x v="509"/>
    <x v="2"/>
    <x v="2"/>
    <x v="0"/>
    <x v="0"/>
    <x v="5"/>
    <x v="4"/>
    <x v="5"/>
    <x v="4"/>
    <x v="5"/>
    <x v="5"/>
    <x v="5"/>
    <x v="0"/>
    <x v="0"/>
    <x v="1"/>
    <x v="57"/>
    <x v="57"/>
    <x v="1"/>
    <x v="1"/>
    <x v="22"/>
    <x v="22"/>
  </r>
  <r>
    <x v="0"/>
    <x v="0"/>
    <x v="0"/>
    <x v="21"/>
    <x v="21"/>
    <x v="131"/>
    <x v="77"/>
    <x v="348"/>
    <x v="347"/>
    <x v="3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10"/>
    <x v="2"/>
    <x v="2"/>
    <x v="0"/>
    <x v="0"/>
    <x v="59"/>
    <x v="1"/>
    <x v="352"/>
    <x v="1"/>
    <x v="50"/>
    <x v="353"/>
    <x v="415"/>
    <x v="0"/>
    <x v="0"/>
    <x v="0"/>
    <x v="0"/>
    <x v="0"/>
    <x v="0"/>
    <x v="0"/>
    <x v="0"/>
    <x v="0"/>
  </r>
  <r>
    <x v="0"/>
    <x v="0"/>
    <x v="0"/>
    <x v="21"/>
    <x v="21"/>
    <x v="84"/>
    <x v="132"/>
    <x v="357"/>
    <x v="355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7"/>
    <x v="201"/>
    <x v="0"/>
    <x v="0"/>
    <x v="135"/>
    <x v="0"/>
    <x v="279"/>
    <x v="179"/>
    <x v="327"/>
    <x v="321"/>
    <x v="324"/>
    <x v="365"/>
    <x v="0"/>
    <x v="0"/>
    <x v="0"/>
    <x v="0"/>
    <x v="0"/>
    <x v="0"/>
    <x v="0"/>
    <x v="0"/>
    <x v="0"/>
    <x v="0"/>
    <x v="0"/>
    <x v="0"/>
    <x v="0"/>
    <x v="0"/>
    <x v="0"/>
    <x v="123"/>
    <x v="143"/>
    <x v="0"/>
    <x v="0"/>
    <x v="1"/>
    <x v="1"/>
    <x v="0"/>
    <x v="0"/>
    <x v="14"/>
    <x v="5"/>
    <x v="68"/>
    <x v="0"/>
    <x v="0"/>
    <x v="219"/>
    <x v="0"/>
    <x v="4"/>
    <x v="277"/>
    <x v="320"/>
    <x v="68"/>
    <x v="511"/>
    <x v="7"/>
    <x v="194"/>
    <x v="0"/>
    <x v="0"/>
    <x v="88"/>
    <x v="13"/>
    <x v="353"/>
    <x v="1"/>
    <x v="22"/>
    <x v="354"/>
    <x v="416"/>
    <x v="0"/>
    <x v="0"/>
    <x v="0"/>
    <x v="0"/>
    <x v="0"/>
    <x v="0"/>
    <x v="0"/>
    <x v="0"/>
    <x v="0"/>
  </r>
  <r>
    <x v="0"/>
    <x v="0"/>
    <x v="0"/>
    <x v="21"/>
    <x v="21"/>
    <x v="132"/>
    <x v="9"/>
    <x v="65"/>
    <x v="65"/>
    <x v="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32"/>
    <x v="48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8"/>
    <x v="202"/>
    <x v="0"/>
    <x v="0"/>
    <x v="136"/>
    <x v="0"/>
    <x v="280"/>
    <x v="180"/>
    <x v="328"/>
    <x v="322"/>
    <x v="325"/>
    <x v="366"/>
    <x v="0"/>
    <x v="0"/>
    <x v="0"/>
    <x v="0"/>
    <x v="0"/>
    <x v="0"/>
    <x v="0"/>
    <x v="0"/>
    <x v="0"/>
    <x v="0"/>
    <x v="0"/>
    <x v="0"/>
    <x v="0"/>
    <x v="0"/>
    <x v="1"/>
    <x v="124"/>
    <x v="144"/>
    <x v="0"/>
    <x v="0"/>
    <x v="1"/>
    <x v="1"/>
    <x v="0"/>
    <x v="0"/>
    <x v="20"/>
    <x v="2"/>
    <x v="11"/>
    <x v="0"/>
    <x v="0"/>
    <x v="220"/>
    <x v="0"/>
    <x v="13"/>
    <x v="278"/>
    <x v="321"/>
    <x v="92"/>
    <x v="512"/>
    <x v="1"/>
    <x v="19"/>
    <x v="1"/>
    <x v="1"/>
    <x v="53"/>
    <x v="15"/>
    <x v="354"/>
    <x v="3"/>
    <x v="68"/>
    <x v="355"/>
    <x v="417"/>
    <x v="0"/>
    <x v="0"/>
    <x v="0"/>
    <x v="0"/>
    <x v="0"/>
    <x v="0"/>
    <x v="0"/>
    <x v="0"/>
    <x v="0"/>
  </r>
  <r>
    <x v="0"/>
    <x v="0"/>
    <x v="0"/>
    <x v="21"/>
    <x v="21"/>
    <x v="1"/>
    <x v="0"/>
    <x v="358"/>
    <x v="356"/>
    <x v="3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1"/>
    <x v="38"/>
    <x v="239"/>
    <x v="203"/>
    <x v="35"/>
    <x v="0"/>
    <x v="137"/>
    <x v="0"/>
    <x v="281"/>
    <x v="181"/>
    <x v="329"/>
    <x v="323"/>
    <x v="326"/>
    <x v="367"/>
    <x v="0"/>
    <x v="0"/>
    <x v="0"/>
    <x v="0"/>
    <x v="0"/>
    <x v="0"/>
    <x v="0"/>
    <x v="0"/>
    <x v="0"/>
    <x v="0"/>
    <x v="0"/>
    <x v="0"/>
    <x v="0"/>
    <x v="0"/>
    <x v="0"/>
    <x v="125"/>
    <x v="145"/>
    <x v="0"/>
    <x v="0"/>
    <x v="3"/>
    <x v="114"/>
    <x v="0"/>
    <x v="0"/>
    <x v="58"/>
    <x v="14"/>
    <x v="167"/>
    <x v="1"/>
    <x v="32"/>
    <x v="221"/>
    <x v="0"/>
    <x v="46"/>
    <x v="279"/>
    <x v="322"/>
    <x v="113"/>
    <x v="513"/>
    <x v="7"/>
    <x v="195"/>
    <x v="6"/>
    <x v="125"/>
    <x v="83"/>
    <x v="20"/>
    <x v="355"/>
    <x v="13"/>
    <x v="113"/>
    <x v="356"/>
    <x v="418"/>
    <x v="0"/>
    <x v="0"/>
    <x v="0"/>
    <x v="0"/>
    <x v="0"/>
    <x v="0"/>
    <x v="0"/>
    <x v="0"/>
    <x v="0"/>
  </r>
  <r>
    <x v="0"/>
    <x v="0"/>
    <x v="0"/>
    <x v="21"/>
    <x v="21"/>
    <x v="1"/>
    <x v="0"/>
    <x v="359"/>
    <x v="357"/>
    <x v="3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0"/>
    <x v="204"/>
    <x v="0"/>
    <x v="0"/>
    <x v="0"/>
    <x v="0"/>
    <x v="282"/>
    <x v="182"/>
    <x v="330"/>
    <x v="324"/>
    <x v="327"/>
    <x v="3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15"/>
    <x v="0"/>
    <x v="0"/>
    <x v="39"/>
    <x v="10"/>
    <x v="168"/>
    <x v="0"/>
    <x v="0"/>
    <x v="222"/>
    <x v="6"/>
    <x v="31"/>
    <x v="280"/>
    <x v="323"/>
    <x v="114"/>
    <x v="514"/>
    <x v="9"/>
    <x v="196"/>
    <x v="23"/>
    <x v="126"/>
    <x v="129"/>
    <x v="20"/>
    <x v="356"/>
    <x v="9"/>
    <x v="121"/>
    <x v="357"/>
    <x v="419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9"/>
    <x v="241"/>
    <x v="205"/>
    <x v="36"/>
    <x v="0"/>
    <x v="138"/>
    <x v="23"/>
    <x v="283"/>
    <x v="183"/>
    <x v="331"/>
    <x v="325"/>
    <x v="328"/>
    <x v="369"/>
    <x v="0"/>
    <x v="0"/>
    <x v="0"/>
    <x v="0"/>
    <x v="0"/>
    <x v="0"/>
    <x v="1"/>
    <x v="3"/>
    <x v="0"/>
    <x v="0"/>
    <x v="0"/>
    <x v="0"/>
    <x v="32"/>
    <x v="3"/>
    <x v="9"/>
    <x v="126"/>
    <x v="146"/>
    <x v="0"/>
    <x v="0"/>
    <x v="0"/>
    <x v="116"/>
    <x v="0"/>
    <x v="0"/>
    <x v="59"/>
    <x v="27"/>
    <x v="169"/>
    <x v="1"/>
    <x v="28"/>
    <x v="223"/>
    <x v="21"/>
    <x v="56"/>
    <x v="281"/>
    <x v="324"/>
    <x v="115"/>
    <x v="515"/>
    <x v="21"/>
    <x v="197"/>
    <x v="10"/>
    <x v="127"/>
    <x v="130"/>
    <x v="51"/>
    <x v="357"/>
    <x v="39"/>
    <x v="122"/>
    <x v="358"/>
    <x v="420"/>
    <x v="19"/>
    <x v="18"/>
    <x v="4"/>
    <x v="0"/>
    <x v="0"/>
    <x v="0"/>
    <x v="0"/>
    <x v="0"/>
    <x v="0"/>
  </r>
  <r>
    <x v="0"/>
    <x v="0"/>
    <x v="0"/>
    <x v="21"/>
    <x v="21"/>
    <x v="1"/>
    <x v="0"/>
    <x v="361"/>
    <x v="359"/>
    <x v="3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2"/>
    <x v="4"/>
    <x v="0"/>
    <x v="0"/>
    <x v="0"/>
    <x v="0"/>
    <x v="284"/>
    <x v="0"/>
    <x v="332"/>
    <x v="326"/>
    <x v="329"/>
    <x v="3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4"/>
    <x v="23"/>
    <x v="0"/>
    <x v="0"/>
    <x v="112"/>
    <x v="0"/>
    <x v="16"/>
    <x v="282"/>
    <x v="325"/>
    <x v="17"/>
    <x v="516"/>
    <x v="1"/>
    <x v="4"/>
    <x v="3"/>
    <x v="3"/>
    <x v="38"/>
    <x v="8"/>
    <x v="358"/>
    <x v="3"/>
    <x v="20"/>
    <x v="359"/>
    <x v="421"/>
    <x v="0"/>
    <x v="0"/>
    <x v="0"/>
    <x v="0"/>
    <x v="0"/>
    <x v="0"/>
    <x v="0"/>
    <x v="0"/>
    <x v="0"/>
  </r>
  <r>
    <x v="0"/>
    <x v="0"/>
    <x v="0"/>
    <x v="21"/>
    <x v="21"/>
    <x v="1"/>
    <x v="90"/>
    <x v="362"/>
    <x v="360"/>
    <x v="3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3"/>
    <x v="206"/>
    <x v="0"/>
    <x v="0"/>
    <x v="0"/>
    <x v="0"/>
    <x v="285"/>
    <x v="0"/>
    <x v="333"/>
    <x v="327"/>
    <x v="330"/>
    <x v="3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83"/>
    <x v="326"/>
    <x v="39"/>
    <x v="517"/>
    <x v="2"/>
    <x v="2"/>
    <x v="6"/>
    <x v="128"/>
    <x v="1"/>
    <x v="8"/>
    <x v="359"/>
    <x v="3"/>
    <x v="7"/>
    <x v="360"/>
    <x v="422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4"/>
    <x v="207"/>
    <x v="0"/>
    <x v="0"/>
    <x v="0"/>
    <x v="0"/>
    <x v="286"/>
    <x v="0"/>
    <x v="334"/>
    <x v="328"/>
    <x v="331"/>
    <x v="3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84"/>
    <x v="327"/>
    <x v="103"/>
    <x v="518"/>
    <x v="5"/>
    <x v="105"/>
    <x v="0"/>
    <x v="0"/>
    <x v="6"/>
    <x v="8"/>
    <x v="360"/>
    <x v="1"/>
    <x v="2"/>
    <x v="361"/>
    <x v="423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124"/>
    <x v="1"/>
    <x v="1"/>
    <x v="0"/>
    <x v="0"/>
    <x v="0"/>
    <x v="0"/>
    <x v="0"/>
    <x v="0"/>
    <x v="0"/>
    <x v="0"/>
    <x v="1"/>
    <x v="1"/>
    <x v="1"/>
    <x v="1"/>
    <x v="92"/>
    <x v="5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5"/>
    <x v="5"/>
    <x v="0"/>
    <x v="0"/>
    <x v="0"/>
    <x v="0"/>
    <x v="287"/>
    <x v="4"/>
    <x v="335"/>
    <x v="329"/>
    <x v="332"/>
    <x v="3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1"/>
    <x v="16"/>
    <x v="285"/>
    <x v="328"/>
    <x v="6"/>
    <x v="520"/>
    <x v="2"/>
    <x v="2"/>
    <x v="0"/>
    <x v="0"/>
    <x v="13"/>
    <x v="1"/>
    <x v="361"/>
    <x v="4"/>
    <x v="2"/>
    <x v="362"/>
    <x v="424"/>
    <x v="0"/>
    <x v="0"/>
    <x v="0"/>
    <x v="58"/>
    <x v="58"/>
    <x v="1"/>
    <x v="1"/>
    <x v="23"/>
    <x v="23"/>
  </r>
  <r>
    <x v="0"/>
    <x v="0"/>
    <x v="0"/>
    <x v="21"/>
    <x v="21"/>
    <x v="133"/>
    <x v="0"/>
    <x v="353"/>
    <x v="351"/>
    <x v="35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0"/>
    <x v="0"/>
    <x v="0"/>
    <x v="0"/>
    <x v="0"/>
    <x v="0"/>
    <x v="1"/>
    <x v="1"/>
    <x v="1"/>
    <x v="1"/>
    <x v="23"/>
    <x v="521"/>
    <x v="2"/>
    <x v="2"/>
    <x v="0"/>
    <x v="0"/>
    <x v="5"/>
    <x v="4"/>
    <x v="5"/>
    <x v="4"/>
    <x v="5"/>
    <x v="5"/>
    <x v="5"/>
    <x v="0"/>
    <x v="0"/>
    <x v="1"/>
    <x v="58"/>
    <x v="58"/>
    <x v="1"/>
    <x v="1"/>
    <x v="23"/>
    <x v="23"/>
  </r>
  <r>
    <x v="0"/>
    <x v="0"/>
    <x v="0"/>
    <x v="21"/>
    <x v="21"/>
    <x v="134"/>
    <x v="133"/>
    <x v="363"/>
    <x v="361"/>
    <x v="3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35"/>
    <x v="0"/>
    <x v="364"/>
    <x v="362"/>
    <x v="3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6"/>
    <x v="150"/>
    <x v="0"/>
    <x v="0"/>
    <x v="139"/>
    <x v="0"/>
    <x v="288"/>
    <x v="0"/>
    <x v="336"/>
    <x v="330"/>
    <x v="333"/>
    <x v="374"/>
    <x v="0"/>
    <x v="0"/>
    <x v="0"/>
    <x v="0"/>
    <x v="0"/>
    <x v="0"/>
    <x v="0"/>
    <x v="0"/>
    <x v="0"/>
    <x v="0"/>
    <x v="0"/>
    <x v="0"/>
    <x v="0"/>
    <x v="0"/>
    <x v="0"/>
    <x v="127"/>
    <x v="147"/>
    <x v="0"/>
    <x v="0"/>
    <x v="1"/>
    <x v="1"/>
    <x v="0"/>
    <x v="0"/>
    <x v="26"/>
    <x v="2"/>
    <x v="31"/>
    <x v="0"/>
    <x v="0"/>
    <x v="224"/>
    <x v="0"/>
    <x v="32"/>
    <x v="286"/>
    <x v="329"/>
    <x v="4"/>
    <x v="522"/>
    <x v="2"/>
    <x v="2"/>
    <x v="0"/>
    <x v="0"/>
    <x v="131"/>
    <x v="8"/>
    <x v="362"/>
    <x v="3"/>
    <x v="48"/>
    <x v="363"/>
    <x v="425"/>
    <x v="0"/>
    <x v="0"/>
    <x v="0"/>
    <x v="0"/>
    <x v="0"/>
    <x v="0"/>
    <x v="0"/>
    <x v="0"/>
    <x v="0"/>
  </r>
  <r>
    <x v="0"/>
    <x v="0"/>
    <x v="0"/>
    <x v="21"/>
    <x v="21"/>
    <x v="1"/>
    <x v="0"/>
    <x v="359"/>
    <x v="357"/>
    <x v="359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"/>
    <x v="331"/>
    <x v="334"/>
    <x v="37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6"/>
    <x v="1"/>
    <x v="1"/>
    <x v="0"/>
    <x v="0"/>
    <x v="0"/>
    <x v="0"/>
    <x v="0"/>
    <x v="0"/>
    <x v="0"/>
    <x v="0"/>
    <x v="0"/>
    <x v="0"/>
    <x v="0"/>
    <x v="330"/>
    <x v="6"/>
    <x v="153"/>
    <x v="2"/>
    <x v="2"/>
    <x v="0"/>
    <x v="0"/>
    <x v="1"/>
    <x v="1"/>
    <x v="363"/>
    <x v="1"/>
    <x v="1"/>
    <x v="52"/>
    <x v="426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25"/>
    <x v="27"/>
    <x v="31"/>
    <x v="31"/>
    <x v="3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7"/>
    <x v="72"/>
    <x v="0"/>
    <x v="0"/>
    <x v="0"/>
    <x v="0"/>
    <x v="289"/>
    <x v="143"/>
    <x v="338"/>
    <x v="332"/>
    <x v="335"/>
    <x v="3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9"/>
    <x v="0"/>
    <x v="0"/>
    <x v="129"/>
    <x v="1"/>
    <x v="16"/>
    <x v="287"/>
    <x v="331"/>
    <x v="6"/>
    <x v="524"/>
    <x v="2"/>
    <x v="2"/>
    <x v="0"/>
    <x v="0"/>
    <x v="6"/>
    <x v="1"/>
    <x v="364"/>
    <x v="4"/>
    <x v="13"/>
    <x v="364"/>
    <x v="427"/>
    <x v="0"/>
    <x v="0"/>
    <x v="0"/>
    <x v="0"/>
    <x v="0"/>
    <x v="0"/>
    <x v="0"/>
    <x v="0"/>
    <x v="0"/>
  </r>
  <r>
    <x v="0"/>
    <x v="0"/>
    <x v="0"/>
    <x v="21"/>
    <x v="21"/>
    <x v="61"/>
    <x v="0"/>
    <x v="365"/>
    <x v="363"/>
    <x v="36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27"/>
    <x v="0"/>
    <x v="117"/>
    <x v="0"/>
    <x v="0"/>
    <x v="0"/>
    <x v="0"/>
    <x v="0"/>
    <x v="0"/>
    <x v="0"/>
    <x v="0"/>
    <x v="1"/>
    <x v="1"/>
    <x v="1"/>
    <x v="1"/>
    <x v="6"/>
    <x v="525"/>
    <x v="1"/>
    <x v="19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"/>
    <x v="0"/>
    <x v="366"/>
    <x v="364"/>
    <x v="36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8"/>
    <x v="208"/>
    <x v="0"/>
    <x v="0"/>
    <x v="140"/>
    <x v="0"/>
    <x v="290"/>
    <x v="184"/>
    <x v="339"/>
    <x v="333"/>
    <x v="336"/>
    <x v="377"/>
    <x v="0"/>
    <x v="0"/>
    <x v="0"/>
    <x v="0"/>
    <x v="0"/>
    <x v="0"/>
    <x v="0"/>
    <x v="0"/>
    <x v="0"/>
    <x v="0"/>
    <x v="0"/>
    <x v="0"/>
    <x v="0"/>
    <x v="0"/>
    <x v="0"/>
    <x v="128"/>
    <x v="148"/>
    <x v="0"/>
    <x v="0"/>
    <x v="1"/>
    <x v="1"/>
    <x v="0"/>
    <x v="0"/>
    <x v="8"/>
    <x v="2"/>
    <x v="2"/>
    <x v="0"/>
    <x v="0"/>
    <x v="9"/>
    <x v="1"/>
    <x v="14"/>
    <x v="288"/>
    <x v="332"/>
    <x v="3"/>
    <x v="526"/>
    <x v="5"/>
    <x v="199"/>
    <x v="0"/>
    <x v="0"/>
    <x v="33"/>
    <x v="15"/>
    <x v="365"/>
    <x v="3"/>
    <x v="36"/>
    <x v="365"/>
    <x v="428"/>
    <x v="0"/>
    <x v="0"/>
    <x v="0"/>
    <x v="0"/>
    <x v="0"/>
    <x v="0"/>
    <x v="0"/>
    <x v="0"/>
    <x v="0"/>
  </r>
  <r>
    <x v="0"/>
    <x v="0"/>
    <x v="0"/>
    <x v="21"/>
    <x v="21"/>
    <x v="1"/>
    <x v="0"/>
    <x v="367"/>
    <x v="365"/>
    <x v="3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73"/>
    <x v="0"/>
    <x v="0"/>
    <x v="141"/>
    <x v="49"/>
    <x v="291"/>
    <x v="67"/>
    <x v="340"/>
    <x v="334"/>
    <x v="337"/>
    <x v="378"/>
    <x v="0"/>
    <x v="0"/>
    <x v="0"/>
    <x v="0"/>
    <x v="0"/>
    <x v="0"/>
    <x v="3"/>
    <x v="3"/>
    <x v="0"/>
    <x v="0"/>
    <x v="0"/>
    <x v="0"/>
    <x v="33"/>
    <x v="0"/>
    <x v="0"/>
    <x v="0"/>
    <x v="0"/>
    <x v="0"/>
    <x v="0"/>
    <x v="1"/>
    <x v="1"/>
    <x v="0"/>
    <x v="0"/>
    <x v="14"/>
    <x v="4"/>
    <x v="8"/>
    <x v="0"/>
    <x v="0"/>
    <x v="27"/>
    <x v="1"/>
    <x v="5"/>
    <x v="196"/>
    <x v="333"/>
    <x v="6"/>
    <x v="358"/>
    <x v="2"/>
    <x v="2"/>
    <x v="0"/>
    <x v="0"/>
    <x v="57"/>
    <x v="1"/>
    <x v="366"/>
    <x v="4"/>
    <x v="22"/>
    <x v="366"/>
    <x v="429"/>
    <x v="0"/>
    <x v="0"/>
    <x v="0"/>
    <x v="0"/>
    <x v="0"/>
    <x v="0"/>
    <x v="0"/>
    <x v="0"/>
    <x v="0"/>
  </r>
  <r>
    <x v="0"/>
    <x v="0"/>
    <x v="0"/>
    <x v="22"/>
    <x v="22"/>
    <x v="1"/>
    <x v="58"/>
    <x v="368"/>
    <x v="366"/>
    <x v="368"/>
    <x v="0"/>
    <x v="0"/>
    <x v="0"/>
    <x v="0"/>
    <x v="0"/>
    <x v="0"/>
    <x v="0"/>
    <x v="0"/>
    <x v="0"/>
    <x v="0"/>
    <x v="2"/>
    <x v="2"/>
    <x v="0"/>
    <x v="0"/>
    <x v="0"/>
    <x v="0"/>
    <x v="10"/>
    <x v="0"/>
    <x v="0"/>
    <x v="0"/>
    <x v="0"/>
    <x v="250"/>
    <x v="209"/>
    <x v="37"/>
    <x v="12"/>
    <x v="142"/>
    <x v="50"/>
    <x v="292"/>
    <x v="185"/>
    <x v="341"/>
    <x v="335"/>
    <x v="338"/>
    <x v="379"/>
    <x v="0"/>
    <x v="0"/>
    <x v="0"/>
    <x v="0"/>
    <x v="0"/>
    <x v="0"/>
    <x v="8"/>
    <x v="3"/>
    <x v="0"/>
    <x v="0"/>
    <x v="0"/>
    <x v="0"/>
    <x v="34"/>
    <x v="0"/>
    <x v="6"/>
    <x v="129"/>
    <x v="149"/>
    <x v="0"/>
    <x v="0"/>
    <x v="3"/>
    <x v="118"/>
    <x v="0"/>
    <x v="0"/>
    <x v="38"/>
    <x v="5"/>
    <x v="170"/>
    <x v="0"/>
    <x v="0"/>
    <x v="225"/>
    <x v="3"/>
    <x v="57"/>
    <x v="289"/>
    <x v="334"/>
    <x v="116"/>
    <x v="527"/>
    <x v="9"/>
    <x v="200"/>
    <x v="20"/>
    <x v="129"/>
    <x v="65"/>
    <x v="33"/>
    <x v="367"/>
    <x v="18"/>
    <x v="123"/>
    <x v="367"/>
    <x v="430"/>
    <x v="0"/>
    <x v="0"/>
    <x v="0"/>
    <x v="0"/>
    <x v="0"/>
    <x v="0"/>
    <x v="0"/>
    <x v="0"/>
    <x v="0"/>
  </r>
  <r>
    <x v="0"/>
    <x v="0"/>
    <x v="0"/>
    <x v="22"/>
    <x v="22"/>
    <x v="0"/>
    <x v="134"/>
    <x v="369"/>
    <x v="367"/>
    <x v="3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3"/>
    <x v="96"/>
    <x v="370"/>
    <x v="368"/>
    <x v="3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29"/>
    <x v="2"/>
    <x v="2"/>
    <x v="4"/>
    <x v="4"/>
    <x v="60"/>
    <x v="3"/>
    <x v="368"/>
    <x v="3"/>
    <x v="114"/>
    <x v="368"/>
    <x v="431"/>
    <x v="0"/>
    <x v="0"/>
    <x v="0"/>
    <x v="0"/>
    <x v="0"/>
    <x v="0"/>
    <x v="0"/>
    <x v="0"/>
    <x v="0"/>
  </r>
  <r>
    <x v="0"/>
    <x v="0"/>
    <x v="0"/>
    <x v="22"/>
    <x v="22"/>
    <x v="1"/>
    <x v="135"/>
    <x v="142"/>
    <x v="142"/>
    <x v="1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"/>
    <x v="0"/>
    <x v="342"/>
    <x v="336"/>
    <x v="339"/>
    <x v="3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90"/>
    <x v="335"/>
    <x v="113"/>
    <x v="530"/>
    <x v="2"/>
    <x v="2"/>
    <x v="12"/>
    <x v="130"/>
    <x v="27"/>
    <x v="0"/>
    <x v="369"/>
    <x v="0"/>
    <x v="26"/>
    <x v="369"/>
    <x v="432"/>
    <x v="0"/>
    <x v="0"/>
    <x v="0"/>
    <x v="0"/>
    <x v="0"/>
    <x v="0"/>
    <x v="0"/>
    <x v="0"/>
    <x v="0"/>
  </r>
  <r>
    <x v="0"/>
    <x v="0"/>
    <x v="0"/>
    <x v="22"/>
    <x v="22"/>
    <x v="1"/>
    <x v="136"/>
    <x v="371"/>
    <x v="369"/>
    <x v="3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30"/>
    <x v="0"/>
    <x v="0"/>
    <x v="0"/>
    <x v="0"/>
    <x v="10"/>
    <x v="27"/>
    <x v="343"/>
    <x v="337"/>
    <x v="340"/>
    <x v="3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8"/>
    <x v="4"/>
    <x v="9"/>
    <x v="1"/>
    <x v="1"/>
    <x v="9"/>
    <x v="1"/>
    <x v="1"/>
    <x v="1"/>
    <x v="1"/>
    <x v="59"/>
    <x v="531"/>
    <x v="1"/>
    <x v="87"/>
    <x v="12"/>
    <x v="131"/>
    <x v="43"/>
    <x v="8"/>
    <x v="370"/>
    <x v="3"/>
    <x v="13"/>
    <x v="370"/>
    <x v="433"/>
    <x v="0"/>
    <x v="0"/>
    <x v="0"/>
    <x v="0"/>
    <x v="0"/>
    <x v="0"/>
    <x v="0"/>
    <x v="0"/>
    <x v="0"/>
  </r>
  <r>
    <x v="0"/>
    <x v="0"/>
    <x v="0"/>
    <x v="22"/>
    <x v="22"/>
    <x v="1"/>
    <x v="90"/>
    <x v="201"/>
    <x v="201"/>
    <x v="2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4"/>
    <x v="0"/>
    <x v="344"/>
    <x v="338"/>
    <x v="341"/>
    <x v="3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91"/>
    <x v="336"/>
    <x v="52"/>
    <x v="532"/>
    <x v="2"/>
    <x v="2"/>
    <x v="7"/>
    <x v="132"/>
    <x v="52"/>
    <x v="10"/>
    <x v="371"/>
    <x v="13"/>
    <x v="75"/>
    <x v="371"/>
    <x v="434"/>
    <x v="0"/>
    <x v="0"/>
    <x v="0"/>
    <x v="0"/>
    <x v="0"/>
    <x v="0"/>
    <x v="0"/>
    <x v="0"/>
    <x v="0"/>
  </r>
  <r>
    <x v="0"/>
    <x v="0"/>
    <x v="0"/>
    <x v="22"/>
    <x v="22"/>
    <x v="79"/>
    <x v="136"/>
    <x v="372"/>
    <x v="370"/>
    <x v="3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1"/>
    <x v="210"/>
    <x v="0"/>
    <x v="0"/>
    <x v="0"/>
    <x v="0"/>
    <x v="295"/>
    <x v="186"/>
    <x v="345"/>
    <x v="339"/>
    <x v="342"/>
    <x v="383"/>
    <x v="0"/>
    <x v="0"/>
    <x v="0"/>
    <x v="0"/>
    <x v="0"/>
    <x v="0"/>
    <x v="0"/>
    <x v="0"/>
    <x v="0"/>
    <x v="0"/>
    <x v="0"/>
    <x v="0"/>
    <x v="0"/>
    <x v="0"/>
    <x v="0"/>
    <x v="0"/>
    <x v="150"/>
    <x v="0"/>
    <x v="0"/>
    <x v="0"/>
    <x v="0"/>
    <x v="0"/>
    <x v="0"/>
    <x v="3"/>
    <x v="10"/>
    <x v="18"/>
    <x v="0"/>
    <x v="0"/>
    <x v="226"/>
    <x v="6"/>
    <x v="40"/>
    <x v="292"/>
    <x v="337"/>
    <x v="92"/>
    <x v="533"/>
    <x v="10"/>
    <x v="201"/>
    <x v="1"/>
    <x v="1"/>
    <x v="132"/>
    <x v="11"/>
    <x v="372"/>
    <x v="19"/>
    <x v="62"/>
    <x v="372"/>
    <x v="435"/>
    <x v="0"/>
    <x v="0"/>
    <x v="0"/>
    <x v="0"/>
    <x v="0"/>
    <x v="0"/>
    <x v="0"/>
    <x v="0"/>
    <x v="0"/>
  </r>
  <r>
    <x v="0"/>
    <x v="0"/>
    <x v="0"/>
    <x v="22"/>
    <x v="22"/>
    <x v="54"/>
    <x v="136"/>
    <x v="373"/>
    <x v="371"/>
    <x v="3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65"/>
    <x v="98"/>
    <x v="374"/>
    <x v="372"/>
    <x v="3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81"/>
    <x v="121"/>
    <x v="121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535"/>
    <x v="2"/>
    <x v="2"/>
    <x v="3"/>
    <x v="3"/>
    <x v="13"/>
    <x v="1"/>
    <x v="373"/>
    <x v="1"/>
    <x v="13"/>
    <x v="373"/>
    <x v="436"/>
    <x v="0"/>
    <x v="0"/>
    <x v="0"/>
    <x v="0"/>
    <x v="0"/>
    <x v="0"/>
    <x v="0"/>
    <x v="0"/>
    <x v="0"/>
  </r>
  <r>
    <x v="0"/>
    <x v="0"/>
    <x v="0"/>
    <x v="23"/>
    <x v="23"/>
    <x v="11"/>
    <x v="27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2"/>
    <x v="150"/>
    <x v="0"/>
    <x v="0"/>
    <x v="143"/>
    <x v="0"/>
    <x v="296"/>
    <x v="0"/>
    <x v="346"/>
    <x v="340"/>
    <x v="343"/>
    <x v="384"/>
    <x v="0"/>
    <x v="0"/>
    <x v="0"/>
    <x v="0"/>
    <x v="0"/>
    <x v="0"/>
    <x v="0"/>
    <x v="0"/>
    <x v="0"/>
    <x v="0"/>
    <x v="0"/>
    <x v="0"/>
    <x v="0"/>
    <x v="0"/>
    <x v="0"/>
    <x v="130"/>
    <x v="151"/>
    <x v="0"/>
    <x v="0"/>
    <x v="1"/>
    <x v="1"/>
    <x v="0"/>
    <x v="0"/>
    <x v="0"/>
    <x v="0"/>
    <x v="0"/>
    <x v="0"/>
    <x v="0"/>
    <x v="0"/>
    <x v="1"/>
    <x v="1"/>
    <x v="293"/>
    <x v="338"/>
    <x v="6"/>
    <x v="15"/>
    <x v="2"/>
    <x v="2"/>
    <x v="0"/>
    <x v="0"/>
    <x v="6"/>
    <x v="1"/>
    <x v="250"/>
    <x v="4"/>
    <x v="5"/>
    <x v="374"/>
    <x v="437"/>
    <x v="0"/>
    <x v="0"/>
    <x v="0"/>
    <x v="0"/>
    <x v="0"/>
    <x v="0"/>
    <x v="0"/>
    <x v="0"/>
    <x v="0"/>
  </r>
  <r>
    <x v="0"/>
    <x v="0"/>
    <x v="0"/>
    <x v="23"/>
    <x v="23"/>
    <x v="58"/>
    <x v="48"/>
    <x v="123"/>
    <x v="123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3"/>
    <x v="211"/>
    <x v="0"/>
    <x v="0"/>
    <x v="0"/>
    <x v="0"/>
    <x v="297"/>
    <x v="187"/>
    <x v="347"/>
    <x v="341"/>
    <x v="344"/>
    <x v="3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171"/>
    <x v="1"/>
    <x v="32"/>
    <x v="227"/>
    <x v="6"/>
    <x v="21"/>
    <x v="294"/>
    <x v="339"/>
    <x v="117"/>
    <x v="536"/>
    <x v="5"/>
    <x v="19"/>
    <x v="4"/>
    <x v="133"/>
    <x v="75"/>
    <x v="39"/>
    <x v="374"/>
    <x v="15"/>
    <x v="124"/>
    <x v="375"/>
    <x v="438"/>
    <x v="0"/>
    <x v="0"/>
    <x v="0"/>
    <x v="0"/>
    <x v="0"/>
    <x v="0"/>
    <x v="0"/>
    <x v="0"/>
    <x v="0"/>
  </r>
  <r>
    <x v="0"/>
    <x v="0"/>
    <x v="0"/>
    <x v="23"/>
    <x v="23"/>
    <x v="1"/>
    <x v="0"/>
    <x v="375"/>
    <x v="373"/>
    <x v="3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4"/>
    <x v="212"/>
    <x v="0"/>
    <x v="0"/>
    <x v="0"/>
    <x v="0"/>
    <x v="298"/>
    <x v="188"/>
    <x v="348"/>
    <x v="342"/>
    <x v="345"/>
    <x v="386"/>
    <x v="0"/>
    <x v="0"/>
    <x v="0"/>
    <x v="0"/>
    <x v="0"/>
    <x v="0"/>
    <x v="0"/>
    <x v="0"/>
    <x v="0"/>
    <x v="0"/>
    <x v="0"/>
    <x v="0"/>
    <x v="0"/>
    <x v="0"/>
    <x v="0"/>
    <x v="0"/>
    <x v="152"/>
    <x v="0"/>
    <x v="0"/>
    <x v="1"/>
    <x v="1"/>
    <x v="0"/>
    <x v="0"/>
    <x v="4"/>
    <x v="2"/>
    <x v="172"/>
    <x v="1"/>
    <x v="37"/>
    <x v="161"/>
    <x v="0"/>
    <x v="14"/>
    <x v="295"/>
    <x v="340"/>
    <x v="63"/>
    <x v="537"/>
    <x v="2"/>
    <x v="2"/>
    <x v="8"/>
    <x v="134"/>
    <x v="55"/>
    <x v="0"/>
    <x v="375"/>
    <x v="6"/>
    <x v="15"/>
    <x v="376"/>
    <x v="439"/>
    <x v="0"/>
    <x v="0"/>
    <x v="0"/>
    <x v="0"/>
    <x v="0"/>
    <x v="0"/>
    <x v="0"/>
    <x v="0"/>
    <x v="0"/>
  </r>
  <r>
    <x v="0"/>
    <x v="0"/>
    <x v="0"/>
    <x v="23"/>
    <x v="23"/>
    <x v="1"/>
    <x v="56"/>
    <x v="376"/>
    <x v="374"/>
    <x v="3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38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5"/>
    <x v="213"/>
    <x v="0"/>
    <x v="0"/>
    <x v="0"/>
    <x v="0"/>
    <x v="299"/>
    <x v="55"/>
    <x v="349"/>
    <x v="343"/>
    <x v="346"/>
    <x v="3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4"/>
    <x v="173"/>
    <x v="0"/>
    <x v="0"/>
    <x v="228"/>
    <x v="0"/>
    <x v="21"/>
    <x v="296"/>
    <x v="341"/>
    <x v="15"/>
    <x v="539"/>
    <x v="2"/>
    <x v="2"/>
    <x v="0"/>
    <x v="0"/>
    <x v="52"/>
    <x v="13"/>
    <x v="376"/>
    <x v="10"/>
    <x v="33"/>
    <x v="377"/>
    <x v="440"/>
    <x v="0"/>
    <x v="0"/>
    <x v="0"/>
    <x v="0"/>
    <x v="0"/>
    <x v="0"/>
    <x v="0"/>
    <x v="0"/>
    <x v="0"/>
  </r>
  <r>
    <x v="0"/>
    <x v="0"/>
    <x v="0"/>
    <x v="23"/>
    <x v="23"/>
    <x v="55"/>
    <x v="3"/>
    <x v="74"/>
    <x v="74"/>
    <x v="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"/>
    <x v="214"/>
    <x v="0"/>
    <x v="0"/>
    <x v="0"/>
    <x v="0"/>
    <x v="300"/>
    <x v="189"/>
    <x v="350"/>
    <x v="344"/>
    <x v="347"/>
    <x v="3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74"/>
    <x v="0"/>
    <x v="0"/>
    <x v="229"/>
    <x v="1"/>
    <x v="0"/>
    <x v="297"/>
    <x v="342"/>
    <x v="39"/>
    <x v="540"/>
    <x v="5"/>
    <x v="202"/>
    <x v="8"/>
    <x v="135"/>
    <x v="18"/>
    <x v="10"/>
    <x v="377"/>
    <x v="6"/>
    <x v="37"/>
    <x v="378"/>
    <x v="441"/>
    <x v="0"/>
    <x v="0"/>
    <x v="0"/>
    <x v="0"/>
    <x v="0"/>
    <x v="0"/>
    <x v="0"/>
    <x v="0"/>
    <x v="0"/>
  </r>
  <r>
    <x v="0"/>
    <x v="0"/>
    <x v="0"/>
    <x v="23"/>
    <x v="23"/>
    <x v="89"/>
    <x v="27"/>
    <x v="24"/>
    <x v="24"/>
    <x v="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"/>
    <x v="0"/>
    <x v="0"/>
    <x v="0"/>
    <x v="0"/>
    <x v="0"/>
    <x v="0"/>
    <x v="0"/>
    <x v="0"/>
    <x v="1"/>
    <x v="1"/>
    <x v="1"/>
    <x v="1"/>
    <x v="6"/>
    <x v="541"/>
    <x v="1"/>
    <x v="203"/>
    <x v="0"/>
    <x v="0"/>
    <x v="5"/>
    <x v="4"/>
    <x v="5"/>
    <x v="4"/>
    <x v="5"/>
    <x v="5"/>
    <x v="5"/>
    <x v="0"/>
    <x v="0"/>
    <x v="1"/>
    <x v="59"/>
    <x v="59"/>
    <x v="1"/>
    <x v="1"/>
    <x v="24"/>
    <x v="24"/>
  </r>
  <r>
    <x v="0"/>
    <x v="0"/>
    <x v="0"/>
    <x v="23"/>
    <x v="23"/>
    <x v="11"/>
    <x v="27"/>
    <x v="3"/>
    <x v="3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16"/>
    <x v="0"/>
    <x v="0"/>
    <x v="0"/>
    <x v="0"/>
    <x v="301"/>
    <x v="14"/>
    <x v="351"/>
    <x v="345"/>
    <x v="348"/>
    <x v="3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64"/>
    <x v="1"/>
    <x v="12"/>
    <x v="230"/>
    <x v="1"/>
    <x v="16"/>
    <x v="151"/>
    <x v="343"/>
    <x v="6"/>
    <x v="542"/>
    <x v="2"/>
    <x v="2"/>
    <x v="0"/>
    <x v="0"/>
    <x v="6"/>
    <x v="1"/>
    <x v="13"/>
    <x v="4"/>
    <x v="2"/>
    <x v="116"/>
    <x v="442"/>
    <x v="0"/>
    <x v="0"/>
    <x v="0"/>
    <x v="9"/>
    <x v="9"/>
    <x v="1"/>
    <x v="1"/>
    <x v="1"/>
    <x v="1"/>
  </r>
  <r>
    <x v="0"/>
    <x v="0"/>
    <x v="0"/>
    <x v="23"/>
    <x v="23"/>
    <x v="11"/>
    <x v="27"/>
    <x v="3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352"/>
    <x v="346"/>
    <x v="349"/>
    <x v="39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27"/>
    <x v="4"/>
    <x v="64"/>
    <x v="1"/>
    <x v="12"/>
    <x v="231"/>
    <x v="1"/>
    <x v="5"/>
    <x v="298"/>
    <x v="344"/>
    <x v="6"/>
    <x v="10"/>
    <x v="2"/>
    <x v="2"/>
    <x v="0"/>
    <x v="0"/>
    <x v="8"/>
    <x v="1"/>
    <x v="378"/>
    <x v="4"/>
    <x v="14"/>
    <x v="152"/>
    <x v="443"/>
    <x v="0"/>
    <x v="0"/>
    <x v="0"/>
    <x v="9"/>
    <x v="9"/>
    <x v="1"/>
    <x v="1"/>
    <x v="1"/>
    <x v="1"/>
  </r>
  <r>
    <x v="0"/>
    <x v="0"/>
    <x v="0"/>
    <x v="23"/>
    <x v="23"/>
    <x v="61"/>
    <x v="0"/>
    <x v="378"/>
    <x v="376"/>
    <x v="37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128"/>
    <x v="6"/>
    <x v="120"/>
    <x v="0"/>
    <x v="0"/>
    <x v="0"/>
    <x v="0"/>
    <x v="0"/>
    <x v="0"/>
    <x v="0"/>
    <x v="0"/>
    <x v="1"/>
    <x v="1"/>
    <x v="1"/>
    <x v="1"/>
    <x v="34"/>
    <x v="543"/>
    <x v="9"/>
    <x v="20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61"/>
    <x v="0"/>
    <x v="378"/>
    <x v="376"/>
    <x v="37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9"/>
    <x v="1"/>
    <x v="1"/>
    <x v="0"/>
    <x v="0"/>
    <x v="0"/>
    <x v="0"/>
    <x v="0"/>
    <x v="0"/>
    <x v="0"/>
    <x v="0"/>
    <x v="1"/>
    <x v="1"/>
    <x v="1"/>
    <x v="1"/>
    <x v="23"/>
    <x v="544"/>
    <x v="2"/>
    <x v="2"/>
    <x v="0"/>
    <x v="0"/>
    <x v="5"/>
    <x v="4"/>
    <x v="5"/>
    <x v="4"/>
    <x v="5"/>
    <x v="5"/>
    <x v="5"/>
    <x v="0"/>
    <x v="0"/>
    <x v="1"/>
    <x v="60"/>
    <x v="60"/>
    <x v="1"/>
    <x v="1"/>
    <x v="3"/>
    <x v="3"/>
  </r>
  <r>
    <x v="0"/>
    <x v="0"/>
    <x v="0"/>
    <x v="23"/>
    <x v="23"/>
    <x v="120"/>
    <x v="0"/>
    <x v="138"/>
    <x v="138"/>
    <x v="1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30"/>
    <x v="1"/>
    <x v="1"/>
    <x v="0"/>
    <x v="0"/>
    <x v="0"/>
    <x v="0"/>
    <x v="0"/>
    <x v="0"/>
    <x v="0"/>
    <x v="0"/>
    <x v="1"/>
    <x v="1"/>
    <x v="1"/>
    <x v="1"/>
    <x v="1"/>
    <x v="5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81"/>
    <x v="379"/>
    <x v="377"/>
    <x v="3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47"/>
    <x v="139"/>
    <x v="139"/>
    <x v="1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0"/>
    <x v="0"/>
    <x v="0"/>
    <x v="0"/>
    <x v="0"/>
    <x v="0"/>
    <x v="0"/>
    <x v="0"/>
    <x v="1"/>
    <x v="1"/>
    <x v="1"/>
    <x v="1"/>
    <x v="55"/>
    <x v="547"/>
    <x v="1"/>
    <x v="24"/>
    <x v="0"/>
    <x v="0"/>
    <x v="1"/>
    <x v="8"/>
    <x v="379"/>
    <x v="10"/>
    <x v="1"/>
    <x v="379"/>
    <x v="444"/>
    <x v="0"/>
    <x v="0"/>
    <x v="0"/>
    <x v="0"/>
    <x v="0"/>
    <x v="0"/>
    <x v="0"/>
    <x v="0"/>
    <x v="0"/>
  </r>
  <r>
    <x v="0"/>
    <x v="0"/>
    <x v="0"/>
    <x v="23"/>
    <x v="23"/>
    <x v="1"/>
    <x v="0"/>
    <x v="380"/>
    <x v="378"/>
    <x v="3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40"/>
    <x v="258"/>
    <x v="215"/>
    <x v="38"/>
    <x v="0"/>
    <x v="144"/>
    <x v="35"/>
    <x v="302"/>
    <x v="190"/>
    <x v="353"/>
    <x v="347"/>
    <x v="350"/>
    <x v="392"/>
    <x v="0"/>
    <x v="0"/>
    <x v="0"/>
    <x v="0"/>
    <x v="0"/>
    <x v="0"/>
    <x v="3"/>
    <x v="3"/>
    <x v="0"/>
    <x v="0"/>
    <x v="0"/>
    <x v="0"/>
    <x v="35"/>
    <x v="0"/>
    <x v="0"/>
    <x v="131"/>
    <x v="153"/>
    <x v="0"/>
    <x v="0"/>
    <x v="3"/>
    <x v="122"/>
    <x v="0"/>
    <x v="0"/>
    <x v="60"/>
    <x v="1"/>
    <x v="175"/>
    <x v="3"/>
    <x v="69"/>
    <x v="232"/>
    <x v="22"/>
    <x v="58"/>
    <x v="299"/>
    <x v="345"/>
    <x v="118"/>
    <x v="548"/>
    <x v="13"/>
    <x v="205"/>
    <x v="32"/>
    <x v="136"/>
    <x v="133"/>
    <x v="52"/>
    <x v="380"/>
    <x v="40"/>
    <x v="125"/>
    <x v="380"/>
    <x v="445"/>
    <x v="0"/>
    <x v="0"/>
    <x v="0"/>
    <x v="0"/>
    <x v="0"/>
    <x v="0"/>
    <x v="0"/>
    <x v="0"/>
    <x v="0"/>
  </r>
  <r>
    <x v="0"/>
    <x v="0"/>
    <x v="0"/>
    <x v="23"/>
    <x v="23"/>
    <x v="1"/>
    <x v="0"/>
    <x v="380"/>
    <x v="378"/>
    <x v="38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31"/>
    <x v="1"/>
    <x v="1"/>
    <x v="0"/>
    <x v="0"/>
    <x v="0"/>
    <x v="0"/>
    <x v="0"/>
    <x v="0"/>
    <x v="0"/>
    <x v="0"/>
    <x v="1"/>
    <x v="1"/>
    <x v="1"/>
    <x v="1"/>
    <x v="3"/>
    <x v="5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1"/>
    <x v="379"/>
    <x v="3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50"/>
    <x v="1"/>
    <x v="87"/>
    <x v="0"/>
    <x v="0"/>
    <x v="43"/>
    <x v="1"/>
    <x v="28"/>
    <x v="4"/>
    <x v="7"/>
    <x v="26"/>
    <x v="446"/>
    <x v="0"/>
    <x v="0"/>
    <x v="0"/>
    <x v="0"/>
    <x v="0"/>
    <x v="0"/>
    <x v="0"/>
    <x v="0"/>
    <x v="0"/>
  </r>
  <r>
    <x v="0"/>
    <x v="0"/>
    <x v="0"/>
    <x v="23"/>
    <x v="23"/>
    <x v="1"/>
    <x v="0"/>
    <x v="382"/>
    <x v="380"/>
    <x v="3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51"/>
    <x v="2"/>
    <x v="2"/>
    <x v="0"/>
    <x v="0"/>
    <x v="11"/>
    <x v="1"/>
    <x v="381"/>
    <x v="1"/>
    <x v="39"/>
    <x v="381"/>
    <x v="447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185"/>
    <x v="0"/>
    <x v="0"/>
    <x v="0"/>
    <x v="0"/>
    <x v="303"/>
    <x v="164"/>
    <x v="354"/>
    <x v="348"/>
    <x v="351"/>
    <x v="3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39"/>
    <x v="0"/>
    <x v="0"/>
    <x v="233"/>
    <x v="1"/>
    <x v="1"/>
    <x v="1"/>
    <x v="346"/>
    <x v="6"/>
    <x v="542"/>
    <x v="1"/>
    <x v="206"/>
    <x v="0"/>
    <x v="0"/>
    <x v="12"/>
    <x v="1"/>
    <x v="382"/>
    <x v="4"/>
    <x v="5"/>
    <x v="5"/>
    <x v="448"/>
    <x v="0"/>
    <x v="0"/>
    <x v="0"/>
    <x v="61"/>
    <x v="61"/>
    <x v="1"/>
    <x v="1"/>
    <x v="3"/>
    <x v="3"/>
  </r>
  <r>
    <x v="0"/>
    <x v="0"/>
    <x v="0"/>
    <x v="23"/>
    <x v="23"/>
    <x v="1"/>
    <x v="0"/>
    <x v="377"/>
    <x v="375"/>
    <x v="3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85"/>
    <x v="0"/>
    <x v="0"/>
    <x v="0"/>
    <x v="0"/>
    <x v="85"/>
    <x v="164"/>
    <x v="355"/>
    <x v="349"/>
    <x v="352"/>
    <x v="395"/>
    <x v="0"/>
    <x v="0"/>
    <x v="0"/>
    <x v="0"/>
    <x v="0"/>
    <x v="0"/>
    <x v="0"/>
    <x v="0"/>
    <x v="0"/>
    <x v="0"/>
    <x v="0"/>
    <x v="0"/>
    <x v="0"/>
    <x v="0"/>
    <x v="0"/>
    <x v="0"/>
    <x v="154"/>
    <x v="2"/>
    <x v="122"/>
    <x v="1"/>
    <x v="1"/>
    <x v="0"/>
    <x v="0"/>
    <x v="7"/>
    <x v="4"/>
    <x v="9"/>
    <x v="1"/>
    <x v="1"/>
    <x v="23"/>
    <x v="1"/>
    <x v="1"/>
    <x v="1"/>
    <x v="347"/>
    <x v="6"/>
    <x v="508"/>
    <x v="2"/>
    <x v="2"/>
    <x v="0"/>
    <x v="0"/>
    <x v="2"/>
    <x v="1"/>
    <x v="28"/>
    <x v="4"/>
    <x v="5"/>
    <x v="5"/>
    <x v="449"/>
    <x v="0"/>
    <x v="0"/>
    <x v="0"/>
    <x v="62"/>
    <x v="62"/>
    <x v="4"/>
    <x v="4"/>
    <x v="0"/>
    <x v="0"/>
  </r>
  <r>
    <x v="0"/>
    <x v="0"/>
    <x v="0"/>
    <x v="23"/>
    <x v="23"/>
    <x v="1"/>
    <x v="0"/>
    <x v="377"/>
    <x v="375"/>
    <x v="3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5"/>
    <x v="0"/>
    <x v="0"/>
    <x v="0"/>
    <x v="0"/>
    <x v="304"/>
    <x v="4"/>
    <x v="356"/>
    <x v="350"/>
    <x v="353"/>
    <x v="39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2"/>
    <x v="4"/>
    <x v="2"/>
    <x v="1"/>
    <x v="2"/>
    <x v="234"/>
    <x v="1"/>
    <x v="1"/>
    <x v="1"/>
    <x v="348"/>
    <x v="6"/>
    <x v="10"/>
    <x v="2"/>
    <x v="2"/>
    <x v="0"/>
    <x v="0"/>
    <x v="43"/>
    <x v="1"/>
    <x v="382"/>
    <x v="4"/>
    <x v="5"/>
    <x v="5"/>
    <x v="450"/>
    <x v="0"/>
    <x v="0"/>
    <x v="0"/>
    <x v="61"/>
    <x v="61"/>
    <x v="1"/>
    <x v="1"/>
    <x v="3"/>
    <x v="3"/>
  </r>
  <r>
    <x v="0"/>
    <x v="0"/>
    <x v="0"/>
    <x v="23"/>
    <x v="23"/>
    <x v="1"/>
    <x v="134"/>
    <x v="383"/>
    <x v="381"/>
    <x v="3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137"/>
    <x v="384"/>
    <x v="382"/>
    <x v="3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52"/>
    <x v="2"/>
    <x v="2"/>
    <x v="1"/>
    <x v="13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5"/>
    <x v="0"/>
    <x v="357"/>
    <x v="351"/>
    <x v="354"/>
    <x v="3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66"/>
    <x v="0"/>
    <x v="21"/>
    <x v="300"/>
    <x v="349"/>
    <x v="5"/>
    <x v="553"/>
    <x v="2"/>
    <x v="2"/>
    <x v="0"/>
    <x v="0"/>
    <x v="38"/>
    <x v="8"/>
    <x v="383"/>
    <x v="10"/>
    <x v="35"/>
    <x v="382"/>
    <x v="451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0"/>
    <x v="25"/>
    <x v="0"/>
    <x v="0"/>
    <x v="0"/>
    <x v="0"/>
    <x v="306"/>
    <x v="71"/>
    <x v="358"/>
    <x v="352"/>
    <x v="355"/>
    <x v="398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132"/>
    <x v="1"/>
    <x v="1"/>
    <x v="0"/>
    <x v="0"/>
    <x v="7"/>
    <x v="4"/>
    <x v="10"/>
    <x v="1"/>
    <x v="9"/>
    <x v="10"/>
    <x v="1"/>
    <x v="1"/>
    <x v="301"/>
    <x v="350"/>
    <x v="46"/>
    <x v="554"/>
    <x v="2"/>
    <x v="2"/>
    <x v="0"/>
    <x v="0"/>
    <x v="2"/>
    <x v="1"/>
    <x v="84"/>
    <x v="4"/>
    <x v="5"/>
    <x v="383"/>
    <x v="452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59"/>
    <x v="353"/>
    <x v="356"/>
    <x v="39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8"/>
    <x v="4"/>
    <x v="2"/>
    <x v="1"/>
    <x v="2"/>
    <x v="42"/>
    <x v="0"/>
    <x v="0"/>
    <x v="151"/>
    <x v="351"/>
    <x v="6"/>
    <x v="10"/>
    <x v="1"/>
    <x v="28"/>
    <x v="0"/>
    <x v="0"/>
    <x v="13"/>
    <x v="1"/>
    <x v="63"/>
    <x v="1"/>
    <x v="13"/>
    <x v="116"/>
    <x v="453"/>
    <x v="0"/>
    <x v="0"/>
    <x v="0"/>
    <x v="63"/>
    <x v="63"/>
    <x v="1"/>
    <x v="1"/>
    <x v="3"/>
    <x v="3"/>
  </r>
  <r>
    <x v="0"/>
    <x v="0"/>
    <x v="0"/>
    <x v="23"/>
    <x v="23"/>
    <x v="54"/>
    <x v="138"/>
    <x v="140"/>
    <x v="140"/>
    <x v="1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1"/>
    <x v="216"/>
    <x v="0"/>
    <x v="0"/>
    <x v="0"/>
    <x v="0"/>
    <x v="307"/>
    <x v="191"/>
    <x v="360"/>
    <x v="354"/>
    <x v="357"/>
    <x v="4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8"/>
    <x v="0"/>
    <x v="16"/>
    <x v="302"/>
    <x v="352"/>
    <x v="10"/>
    <x v="555"/>
    <x v="2"/>
    <x v="2"/>
    <x v="0"/>
    <x v="0"/>
    <x v="23"/>
    <x v="3"/>
    <x v="384"/>
    <x v="1"/>
    <x v="35"/>
    <x v="384"/>
    <x v="454"/>
    <x v="0"/>
    <x v="0"/>
    <x v="0"/>
    <x v="0"/>
    <x v="0"/>
    <x v="0"/>
    <x v="0"/>
    <x v="0"/>
    <x v="0"/>
  </r>
  <r>
    <x v="0"/>
    <x v="0"/>
    <x v="0"/>
    <x v="23"/>
    <x v="23"/>
    <x v="13"/>
    <x v="84"/>
    <x v="374"/>
    <x v="372"/>
    <x v="3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"/>
    <x v="0"/>
    <x v="361"/>
    <x v="355"/>
    <x v="358"/>
    <x v="4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0"/>
    <x v="0"/>
    <x v="0"/>
    <x v="0"/>
    <x v="0"/>
    <x v="0"/>
    <x v="0"/>
    <x v="16"/>
    <x v="303"/>
    <x v="353"/>
    <x v="4"/>
    <x v="556"/>
    <x v="1"/>
    <x v="47"/>
    <x v="0"/>
    <x v="0"/>
    <x v="43"/>
    <x v="3"/>
    <x v="385"/>
    <x v="3"/>
    <x v="7"/>
    <x v="385"/>
    <x v="455"/>
    <x v="0"/>
    <x v="0"/>
    <x v="0"/>
    <x v="0"/>
    <x v="0"/>
    <x v="0"/>
    <x v="0"/>
    <x v="0"/>
    <x v="0"/>
  </r>
  <r>
    <x v="0"/>
    <x v="0"/>
    <x v="0"/>
    <x v="23"/>
    <x v="23"/>
    <x v="136"/>
    <x v="0"/>
    <x v="385"/>
    <x v="383"/>
    <x v="38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8"/>
    <x v="18"/>
    <x v="0"/>
    <x v="0"/>
    <x v="0"/>
    <x v="0"/>
    <x v="0"/>
    <x v="0"/>
    <x v="0"/>
    <x v="0"/>
    <x v="0"/>
    <x v="0"/>
    <x v="0"/>
    <x v="0"/>
    <x v="0"/>
    <x v="0"/>
    <x v="0"/>
    <x v="31"/>
    <x v="133"/>
    <x v="1"/>
    <x v="1"/>
    <x v="0"/>
    <x v="0"/>
    <x v="0"/>
    <x v="0"/>
    <x v="0"/>
    <x v="0"/>
    <x v="0"/>
    <x v="0"/>
    <x v="1"/>
    <x v="1"/>
    <x v="1"/>
    <x v="1"/>
    <x v="35"/>
    <x v="55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37"/>
    <x v="139"/>
    <x v="386"/>
    <x v="384"/>
    <x v="38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2"/>
    <x v="42"/>
    <x v="0"/>
    <x v="0"/>
    <x v="0"/>
    <x v="0"/>
    <x v="309"/>
    <x v="39"/>
    <x v="362"/>
    <x v="356"/>
    <x v="359"/>
    <x v="4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235"/>
    <x v="1"/>
    <x v="1"/>
    <x v="304"/>
    <x v="354"/>
    <x v="6"/>
    <x v="10"/>
    <x v="2"/>
    <x v="2"/>
    <x v="0"/>
    <x v="0"/>
    <x v="12"/>
    <x v="1"/>
    <x v="300"/>
    <x v="4"/>
    <x v="5"/>
    <x v="386"/>
    <x v="456"/>
    <x v="0"/>
    <x v="0"/>
    <x v="0"/>
    <x v="64"/>
    <x v="64"/>
    <x v="1"/>
    <x v="1"/>
    <x v="3"/>
    <x v="3"/>
  </r>
  <r>
    <x v="0"/>
    <x v="0"/>
    <x v="0"/>
    <x v="23"/>
    <x v="23"/>
    <x v="37"/>
    <x v="139"/>
    <x v="386"/>
    <x v="384"/>
    <x v="38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0"/>
    <x v="0"/>
    <x v="0"/>
    <x v="0"/>
    <x v="0"/>
    <x v="0"/>
    <x v="1"/>
    <x v="1"/>
    <x v="1"/>
    <x v="1"/>
    <x v="23"/>
    <x v="521"/>
    <x v="2"/>
    <x v="2"/>
    <x v="0"/>
    <x v="0"/>
    <x v="5"/>
    <x v="4"/>
    <x v="5"/>
    <x v="4"/>
    <x v="5"/>
    <x v="5"/>
    <x v="5"/>
    <x v="0"/>
    <x v="0"/>
    <x v="1"/>
    <x v="64"/>
    <x v="64"/>
    <x v="1"/>
    <x v="1"/>
    <x v="3"/>
    <x v="3"/>
  </r>
  <r>
    <x v="0"/>
    <x v="0"/>
    <x v="0"/>
    <x v="23"/>
    <x v="23"/>
    <x v="1"/>
    <x v="0"/>
    <x v="380"/>
    <x v="378"/>
    <x v="38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1"/>
    <x v="27"/>
    <x v="3"/>
    <x v="3"/>
    <x v="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8"/>
    <x v="48"/>
    <x v="123"/>
    <x v="123"/>
    <x v="12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59"/>
    <x v="1"/>
    <x v="207"/>
    <x v="0"/>
    <x v="0"/>
    <x v="23"/>
    <x v="3"/>
    <x v="386"/>
    <x v="3"/>
    <x v="16"/>
    <x v="387"/>
    <x v="457"/>
    <x v="0"/>
    <x v="0"/>
    <x v="0"/>
    <x v="0"/>
    <x v="0"/>
    <x v="0"/>
    <x v="0"/>
    <x v="0"/>
    <x v="0"/>
  </r>
  <r>
    <x v="0"/>
    <x v="0"/>
    <x v="0"/>
    <x v="23"/>
    <x v="23"/>
    <x v="1"/>
    <x v="0"/>
    <x v="387"/>
    <x v="385"/>
    <x v="38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8"/>
    <x v="1"/>
    <x v="363"/>
    <x v="1"/>
    <x v="15"/>
    <x v="52"/>
    <x v="458"/>
    <x v="0"/>
    <x v="0"/>
    <x v="0"/>
    <x v="0"/>
    <x v="0"/>
    <x v="0"/>
    <x v="0"/>
    <x v="0"/>
    <x v="0"/>
  </r>
  <r>
    <x v="0"/>
    <x v="0"/>
    <x v="0"/>
    <x v="23"/>
    <x v="23"/>
    <x v="1"/>
    <x v="0"/>
    <x v="388"/>
    <x v="386"/>
    <x v="38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0"/>
    <x v="0"/>
    <x v="0"/>
    <x v="0"/>
    <x v="0"/>
    <x v="0"/>
    <x v="1"/>
    <x v="1"/>
    <x v="1"/>
    <x v="1"/>
    <x v="1"/>
    <x v="560"/>
    <x v="1"/>
    <x v="87"/>
    <x v="0"/>
    <x v="0"/>
    <x v="13"/>
    <x v="1"/>
    <x v="387"/>
    <x v="1"/>
    <x v="13"/>
    <x v="388"/>
    <x v="459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3"/>
    <x v="81"/>
    <x v="0"/>
    <x v="0"/>
    <x v="0"/>
    <x v="0"/>
    <x v="310"/>
    <x v="75"/>
    <x v="363"/>
    <x v="357"/>
    <x v="360"/>
    <x v="4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1"/>
    <x v="0"/>
    <x v="0"/>
    <x v="8"/>
    <x v="4"/>
    <x v="176"/>
    <x v="0"/>
    <x v="0"/>
    <x v="236"/>
    <x v="0"/>
    <x v="21"/>
    <x v="305"/>
    <x v="355"/>
    <x v="17"/>
    <x v="561"/>
    <x v="9"/>
    <x v="208"/>
    <x v="0"/>
    <x v="0"/>
    <x v="36"/>
    <x v="0"/>
    <x v="388"/>
    <x v="19"/>
    <x v="126"/>
    <x v="389"/>
    <x v="460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364"/>
    <x v="358"/>
    <x v="361"/>
    <x v="40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3"/>
    <x v="4"/>
    <x v="9"/>
    <x v="0"/>
    <x v="0"/>
    <x v="237"/>
    <x v="0"/>
    <x v="18"/>
    <x v="306"/>
    <x v="356"/>
    <x v="6"/>
    <x v="93"/>
    <x v="2"/>
    <x v="2"/>
    <x v="0"/>
    <x v="0"/>
    <x v="134"/>
    <x v="1"/>
    <x v="389"/>
    <x v="1"/>
    <x v="127"/>
    <x v="390"/>
    <x v="461"/>
    <x v="0"/>
    <x v="0"/>
    <x v="0"/>
    <x v="0"/>
    <x v="0"/>
    <x v="0"/>
    <x v="0"/>
    <x v="0"/>
    <x v="0"/>
  </r>
  <r>
    <x v="0"/>
    <x v="0"/>
    <x v="0"/>
    <x v="23"/>
    <x v="23"/>
    <x v="54"/>
    <x v="0"/>
    <x v="143"/>
    <x v="143"/>
    <x v="14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5"/>
    <x v="3"/>
    <x v="74"/>
    <x v="74"/>
    <x v="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4"/>
    <x v="206"/>
    <x v="0"/>
    <x v="0"/>
    <x v="0"/>
    <x v="0"/>
    <x v="312"/>
    <x v="192"/>
    <x v="365"/>
    <x v="359"/>
    <x v="362"/>
    <x v="4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103"/>
    <x v="0"/>
    <x v="0"/>
    <x v="233"/>
    <x v="0"/>
    <x v="5"/>
    <x v="307"/>
    <x v="357"/>
    <x v="35"/>
    <x v="562"/>
    <x v="2"/>
    <x v="2"/>
    <x v="0"/>
    <x v="0"/>
    <x v="37"/>
    <x v="6"/>
    <x v="390"/>
    <x v="0"/>
    <x v="128"/>
    <x v="391"/>
    <x v="462"/>
    <x v="0"/>
    <x v="0"/>
    <x v="0"/>
    <x v="0"/>
    <x v="0"/>
    <x v="0"/>
    <x v="0"/>
    <x v="0"/>
    <x v="0"/>
  </r>
  <r>
    <x v="0"/>
    <x v="0"/>
    <x v="0"/>
    <x v="24"/>
    <x v="24"/>
    <x v="1"/>
    <x v="112"/>
    <x v="389"/>
    <x v="387"/>
    <x v="3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"/>
    <x v="125"/>
    <x v="0"/>
    <x v="0"/>
    <x v="0"/>
    <x v="0"/>
    <x v="313"/>
    <x v="0"/>
    <x v="366"/>
    <x v="360"/>
    <x v="363"/>
    <x v="4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308"/>
    <x v="358"/>
    <x v="40"/>
    <x v="563"/>
    <x v="2"/>
    <x v="2"/>
    <x v="12"/>
    <x v="138"/>
    <x v="60"/>
    <x v="8"/>
    <x v="391"/>
    <x v="3"/>
    <x v="19"/>
    <x v="392"/>
    <x v="463"/>
    <x v="0"/>
    <x v="0"/>
    <x v="0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9"/>
    <x v="89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34"/>
    <x v="1"/>
    <x v="1"/>
    <x v="0"/>
    <x v="0"/>
    <x v="0"/>
    <x v="0"/>
    <x v="0"/>
    <x v="0"/>
    <x v="0"/>
    <x v="0"/>
    <x v="1"/>
    <x v="1"/>
    <x v="1"/>
    <x v="1"/>
    <x v="10"/>
    <x v="5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50"/>
    <x v="56"/>
    <x v="80"/>
    <x v="80"/>
    <x v="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0"/>
    <x v="367"/>
    <x v="361"/>
    <x v="364"/>
    <x v="4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309"/>
    <x v="359"/>
    <x v="15"/>
    <x v="565"/>
    <x v="1"/>
    <x v="4"/>
    <x v="0"/>
    <x v="0"/>
    <x v="58"/>
    <x v="3"/>
    <x v="392"/>
    <x v="3"/>
    <x v="15"/>
    <x v="393"/>
    <x v="464"/>
    <x v="0"/>
    <x v="0"/>
    <x v="0"/>
    <x v="0"/>
    <x v="0"/>
    <x v="0"/>
    <x v="0"/>
    <x v="0"/>
    <x v="0"/>
  </r>
  <r>
    <x v="0"/>
    <x v="0"/>
    <x v="0"/>
    <x v="24"/>
    <x v="24"/>
    <x v="25"/>
    <x v="48"/>
    <x v="365"/>
    <x v="363"/>
    <x v="365"/>
    <x v="0"/>
    <x v="1"/>
    <x v="0"/>
    <x v="0"/>
    <x v="0"/>
    <x v="0"/>
    <x v="0"/>
    <x v="0"/>
    <x v="0"/>
    <x v="0"/>
    <x v="1"/>
    <x v="2"/>
    <x v="1"/>
    <x v="3"/>
    <x v="0"/>
    <x v="0"/>
    <x v="3"/>
    <x v="0"/>
    <x v="0"/>
    <x v="0"/>
    <x v="41"/>
    <x v="266"/>
    <x v="217"/>
    <x v="5"/>
    <x v="13"/>
    <x v="145"/>
    <x v="24"/>
    <x v="315"/>
    <x v="193"/>
    <x v="368"/>
    <x v="362"/>
    <x v="365"/>
    <x v="410"/>
    <x v="0"/>
    <x v="0"/>
    <x v="0"/>
    <x v="0"/>
    <x v="0"/>
    <x v="0"/>
    <x v="1"/>
    <x v="3"/>
    <x v="1"/>
    <x v="12"/>
    <x v="0"/>
    <x v="0"/>
    <x v="10"/>
    <x v="0"/>
    <x v="0"/>
    <x v="132"/>
    <x v="155"/>
    <x v="0"/>
    <x v="0"/>
    <x v="0"/>
    <x v="69"/>
    <x v="0"/>
    <x v="0"/>
    <x v="61"/>
    <x v="19"/>
    <x v="177"/>
    <x v="0"/>
    <x v="0"/>
    <x v="238"/>
    <x v="0"/>
    <x v="17"/>
    <x v="310"/>
    <x v="360"/>
    <x v="119"/>
    <x v="566"/>
    <x v="0"/>
    <x v="209"/>
    <x v="0"/>
    <x v="0"/>
    <x v="83"/>
    <x v="33"/>
    <x v="393"/>
    <x v="15"/>
    <x v="129"/>
    <x v="394"/>
    <x v="465"/>
    <x v="20"/>
    <x v="19"/>
    <x v="4"/>
    <x v="0"/>
    <x v="0"/>
    <x v="0"/>
    <x v="0"/>
    <x v="0"/>
    <x v="0"/>
  </r>
  <r>
    <x v="0"/>
    <x v="0"/>
    <x v="0"/>
    <x v="24"/>
    <x v="24"/>
    <x v="132"/>
    <x v="140"/>
    <x v="390"/>
    <x v="388"/>
    <x v="3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141"/>
    <x v="391"/>
    <x v="389"/>
    <x v="3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5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51"/>
    <x v="392"/>
    <x v="390"/>
    <x v="3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142"/>
    <x v="393"/>
    <x v="391"/>
    <x v="3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"/>
    <x v="0"/>
    <x v="369"/>
    <x v="363"/>
    <x v="366"/>
    <x v="4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3"/>
    <x v="0"/>
    <x v="0"/>
    <x v="0"/>
    <x v="0"/>
    <x v="0"/>
    <x v="0"/>
    <x v="0"/>
    <x v="0"/>
    <x v="0"/>
    <x v="0"/>
    <x v="311"/>
    <x v="361"/>
    <x v="103"/>
    <x v="569"/>
    <x v="1"/>
    <x v="210"/>
    <x v="4"/>
    <x v="4"/>
    <x v="43"/>
    <x v="1"/>
    <x v="394"/>
    <x v="1"/>
    <x v="7"/>
    <x v="395"/>
    <x v="466"/>
    <x v="0"/>
    <x v="0"/>
    <x v="0"/>
    <x v="0"/>
    <x v="0"/>
    <x v="0"/>
    <x v="0"/>
    <x v="0"/>
    <x v="0"/>
  </r>
  <r>
    <x v="0"/>
    <x v="0"/>
    <x v="0"/>
    <x v="24"/>
    <x v="24"/>
    <x v="1"/>
    <x v="81"/>
    <x v="394"/>
    <x v="392"/>
    <x v="3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7"/>
    <x v="218"/>
    <x v="0"/>
    <x v="0"/>
    <x v="0"/>
    <x v="0"/>
    <x v="317"/>
    <x v="194"/>
    <x v="370"/>
    <x v="364"/>
    <x v="367"/>
    <x v="4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2"/>
    <x v="0"/>
    <x v="0"/>
    <x v="239"/>
    <x v="1"/>
    <x v="1"/>
    <x v="312"/>
    <x v="362"/>
    <x v="30"/>
    <x v="570"/>
    <x v="2"/>
    <x v="2"/>
    <x v="0"/>
    <x v="0"/>
    <x v="60"/>
    <x v="8"/>
    <x v="395"/>
    <x v="1"/>
    <x v="37"/>
    <x v="396"/>
    <x v="467"/>
    <x v="0"/>
    <x v="0"/>
    <x v="0"/>
    <x v="0"/>
    <x v="0"/>
    <x v="0"/>
    <x v="0"/>
    <x v="0"/>
    <x v="0"/>
  </r>
  <r>
    <x v="0"/>
    <x v="0"/>
    <x v="0"/>
    <x v="24"/>
    <x v="24"/>
    <x v="1"/>
    <x v="11"/>
    <x v="395"/>
    <x v="393"/>
    <x v="3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8"/>
    <x v="219"/>
    <x v="0"/>
    <x v="0"/>
    <x v="146"/>
    <x v="0"/>
    <x v="318"/>
    <x v="0"/>
    <x v="371"/>
    <x v="365"/>
    <x v="368"/>
    <x v="413"/>
    <x v="0"/>
    <x v="0"/>
    <x v="0"/>
    <x v="0"/>
    <x v="0"/>
    <x v="0"/>
    <x v="0"/>
    <x v="0"/>
    <x v="0"/>
    <x v="0"/>
    <x v="0"/>
    <x v="0"/>
    <x v="0"/>
    <x v="0"/>
    <x v="0"/>
    <x v="133"/>
    <x v="156"/>
    <x v="0"/>
    <x v="0"/>
    <x v="1"/>
    <x v="1"/>
    <x v="0"/>
    <x v="0"/>
    <x v="7"/>
    <x v="4"/>
    <x v="23"/>
    <x v="1"/>
    <x v="14"/>
    <x v="112"/>
    <x v="0"/>
    <x v="8"/>
    <x v="313"/>
    <x v="363"/>
    <x v="29"/>
    <x v="571"/>
    <x v="2"/>
    <x v="2"/>
    <x v="8"/>
    <x v="139"/>
    <x v="135"/>
    <x v="16"/>
    <x v="396"/>
    <x v="12"/>
    <x v="74"/>
    <x v="397"/>
    <x v="468"/>
    <x v="21"/>
    <x v="20"/>
    <x v="4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135"/>
    <x v="0"/>
    <x v="7"/>
    <x v="0"/>
    <x v="0"/>
    <x v="0"/>
    <x v="0"/>
    <x v="0"/>
    <x v="0"/>
    <x v="0"/>
    <x v="0"/>
    <x v="1"/>
    <x v="1"/>
    <x v="1"/>
    <x v="1"/>
    <x v="71"/>
    <x v="572"/>
    <x v="1"/>
    <x v="11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0"/>
    <x v="57"/>
    <x v="397"/>
    <x v="395"/>
    <x v="3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573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91"/>
    <x v="143"/>
    <x v="398"/>
    <x v="396"/>
    <x v="3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74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48"/>
    <x v="144"/>
    <x v="354"/>
    <x v="352"/>
    <x v="3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2"/>
    <x v="366"/>
    <x v="369"/>
    <x v="4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16"/>
    <x v="22"/>
    <x v="364"/>
    <x v="23"/>
    <x v="93"/>
    <x v="2"/>
    <x v="2"/>
    <x v="0"/>
    <x v="0"/>
    <x v="1"/>
    <x v="1"/>
    <x v="68"/>
    <x v="1"/>
    <x v="1"/>
    <x v="8"/>
    <x v="469"/>
    <x v="0"/>
    <x v="0"/>
    <x v="0"/>
    <x v="0"/>
    <x v="0"/>
    <x v="0"/>
    <x v="0"/>
    <x v="0"/>
    <x v="0"/>
  </r>
  <r>
    <x v="0"/>
    <x v="0"/>
    <x v="0"/>
    <x v="24"/>
    <x v="24"/>
    <x v="84"/>
    <x v="0"/>
    <x v="399"/>
    <x v="397"/>
    <x v="3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5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9"/>
    <x v="5"/>
    <x v="0"/>
    <x v="0"/>
    <x v="0"/>
    <x v="0"/>
    <x v="319"/>
    <x v="4"/>
    <x v="373"/>
    <x v="367"/>
    <x v="370"/>
    <x v="41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36"/>
    <x v="1"/>
    <x v="1"/>
    <x v="0"/>
    <x v="0"/>
    <x v="8"/>
    <x v="4"/>
    <x v="2"/>
    <x v="1"/>
    <x v="2"/>
    <x v="240"/>
    <x v="1"/>
    <x v="1"/>
    <x v="1"/>
    <x v="365"/>
    <x v="1"/>
    <x v="576"/>
    <x v="2"/>
    <x v="2"/>
    <x v="0"/>
    <x v="0"/>
    <x v="13"/>
    <x v="1"/>
    <x v="397"/>
    <x v="4"/>
    <x v="5"/>
    <x v="5"/>
    <x v="470"/>
    <x v="0"/>
    <x v="0"/>
    <x v="0"/>
    <x v="65"/>
    <x v="65"/>
    <x v="1"/>
    <x v="1"/>
    <x v="25"/>
    <x v="25"/>
  </r>
  <r>
    <x v="0"/>
    <x v="0"/>
    <x v="0"/>
    <x v="24"/>
    <x v="24"/>
    <x v="37"/>
    <x v="27"/>
    <x v="400"/>
    <x v="398"/>
    <x v="4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471"/>
    <x v="0"/>
    <x v="0"/>
    <x v="0"/>
    <x v="0"/>
    <x v="0"/>
    <x v="0"/>
    <x v="0"/>
    <x v="0"/>
    <x v="0"/>
  </r>
  <r>
    <x v="0"/>
    <x v="0"/>
    <x v="0"/>
    <x v="24"/>
    <x v="24"/>
    <x v="66"/>
    <x v="0"/>
    <x v="401"/>
    <x v="399"/>
    <x v="4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37"/>
    <x v="1"/>
    <x v="1"/>
    <x v="0"/>
    <x v="0"/>
    <x v="0"/>
    <x v="0"/>
    <x v="0"/>
    <x v="0"/>
    <x v="0"/>
    <x v="0"/>
    <x v="1"/>
    <x v="1"/>
    <x v="1"/>
    <x v="1"/>
    <x v="3"/>
    <x v="57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21"/>
    <x v="0"/>
    <x v="402"/>
    <x v="400"/>
    <x v="40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90"/>
    <x v="1"/>
    <x v="1"/>
    <x v="0"/>
    <x v="0"/>
    <x v="0"/>
    <x v="0"/>
    <x v="0"/>
    <x v="0"/>
    <x v="0"/>
    <x v="0"/>
    <x v="1"/>
    <x v="1"/>
    <x v="1"/>
    <x v="1"/>
    <x v="23"/>
    <x v="3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0"/>
    <x v="26"/>
    <x v="0"/>
    <x v="0"/>
    <x v="0"/>
    <x v="0"/>
    <x v="320"/>
    <x v="23"/>
    <x v="374"/>
    <x v="368"/>
    <x v="371"/>
    <x v="417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38"/>
    <x v="3"/>
    <x v="52"/>
    <x v="0"/>
    <x v="0"/>
    <x v="4"/>
    <x v="2"/>
    <x v="178"/>
    <x v="2"/>
    <x v="70"/>
    <x v="27"/>
    <x v="0"/>
    <x v="0"/>
    <x v="314"/>
    <x v="366"/>
    <x v="17"/>
    <x v="578"/>
    <x v="5"/>
    <x v="19"/>
    <x v="0"/>
    <x v="0"/>
    <x v="6"/>
    <x v="3"/>
    <x v="35"/>
    <x v="1"/>
    <x v="13"/>
    <x v="398"/>
    <x v="472"/>
    <x v="0"/>
    <x v="0"/>
    <x v="0"/>
    <x v="0"/>
    <x v="0"/>
    <x v="0"/>
    <x v="0"/>
    <x v="0"/>
    <x v="0"/>
  </r>
  <r>
    <x v="0"/>
    <x v="0"/>
    <x v="0"/>
    <x v="25"/>
    <x v="25"/>
    <x v="1"/>
    <x v="90"/>
    <x v="372"/>
    <x v="370"/>
    <x v="3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79"/>
    <x v="2"/>
    <x v="2"/>
    <x v="1"/>
    <x v="14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1"/>
    <x v="16"/>
    <x v="0"/>
    <x v="0"/>
    <x v="0"/>
    <x v="0"/>
    <x v="321"/>
    <x v="14"/>
    <x v="375"/>
    <x v="369"/>
    <x v="372"/>
    <x v="4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79"/>
    <x v="0"/>
    <x v="0"/>
    <x v="241"/>
    <x v="1"/>
    <x v="0"/>
    <x v="315"/>
    <x v="367"/>
    <x v="6"/>
    <x v="10"/>
    <x v="2"/>
    <x v="2"/>
    <x v="0"/>
    <x v="0"/>
    <x v="11"/>
    <x v="1"/>
    <x v="398"/>
    <x v="4"/>
    <x v="13"/>
    <x v="399"/>
    <x v="473"/>
    <x v="0"/>
    <x v="0"/>
    <x v="0"/>
    <x v="2"/>
    <x v="2"/>
    <x v="1"/>
    <x v="1"/>
    <x v="26"/>
    <x v="26"/>
  </r>
  <r>
    <x v="0"/>
    <x v="0"/>
    <x v="0"/>
    <x v="25"/>
    <x v="25"/>
    <x v="98"/>
    <x v="49"/>
    <x v="404"/>
    <x v="402"/>
    <x v="4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5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98"/>
    <x v="49"/>
    <x v="404"/>
    <x v="402"/>
    <x v="4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72"/>
    <x v="143"/>
    <x v="0"/>
    <x v="0"/>
    <x v="0"/>
    <x v="0"/>
    <x v="322"/>
    <x v="123"/>
    <x v="376"/>
    <x v="370"/>
    <x v="373"/>
    <x v="419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139"/>
    <x v="9"/>
    <x v="124"/>
    <x v="0"/>
    <x v="0"/>
    <x v="8"/>
    <x v="4"/>
    <x v="23"/>
    <x v="1"/>
    <x v="14"/>
    <x v="199"/>
    <x v="1"/>
    <x v="1"/>
    <x v="316"/>
    <x v="368"/>
    <x v="71"/>
    <x v="581"/>
    <x v="15"/>
    <x v="211"/>
    <x v="0"/>
    <x v="0"/>
    <x v="13"/>
    <x v="1"/>
    <x v="188"/>
    <x v="4"/>
    <x v="5"/>
    <x v="400"/>
    <x v="474"/>
    <x v="0"/>
    <x v="0"/>
    <x v="0"/>
    <x v="0"/>
    <x v="0"/>
    <x v="0"/>
    <x v="0"/>
    <x v="0"/>
    <x v="0"/>
  </r>
  <r>
    <x v="0"/>
    <x v="0"/>
    <x v="0"/>
    <x v="25"/>
    <x v="25"/>
    <x v="50"/>
    <x v="0"/>
    <x v="405"/>
    <x v="403"/>
    <x v="4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"/>
    <x v="0"/>
    <x v="377"/>
    <x v="371"/>
    <x v="374"/>
    <x v="4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3"/>
    <x v="5"/>
    <x v="317"/>
    <x v="369"/>
    <x v="4"/>
    <x v="582"/>
    <x v="1"/>
    <x v="56"/>
    <x v="0"/>
    <x v="0"/>
    <x v="38"/>
    <x v="3"/>
    <x v="399"/>
    <x v="3"/>
    <x v="35"/>
    <x v="401"/>
    <x v="475"/>
    <x v="0"/>
    <x v="0"/>
    <x v="0"/>
    <x v="0"/>
    <x v="0"/>
    <x v="0"/>
    <x v="0"/>
    <x v="0"/>
    <x v="0"/>
  </r>
  <r>
    <x v="0"/>
    <x v="0"/>
    <x v="0"/>
    <x v="25"/>
    <x v="25"/>
    <x v="61"/>
    <x v="0"/>
    <x v="333"/>
    <x v="332"/>
    <x v="33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78"/>
    <x v="372"/>
    <x v="375"/>
    <x v="42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1"/>
    <x v="1"/>
    <x v="1"/>
    <x v="0"/>
    <x v="0"/>
    <x v="2"/>
    <x v="4"/>
    <x v="9"/>
    <x v="1"/>
    <x v="1"/>
    <x v="242"/>
    <x v="0"/>
    <x v="3"/>
    <x v="318"/>
    <x v="370"/>
    <x v="6"/>
    <x v="156"/>
    <x v="2"/>
    <x v="2"/>
    <x v="0"/>
    <x v="0"/>
    <x v="4"/>
    <x v="1"/>
    <x v="400"/>
    <x v="1"/>
    <x v="4"/>
    <x v="402"/>
    <x v="476"/>
    <x v="0"/>
    <x v="0"/>
    <x v="0"/>
    <x v="66"/>
    <x v="66"/>
    <x v="1"/>
    <x v="1"/>
    <x v="26"/>
    <x v="26"/>
  </r>
  <r>
    <x v="0"/>
    <x v="0"/>
    <x v="0"/>
    <x v="25"/>
    <x v="25"/>
    <x v="79"/>
    <x v="48"/>
    <x v="378"/>
    <x v="376"/>
    <x v="3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3"/>
    <x v="220"/>
    <x v="0"/>
    <x v="0"/>
    <x v="147"/>
    <x v="51"/>
    <x v="324"/>
    <x v="195"/>
    <x v="379"/>
    <x v="373"/>
    <x v="376"/>
    <x v="422"/>
    <x v="0"/>
    <x v="0"/>
    <x v="0"/>
    <x v="0"/>
    <x v="0"/>
    <x v="0"/>
    <x v="3"/>
    <x v="3"/>
    <x v="0"/>
    <x v="0"/>
    <x v="0"/>
    <x v="0"/>
    <x v="35"/>
    <x v="0"/>
    <x v="0"/>
    <x v="134"/>
    <x v="157"/>
    <x v="0"/>
    <x v="0"/>
    <x v="1"/>
    <x v="1"/>
    <x v="0"/>
    <x v="0"/>
    <x v="55"/>
    <x v="13"/>
    <x v="180"/>
    <x v="1"/>
    <x v="9"/>
    <x v="243"/>
    <x v="8"/>
    <x v="59"/>
    <x v="319"/>
    <x v="371"/>
    <x v="120"/>
    <x v="583"/>
    <x v="1"/>
    <x v="57"/>
    <x v="0"/>
    <x v="0"/>
    <x v="136"/>
    <x v="27"/>
    <x v="401"/>
    <x v="16"/>
    <x v="130"/>
    <x v="403"/>
    <x v="477"/>
    <x v="0"/>
    <x v="0"/>
    <x v="0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6"/>
    <x v="137"/>
    <x v="137"/>
    <x v="145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40"/>
    <x v="0"/>
    <x v="125"/>
    <x v="0"/>
    <x v="0"/>
    <x v="8"/>
    <x v="4"/>
    <x v="9"/>
    <x v="1"/>
    <x v="1"/>
    <x v="9"/>
    <x v="0"/>
    <x v="0"/>
    <x v="0"/>
    <x v="372"/>
    <x v="10"/>
    <x v="584"/>
    <x v="1"/>
    <x v="212"/>
    <x v="0"/>
    <x v="0"/>
    <x v="13"/>
    <x v="1"/>
    <x v="83"/>
    <x v="1"/>
    <x v="13"/>
    <x v="79"/>
    <x v="478"/>
    <x v="0"/>
    <x v="0"/>
    <x v="0"/>
    <x v="67"/>
    <x v="67"/>
    <x v="1"/>
    <x v="1"/>
    <x v="26"/>
    <x v="26"/>
  </r>
  <r>
    <x v="0"/>
    <x v="0"/>
    <x v="0"/>
    <x v="25"/>
    <x v="25"/>
    <x v="1"/>
    <x v="131"/>
    <x v="406"/>
    <x v="404"/>
    <x v="4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4"/>
    <x v="221"/>
    <x v="0"/>
    <x v="0"/>
    <x v="0"/>
    <x v="0"/>
    <x v="325"/>
    <x v="196"/>
    <x v="380"/>
    <x v="374"/>
    <x v="377"/>
    <x v="4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26"/>
    <x v="0"/>
    <x v="0"/>
    <x v="51"/>
    <x v="2"/>
    <x v="181"/>
    <x v="0"/>
    <x v="0"/>
    <x v="244"/>
    <x v="3"/>
    <x v="4"/>
    <x v="320"/>
    <x v="373"/>
    <x v="103"/>
    <x v="585"/>
    <x v="5"/>
    <x v="213"/>
    <x v="4"/>
    <x v="88"/>
    <x v="137"/>
    <x v="11"/>
    <x v="402"/>
    <x v="0"/>
    <x v="131"/>
    <x v="404"/>
    <x v="479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5"/>
    <x v="222"/>
    <x v="0"/>
    <x v="0"/>
    <x v="148"/>
    <x v="0"/>
    <x v="326"/>
    <x v="197"/>
    <x v="381"/>
    <x v="375"/>
    <x v="378"/>
    <x v="424"/>
    <x v="0"/>
    <x v="0"/>
    <x v="0"/>
    <x v="0"/>
    <x v="0"/>
    <x v="0"/>
    <x v="0"/>
    <x v="0"/>
    <x v="0"/>
    <x v="0"/>
    <x v="0"/>
    <x v="0"/>
    <x v="0"/>
    <x v="2"/>
    <x v="6"/>
    <x v="135"/>
    <x v="158"/>
    <x v="0"/>
    <x v="0"/>
    <x v="0"/>
    <x v="0"/>
    <x v="0"/>
    <x v="0"/>
    <x v="18"/>
    <x v="5"/>
    <x v="51"/>
    <x v="1"/>
    <x v="1"/>
    <x v="245"/>
    <x v="19"/>
    <x v="43"/>
    <x v="321"/>
    <x v="374"/>
    <x v="29"/>
    <x v="586"/>
    <x v="5"/>
    <x v="19"/>
    <x v="1"/>
    <x v="141"/>
    <x v="45"/>
    <x v="25"/>
    <x v="403"/>
    <x v="9"/>
    <x v="132"/>
    <x v="405"/>
    <x v="480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"/>
    <x v="0"/>
    <x v="382"/>
    <x v="376"/>
    <x v="379"/>
    <x v="4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98"/>
    <x v="375"/>
    <x v="6"/>
    <x v="10"/>
    <x v="2"/>
    <x v="2"/>
    <x v="0"/>
    <x v="0"/>
    <x v="13"/>
    <x v="1"/>
    <x v="34"/>
    <x v="1"/>
    <x v="13"/>
    <x v="152"/>
    <x v="481"/>
    <x v="0"/>
    <x v="0"/>
    <x v="0"/>
    <x v="68"/>
    <x v="68"/>
    <x v="1"/>
    <x v="1"/>
    <x v="26"/>
    <x v="26"/>
  </r>
  <r>
    <x v="0"/>
    <x v="0"/>
    <x v="0"/>
    <x v="25"/>
    <x v="25"/>
    <x v="3"/>
    <x v="0"/>
    <x v="408"/>
    <x v="406"/>
    <x v="4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41"/>
    <x v="1"/>
    <x v="1"/>
    <x v="0"/>
    <x v="0"/>
    <x v="0"/>
    <x v="0"/>
    <x v="0"/>
    <x v="0"/>
    <x v="0"/>
    <x v="0"/>
    <x v="1"/>
    <x v="1"/>
    <x v="1"/>
    <x v="1"/>
    <x v="1"/>
    <x v="52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20"/>
    <x v="390"/>
    <x v="388"/>
    <x v="3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6"/>
    <x v="71"/>
    <x v="0"/>
    <x v="0"/>
    <x v="0"/>
    <x v="0"/>
    <x v="328"/>
    <x v="66"/>
    <x v="383"/>
    <x v="377"/>
    <x v="380"/>
    <x v="4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"/>
    <x v="182"/>
    <x v="0"/>
    <x v="0"/>
    <x v="246"/>
    <x v="0"/>
    <x v="3"/>
    <x v="322"/>
    <x v="376"/>
    <x v="23"/>
    <x v="587"/>
    <x v="1"/>
    <x v="4"/>
    <x v="1"/>
    <x v="1"/>
    <x v="74"/>
    <x v="3"/>
    <x v="404"/>
    <x v="1"/>
    <x v="128"/>
    <x v="406"/>
    <x v="482"/>
    <x v="0"/>
    <x v="0"/>
    <x v="0"/>
    <x v="0"/>
    <x v="0"/>
    <x v="0"/>
    <x v="0"/>
    <x v="0"/>
    <x v="0"/>
  </r>
  <r>
    <x v="0"/>
    <x v="0"/>
    <x v="0"/>
    <x v="25"/>
    <x v="25"/>
    <x v="138"/>
    <x v="26"/>
    <x v="393"/>
    <x v="391"/>
    <x v="3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7"/>
    <x v="223"/>
    <x v="0"/>
    <x v="0"/>
    <x v="149"/>
    <x v="39"/>
    <x v="329"/>
    <x v="145"/>
    <x v="384"/>
    <x v="378"/>
    <x v="381"/>
    <x v="427"/>
    <x v="0"/>
    <x v="0"/>
    <x v="0"/>
    <x v="0"/>
    <x v="0"/>
    <x v="0"/>
    <x v="3"/>
    <x v="3"/>
    <x v="0"/>
    <x v="0"/>
    <x v="0"/>
    <x v="0"/>
    <x v="27"/>
    <x v="0"/>
    <x v="0"/>
    <x v="0"/>
    <x v="0"/>
    <x v="0"/>
    <x v="0"/>
    <x v="1"/>
    <x v="1"/>
    <x v="0"/>
    <x v="0"/>
    <x v="18"/>
    <x v="4"/>
    <x v="183"/>
    <x v="0"/>
    <x v="0"/>
    <x v="247"/>
    <x v="1"/>
    <x v="13"/>
    <x v="323"/>
    <x v="377"/>
    <x v="10"/>
    <x v="588"/>
    <x v="2"/>
    <x v="2"/>
    <x v="0"/>
    <x v="0"/>
    <x v="57"/>
    <x v="3"/>
    <x v="405"/>
    <x v="1"/>
    <x v="22"/>
    <x v="407"/>
    <x v="483"/>
    <x v="0"/>
    <x v="0"/>
    <x v="0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3"/>
    <x v="589"/>
    <x v="1"/>
    <x v="214"/>
    <x v="0"/>
    <x v="0"/>
    <x v="8"/>
    <x v="1"/>
    <x v="406"/>
    <x v="1"/>
    <x v="10"/>
    <x v="408"/>
    <x v="484"/>
    <x v="0"/>
    <x v="0"/>
    <x v="0"/>
    <x v="0"/>
    <x v="0"/>
    <x v="0"/>
    <x v="0"/>
    <x v="0"/>
    <x v="0"/>
  </r>
  <r>
    <x v="0"/>
    <x v="0"/>
    <x v="0"/>
    <x v="25"/>
    <x v="25"/>
    <x v="0"/>
    <x v="0"/>
    <x v="409"/>
    <x v="407"/>
    <x v="4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590"/>
    <x v="2"/>
    <x v="2"/>
    <x v="7"/>
    <x v="14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98"/>
    <x v="49"/>
    <x v="404"/>
    <x v="402"/>
    <x v="40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42"/>
    <x v="0"/>
    <x v="0"/>
    <x v="0"/>
    <x v="0"/>
    <x v="245"/>
    <x v="39"/>
    <x v="385"/>
    <x v="379"/>
    <x v="382"/>
    <x v="429"/>
    <x v="0"/>
    <x v="0"/>
    <x v="0"/>
    <x v="0"/>
    <x v="0"/>
    <x v="0"/>
    <x v="0"/>
    <x v="0"/>
    <x v="0"/>
    <x v="0"/>
    <x v="0"/>
    <x v="0"/>
    <x v="0"/>
    <x v="0"/>
    <x v="0"/>
    <x v="0"/>
    <x v="159"/>
    <x v="0"/>
    <x v="0"/>
    <x v="1"/>
    <x v="1"/>
    <x v="0"/>
    <x v="0"/>
    <x v="4"/>
    <x v="4"/>
    <x v="2"/>
    <x v="0"/>
    <x v="0"/>
    <x v="26"/>
    <x v="1"/>
    <x v="0"/>
    <x v="324"/>
    <x v="378"/>
    <x v="6"/>
    <x v="10"/>
    <x v="2"/>
    <x v="2"/>
    <x v="0"/>
    <x v="0"/>
    <x v="8"/>
    <x v="1"/>
    <x v="407"/>
    <x v="4"/>
    <x v="13"/>
    <x v="87"/>
    <x v="485"/>
    <x v="0"/>
    <x v="0"/>
    <x v="0"/>
    <x v="69"/>
    <x v="69"/>
    <x v="1"/>
    <x v="1"/>
    <x v="26"/>
    <x v="26"/>
  </r>
  <r>
    <x v="0"/>
    <x v="0"/>
    <x v="0"/>
    <x v="25"/>
    <x v="25"/>
    <x v="13"/>
    <x v="131"/>
    <x v="410"/>
    <x v="408"/>
    <x v="4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39"/>
    <x v="145"/>
    <x v="411"/>
    <x v="409"/>
    <x v="4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8"/>
    <x v="224"/>
    <x v="0"/>
    <x v="0"/>
    <x v="150"/>
    <x v="0"/>
    <x v="330"/>
    <x v="198"/>
    <x v="386"/>
    <x v="380"/>
    <x v="383"/>
    <x v="430"/>
    <x v="0"/>
    <x v="0"/>
    <x v="0"/>
    <x v="0"/>
    <x v="0"/>
    <x v="0"/>
    <x v="0"/>
    <x v="0"/>
    <x v="0"/>
    <x v="0"/>
    <x v="0"/>
    <x v="0"/>
    <x v="0"/>
    <x v="0"/>
    <x v="0"/>
    <x v="136"/>
    <x v="160"/>
    <x v="0"/>
    <x v="0"/>
    <x v="1"/>
    <x v="1"/>
    <x v="0"/>
    <x v="0"/>
    <x v="7"/>
    <x v="4"/>
    <x v="9"/>
    <x v="1"/>
    <x v="1"/>
    <x v="23"/>
    <x v="1"/>
    <x v="1"/>
    <x v="325"/>
    <x v="379"/>
    <x v="30"/>
    <x v="592"/>
    <x v="2"/>
    <x v="2"/>
    <x v="0"/>
    <x v="0"/>
    <x v="2"/>
    <x v="1"/>
    <x v="28"/>
    <x v="4"/>
    <x v="5"/>
    <x v="409"/>
    <x v="486"/>
    <x v="0"/>
    <x v="0"/>
    <x v="0"/>
    <x v="0"/>
    <x v="0"/>
    <x v="0"/>
    <x v="0"/>
    <x v="0"/>
    <x v="0"/>
  </r>
  <r>
    <x v="0"/>
    <x v="0"/>
    <x v="0"/>
    <x v="25"/>
    <x v="25"/>
    <x v="140"/>
    <x v="146"/>
    <x v="412"/>
    <x v="410"/>
    <x v="4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5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66"/>
    <x v="27"/>
    <x v="413"/>
    <x v="411"/>
    <x v="4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9"/>
    <x v="71"/>
    <x v="0"/>
    <x v="0"/>
    <x v="0"/>
    <x v="0"/>
    <x v="331"/>
    <x v="66"/>
    <x v="387"/>
    <x v="381"/>
    <x v="384"/>
    <x v="4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"/>
    <x v="1"/>
    <x v="32"/>
    <x v="199"/>
    <x v="1"/>
    <x v="1"/>
    <x v="326"/>
    <x v="380"/>
    <x v="6"/>
    <x v="40"/>
    <x v="1"/>
    <x v="111"/>
    <x v="0"/>
    <x v="0"/>
    <x v="2"/>
    <x v="1"/>
    <x v="188"/>
    <x v="4"/>
    <x v="5"/>
    <x v="410"/>
    <x v="487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0"/>
    <x v="0"/>
    <x v="0"/>
    <x v="0"/>
    <x v="0"/>
    <x v="0"/>
    <x v="0"/>
    <x v="0"/>
    <x v="1"/>
    <x v="1"/>
    <x v="1"/>
    <x v="1"/>
    <x v="6"/>
    <x v="137"/>
    <x v="1"/>
    <x v="215"/>
    <x v="0"/>
    <x v="0"/>
    <x v="43"/>
    <x v="1"/>
    <x v="83"/>
    <x v="1"/>
    <x v="7"/>
    <x v="79"/>
    <x v="488"/>
    <x v="0"/>
    <x v="0"/>
    <x v="0"/>
    <x v="0"/>
    <x v="0"/>
    <x v="0"/>
    <x v="0"/>
    <x v="0"/>
    <x v="0"/>
  </r>
  <r>
    <x v="0"/>
    <x v="0"/>
    <x v="0"/>
    <x v="25"/>
    <x v="25"/>
    <x v="1"/>
    <x v="0"/>
    <x v="414"/>
    <x v="412"/>
    <x v="4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388"/>
    <x v="382"/>
    <x v="385"/>
    <x v="4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0"/>
    <x v="381"/>
    <x v="3"/>
    <x v="594"/>
    <x v="2"/>
    <x v="2"/>
    <x v="0"/>
    <x v="0"/>
    <x v="60"/>
    <x v="15"/>
    <x v="408"/>
    <x v="10"/>
    <x v="51"/>
    <x v="411"/>
    <x v="489"/>
    <x v="0"/>
    <x v="0"/>
    <x v="0"/>
    <x v="0"/>
    <x v="0"/>
    <x v="0"/>
    <x v="0"/>
    <x v="0"/>
    <x v="0"/>
  </r>
  <r>
    <x v="0"/>
    <x v="0"/>
    <x v="0"/>
    <x v="26"/>
    <x v="26"/>
    <x v="1"/>
    <x v="147"/>
    <x v="415"/>
    <x v="413"/>
    <x v="4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"/>
    <x v="225"/>
    <x v="0"/>
    <x v="0"/>
    <x v="151"/>
    <x v="0"/>
    <x v="332"/>
    <x v="199"/>
    <x v="389"/>
    <x v="383"/>
    <x v="386"/>
    <x v="434"/>
    <x v="0"/>
    <x v="0"/>
    <x v="0"/>
    <x v="0"/>
    <x v="0"/>
    <x v="0"/>
    <x v="0"/>
    <x v="0"/>
    <x v="0"/>
    <x v="0"/>
    <x v="0"/>
    <x v="0"/>
    <x v="0"/>
    <x v="0"/>
    <x v="0"/>
    <x v="137"/>
    <x v="161"/>
    <x v="0"/>
    <x v="0"/>
    <x v="1"/>
    <x v="1"/>
    <x v="0"/>
    <x v="0"/>
    <x v="33"/>
    <x v="5"/>
    <x v="184"/>
    <x v="1"/>
    <x v="1"/>
    <x v="248"/>
    <x v="1"/>
    <x v="26"/>
    <x v="327"/>
    <x v="382"/>
    <x v="30"/>
    <x v="595"/>
    <x v="1"/>
    <x v="216"/>
    <x v="7"/>
    <x v="15"/>
    <x v="138"/>
    <x v="6"/>
    <x v="409"/>
    <x v="6"/>
    <x v="8"/>
    <x v="412"/>
    <x v="490"/>
    <x v="0"/>
    <x v="0"/>
    <x v="0"/>
    <x v="0"/>
    <x v="0"/>
    <x v="0"/>
    <x v="0"/>
    <x v="0"/>
    <x v="0"/>
  </r>
  <r>
    <x v="0"/>
    <x v="0"/>
    <x v="0"/>
    <x v="26"/>
    <x v="26"/>
    <x v="79"/>
    <x v="108"/>
    <x v="416"/>
    <x v="414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1"/>
    <x v="226"/>
    <x v="0"/>
    <x v="0"/>
    <x v="152"/>
    <x v="0"/>
    <x v="333"/>
    <x v="200"/>
    <x v="390"/>
    <x v="384"/>
    <x v="387"/>
    <x v="435"/>
    <x v="0"/>
    <x v="0"/>
    <x v="0"/>
    <x v="0"/>
    <x v="0"/>
    <x v="0"/>
    <x v="0"/>
    <x v="0"/>
    <x v="0"/>
    <x v="0"/>
    <x v="0"/>
    <x v="0"/>
    <x v="0"/>
    <x v="2"/>
    <x v="5"/>
    <x v="138"/>
    <x v="162"/>
    <x v="0"/>
    <x v="0"/>
    <x v="1"/>
    <x v="1"/>
    <x v="0"/>
    <x v="0"/>
    <x v="18"/>
    <x v="2"/>
    <x v="168"/>
    <x v="1"/>
    <x v="1"/>
    <x v="249"/>
    <x v="0"/>
    <x v="5"/>
    <x v="328"/>
    <x v="383"/>
    <x v="64"/>
    <x v="596"/>
    <x v="5"/>
    <x v="19"/>
    <x v="0"/>
    <x v="0"/>
    <x v="17"/>
    <x v="13"/>
    <x v="410"/>
    <x v="13"/>
    <x v="39"/>
    <x v="413"/>
    <x v="491"/>
    <x v="0"/>
    <x v="0"/>
    <x v="0"/>
    <x v="0"/>
    <x v="0"/>
    <x v="0"/>
    <x v="0"/>
    <x v="0"/>
    <x v="0"/>
  </r>
  <r>
    <x v="0"/>
    <x v="0"/>
    <x v="0"/>
    <x v="26"/>
    <x v="26"/>
    <x v="128"/>
    <x v="0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42"/>
    <x v="282"/>
    <x v="227"/>
    <x v="39"/>
    <x v="0"/>
    <x v="153"/>
    <x v="0"/>
    <x v="334"/>
    <x v="201"/>
    <x v="391"/>
    <x v="385"/>
    <x v="388"/>
    <x v="436"/>
    <x v="0"/>
    <x v="0"/>
    <x v="0"/>
    <x v="0"/>
    <x v="0"/>
    <x v="0"/>
    <x v="0"/>
    <x v="0"/>
    <x v="0"/>
    <x v="0"/>
    <x v="0"/>
    <x v="0"/>
    <x v="0"/>
    <x v="0"/>
    <x v="0"/>
    <x v="139"/>
    <x v="163"/>
    <x v="0"/>
    <x v="0"/>
    <x v="1"/>
    <x v="1"/>
    <x v="0"/>
    <x v="0"/>
    <x v="62"/>
    <x v="21"/>
    <x v="185"/>
    <x v="0"/>
    <x v="0"/>
    <x v="250"/>
    <x v="19"/>
    <x v="60"/>
    <x v="329"/>
    <x v="384"/>
    <x v="102"/>
    <x v="597"/>
    <x v="24"/>
    <x v="217"/>
    <x v="0"/>
    <x v="0"/>
    <x v="135"/>
    <x v="21"/>
    <x v="411"/>
    <x v="20"/>
    <x v="133"/>
    <x v="414"/>
    <x v="492"/>
    <x v="0"/>
    <x v="0"/>
    <x v="0"/>
    <x v="0"/>
    <x v="0"/>
    <x v="0"/>
    <x v="0"/>
    <x v="0"/>
    <x v="0"/>
  </r>
  <r>
    <x v="0"/>
    <x v="0"/>
    <x v="0"/>
    <x v="26"/>
    <x v="26"/>
    <x v="141"/>
    <x v="6"/>
    <x v="418"/>
    <x v="416"/>
    <x v="4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392"/>
    <x v="386"/>
    <x v="389"/>
    <x v="4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0"/>
    <x v="16"/>
    <x v="330"/>
    <x v="385"/>
    <x v="1"/>
    <x v="598"/>
    <x v="2"/>
    <x v="2"/>
    <x v="4"/>
    <x v="143"/>
    <x v="39"/>
    <x v="3"/>
    <x v="412"/>
    <x v="3"/>
    <x v="31"/>
    <x v="415"/>
    <x v="493"/>
    <x v="0"/>
    <x v="0"/>
    <x v="0"/>
    <x v="0"/>
    <x v="0"/>
    <x v="0"/>
    <x v="0"/>
    <x v="0"/>
    <x v="0"/>
  </r>
  <r>
    <x v="0"/>
    <x v="0"/>
    <x v="0"/>
    <x v="26"/>
    <x v="26"/>
    <x v="1"/>
    <x v="148"/>
    <x v="419"/>
    <x v="417"/>
    <x v="4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599"/>
    <x v="2"/>
    <x v="2"/>
    <x v="0"/>
    <x v="0"/>
    <x v="6"/>
    <x v="8"/>
    <x v="329"/>
    <x v="10"/>
    <x v="14"/>
    <x v="328"/>
    <x v="494"/>
    <x v="0"/>
    <x v="0"/>
    <x v="0"/>
    <x v="0"/>
    <x v="0"/>
    <x v="0"/>
    <x v="0"/>
    <x v="0"/>
    <x v="0"/>
  </r>
  <r>
    <x v="0"/>
    <x v="0"/>
    <x v="0"/>
    <x v="26"/>
    <x v="26"/>
    <x v="1"/>
    <x v="66"/>
    <x v="420"/>
    <x v="418"/>
    <x v="4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00"/>
    <x v="2"/>
    <x v="2"/>
    <x v="1"/>
    <x v="1"/>
    <x v="13"/>
    <x v="1"/>
    <x v="413"/>
    <x v="1"/>
    <x v="13"/>
    <x v="416"/>
    <x v="495"/>
    <x v="0"/>
    <x v="0"/>
    <x v="0"/>
    <x v="0"/>
    <x v="0"/>
    <x v="0"/>
    <x v="0"/>
    <x v="0"/>
    <x v="0"/>
  </r>
  <r>
    <x v="0"/>
    <x v="0"/>
    <x v="0"/>
    <x v="26"/>
    <x v="26"/>
    <x v="1"/>
    <x v="90"/>
    <x v="421"/>
    <x v="419"/>
    <x v="4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601"/>
    <x v="1"/>
    <x v="4"/>
    <x v="1"/>
    <x v="1"/>
    <x v="139"/>
    <x v="10"/>
    <x v="414"/>
    <x v="13"/>
    <x v="134"/>
    <x v="417"/>
    <x v="496"/>
    <x v="0"/>
    <x v="0"/>
    <x v="0"/>
    <x v="0"/>
    <x v="0"/>
    <x v="0"/>
    <x v="0"/>
    <x v="0"/>
    <x v="0"/>
  </r>
  <r>
    <x v="0"/>
    <x v="0"/>
    <x v="0"/>
    <x v="26"/>
    <x v="26"/>
    <x v="142"/>
    <x v="149"/>
    <x v="422"/>
    <x v="420"/>
    <x v="42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142"/>
    <x v="0"/>
    <x v="128"/>
    <x v="0"/>
    <x v="0"/>
    <x v="0"/>
    <x v="0"/>
    <x v="0"/>
    <x v="0"/>
    <x v="0"/>
    <x v="0"/>
    <x v="1"/>
    <x v="1"/>
    <x v="1"/>
    <x v="1"/>
    <x v="16"/>
    <x v="602"/>
    <x v="1"/>
    <x v="21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143"/>
    <x v="0"/>
    <x v="132"/>
    <x v="132"/>
    <x v="13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3"/>
    <x v="5"/>
    <x v="0"/>
    <x v="0"/>
    <x v="0"/>
    <x v="0"/>
    <x v="335"/>
    <x v="4"/>
    <x v="393"/>
    <x v="387"/>
    <x v="390"/>
    <x v="439"/>
    <x v="0"/>
    <x v="0"/>
    <x v="0"/>
    <x v="0"/>
    <x v="0"/>
    <x v="0"/>
    <x v="0"/>
    <x v="0"/>
    <x v="0"/>
    <x v="0"/>
    <x v="0"/>
    <x v="0"/>
    <x v="0"/>
    <x v="0"/>
    <x v="0"/>
    <x v="0"/>
    <x v="164"/>
    <x v="0"/>
    <x v="0"/>
    <x v="1"/>
    <x v="1"/>
    <x v="0"/>
    <x v="0"/>
    <x v="14"/>
    <x v="4"/>
    <x v="84"/>
    <x v="0"/>
    <x v="0"/>
    <x v="251"/>
    <x v="1"/>
    <x v="14"/>
    <x v="331"/>
    <x v="386"/>
    <x v="23"/>
    <x v="603"/>
    <x v="2"/>
    <x v="2"/>
    <x v="0"/>
    <x v="0"/>
    <x v="39"/>
    <x v="3"/>
    <x v="415"/>
    <x v="4"/>
    <x v="35"/>
    <x v="418"/>
    <x v="497"/>
    <x v="0"/>
    <x v="0"/>
    <x v="0"/>
    <x v="23"/>
    <x v="23"/>
    <x v="1"/>
    <x v="1"/>
    <x v="27"/>
    <x v="27"/>
  </r>
  <r>
    <x v="0"/>
    <x v="0"/>
    <x v="0"/>
    <x v="26"/>
    <x v="26"/>
    <x v="143"/>
    <x v="0"/>
    <x v="132"/>
    <x v="132"/>
    <x v="13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84"/>
    <x v="228"/>
    <x v="0"/>
    <x v="0"/>
    <x v="17"/>
    <x v="0"/>
    <x v="336"/>
    <x v="202"/>
    <x v="394"/>
    <x v="388"/>
    <x v="391"/>
    <x v="440"/>
    <x v="0"/>
    <x v="0"/>
    <x v="0"/>
    <x v="0"/>
    <x v="0"/>
    <x v="0"/>
    <x v="0"/>
    <x v="0"/>
    <x v="0"/>
    <x v="0"/>
    <x v="0"/>
    <x v="0"/>
    <x v="0"/>
    <x v="0"/>
    <x v="0"/>
    <x v="140"/>
    <x v="165"/>
    <x v="4"/>
    <x v="143"/>
    <x v="1"/>
    <x v="1"/>
    <x v="0"/>
    <x v="0"/>
    <x v="26"/>
    <x v="9"/>
    <x v="186"/>
    <x v="4"/>
    <x v="71"/>
    <x v="252"/>
    <x v="3"/>
    <x v="0"/>
    <x v="332"/>
    <x v="387"/>
    <x v="11"/>
    <x v="604"/>
    <x v="2"/>
    <x v="2"/>
    <x v="0"/>
    <x v="0"/>
    <x v="39"/>
    <x v="6"/>
    <x v="416"/>
    <x v="3"/>
    <x v="13"/>
    <x v="419"/>
    <x v="498"/>
    <x v="0"/>
    <x v="0"/>
    <x v="0"/>
    <x v="23"/>
    <x v="23"/>
    <x v="1"/>
    <x v="1"/>
    <x v="27"/>
    <x v="27"/>
  </r>
  <r>
    <x v="0"/>
    <x v="0"/>
    <x v="0"/>
    <x v="26"/>
    <x v="26"/>
    <x v="13"/>
    <x v="108"/>
    <x v="423"/>
    <x v="421"/>
    <x v="4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6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3"/>
    <x v="0"/>
    <x v="410"/>
    <x v="408"/>
    <x v="41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85"/>
    <x v="106"/>
    <x v="0"/>
    <x v="0"/>
    <x v="0"/>
    <x v="0"/>
    <x v="337"/>
    <x v="94"/>
    <x v="395"/>
    <x v="389"/>
    <x v="392"/>
    <x v="441"/>
    <x v="2"/>
    <x v="6"/>
    <x v="0"/>
    <x v="0"/>
    <x v="0"/>
    <x v="0"/>
    <x v="0"/>
    <x v="0"/>
    <x v="0"/>
    <x v="0"/>
    <x v="0"/>
    <x v="0"/>
    <x v="0"/>
    <x v="0"/>
    <x v="0"/>
    <x v="0"/>
    <x v="0"/>
    <x v="42"/>
    <x v="144"/>
    <x v="9"/>
    <x v="129"/>
    <x v="0"/>
    <x v="0"/>
    <x v="7"/>
    <x v="4"/>
    <x v="10"/>
    <x v="1"/>
    <x v="9"/>
    <x v="10"/>
    <x v="1"/>
    <x v="1"/>
    <x v="333"/>
    <x v="388"/>
    <x v="76"/>
    <x v="605"/>
    <x v="15"/>
    <x v="219"/>
    <x v="0"/>
    <x v="0"/>
    <x v="13"/>
    <x v="3"/>
    <x v="60"/>
    <x v="1"/>
    <x v="2"/>
    <x v="420"/>
    <x v="499"/>
    <x v="0"/>
    <x v="0"/>
    <x v="0"/>
    <x v="0"/>
    <x v="0"/>
    <x v="0"/>
    <x v="0"/>
    <x v="0"/>
    <x v="0"/>
  </r>
  <r>
    <x v="0"/>
    <x v="0"/>
    <x v="0"/>
    <x v="26"/>
    <x v="26"/>
    <x v="37"/>
    <x v="0"/>
    <x v="424"/>
    <x v="422"/>
    <x v="42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"/>
    <x v="185"/>
    <x v="0"/>
    <x v="0"/>
    <x v="154"/>
    <x v="0"/>
    <x v="338"/>
    <x v="164"/>
    <x v="396"/>
    <x v="390"/>
    <x v="393"/>
    <x v="442"/>
    <x v="0"/>
    <x v="0"/>
    <x v="0"/>
    <x v="0"/>
    <x v="0"/>
    <x v="0"/>
    <x v="0"/>
    <x v="0"/>
    <x v="0"/>
    <x v="0"/>
    <x v="0"/>
    <x v="0"/>
    <x v="0"/>
    <x v="0"/>
    <x v="0"/>
    <x v="141"/>
    <x v="166"/>
    <x v="0"/>
    <x v="0"/>
    <x v="1"/>
    <x v="1"/>
    <x v="0"/>
    <x v="0"/>
    <x v="27"/>
    <x v="2"/>
    <x v="82"/>
    <x v="0"/>
    <x v="0"/>
    <x v="253"/>
    <x v="3"/>
    <x v="11"/>
    <x v="334"/>
    <x v="389"/>
    <x v="23"/>
    <x v="606"/>
    <x v="2"/>
    <x v="2"/>
    <x v="0"/>
    <x v="0"/>
    <x v="59"/>
    <x v="8"/>
    <x v="417"/>
    <x v="3"/>
    <x v="31"/>
    <x v="421"/>
    <x v="500"/>
    <x v="0"/>
    <x v="0"/>
    <x v="0"/>
    <x v="70"/>
    <x v="70"/>
    <x v="1"/>
    <x v="1"/>
    <x v="27"/>
    <x v="27"/>
  </r>
  <r>
    <x v="0"/>
    <x v="0"/>
    <x v="0"/>
    <x v="26"/>
    <x v="26"/>
    <x v="37"/>
    <x v="0"/>
    <x v="424"/>
    <x v="422"/>
    <x v="4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10"/>
    <x v="14"/>
    <x v="397"/>
    <x v="391"/>
    <x v="394"/>
    <x v="443"/>
    <x v="0"/>
    <x v="0"/>
    <x v="0"/>
    <x v="0"/>
    <x v="0"/>
    <x v="0"/>
    <x v="0"/>
    <x v="0"/>
    <x v="0"/>
    <x v="0"/>
    <x v="0"/>
    <x v="0"/>
    <x v="0"/>
    <x v="0"/>
    <x v="0"/>
    <x v="0"/>
    <x v="167"/>
    <x v="2"/>
    <x v="80"/>
    <x v="1"/>
    <x v="1"/>
    <x v="0"/>
    <x v="0"/>
    <x v="7"/>
    <x v="4"/>
    <x v="2"/>
    <x v="1"/>
    <x v="2"/>
    <x v="9"/>
    <x v="1"/>
    <x v="1"/>
    <x v="1"/>
    <x v="390"/>
    <x v="6"/>
    <x v="290"/>
    <x v="2"/>
    <x v="2"/>
    <x v="0"/>
    <x v="0"/>
    <x v="2"/>
    <x v="1"/>
    <x v="83"/>
    <x v="4"/>
    <x v="5"/>
    <x v="5"/>
    <x v="501"/>
    <x v="0"/>
    <x v="0"/>
    <x v="0"/>
    <x v="23"/>
    <x v="23"/>
    <x v="1"/>
    <x v="1"/>
    <x v="27"/>
    <x v="27"/>
  </r>
  <r>
    <x v="0"/>
    <x v="0"/>
    <x v="0"/>
    <x v="26"/>
    <x v="26"/>
    <x v="37"/>
    <x v="0"/>
    <x v="424"/>
    <x v="422"/>
    <x v="4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5"/>
    <x v="0"/>
    <x v="0"/>
    <x v="0"/>
    <x v="0"/>
    <x v="301"/>
    <x v="4"/>
    <x v="398"/>
    <x v="392"/>
    <x v="395"/>
    <x v="44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1"/>
    <x v="1"/>
    <x v="1"/>
    <x v="0"/>
    <x v="0"/>
    <x v="8"/>
    <x v="4"/>
    <x v="9"/>
    <x v="1"/>
    <x v="1"/>
    <x v="66"/>
    <x v="1"/>
    <x v="1"/>
    <x v="1"/>
    <x v="391"/>
    <x v="6"/>
    <x v="156"/>
    <x v="2"/>
    <x v="2"/>
    <x v="0"/>
    <x v="0"/>
    <x v="13"/>
    <x v="1"/>
    <x v="92"/>
    <x v="4"/>
    <x v="5"/>
    <x v="5"/>
    <x v="502"/>
    <x v="0"/>
    <x v="0"/>
    <x v="0"/>
    <x v="70"/>
    <x v="70"/>
    <x v="1"/>
    <x v="1"/>
    <x v="27"/>
    <x v="27"/>
  </r>
  <r>
    <x v="0"/>
    <x v="0"/>
    <x v="0"/>
    <x v="26"/>
    <x v="26"/>
    <x v="144"/>
    <x v="0"/>
    <x v="386"/>
    <x v="384"/>
    <x v="38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37"/>
    <x v="147"/>
    <x v="425"/>
    <x v="423"/>
    <x v="4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7"/>
    <x v="125"/>
    <x v="0"/>
    <x v="0"/>
    <x v="155"/>
    <x v="0"/>
    <x v="339"/>
    <x v="132"/>
    <x v="399"/>
    <x v="393"/>
    <x v="396"/>
    <x v="445"/>
    <x v="0"/>
    <x v="0"/>
    <x v="0"/>
    <x v="0"/>
    <x v="0"/>
    <x v="0"/>
    <x v="0"/>
    <x v="0"/>
    <x v="0"/>
    <x v="0"/>
    <x v="0"/>
    <x v="0"/>
    <x v="0"/>
    <x v="0"/>
    <x v="0"/>
    <x v="142"/>
    <x v="168"/>
    <x v="0"/>
    <x v="0"/>
    <x v="1"/>
    <x v="1"/>
    <x v="0"/>
    <x v="0"/>
    <x v="8"/>
    <x v="4"/>
    <x v="8"/>
    <x v="0"/>
    <x v="0"/>
    <x v="10"/>
    <x v="1"/>
    <x v="0"/>
    <x v="335"/>
    <x v="392"/>
    <x v="6"/>
    <x v="243"/>
    <x v="2"/>
    <x v="2"/>
    <x v="0"/>
    <x v="0"/>
    <x v="1"/>
    <x v="1"/>
    <x v="28"/>
    <x v="4"/>
    <x v="7"/>
    <x v="422"/>
    <x v="503"/>
    <x v="0"/>
    <x v="0"/>
    <x v="0"/>
    <x v="0"/>
    <x v="0"/>
    <x v="0"/>
    <x v="0"/>
    <x v="0"/>
    <x v="0"/>
  </r>
  <r>
    <x v="0"/>
    <x v="0"/>
    <x v="0"/>
    <x v="26"/>
    <x v="26"/>
    <x v="1"/>
    <x v="147"/>
    <x v="415"/>
    <x v="413"/>
    <x v="4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07"/>
    <x v="2"/>
    <x v="2"/>
    <x v="0"/>
    <x v="0"/>
    <x v="43"/>
    <x v="1"/>
    <x v="418"/>
    <x v="1"/>
    <x v="7"/>
    <x v="423"/>
    <x v="504"/>
    <x v="0"/>
    <x v="0"/>
    <x v="0"/>
    <x v="0"/>
    <x v="0"/>
    <x v="0"/>
    <x v="0"/>
    <x v="0"/>
    <x v="0"/>
  </r>
  <r>
    <x v="0"/>
    <x v="0"/>
    <x v="0"/>
    <x v="26"/>
    <x v="26"/>
    <x v="145"/>
    <x v="150"/>
    <x v="203"/>
    <x v="203"/>
    <x v="20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143"/>
    <x v="0"/>
    <x v="132"/>
    <x v="132"/>
    <x v="13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0"/>
    <x v="0"/>
    <x v="400"/>
    <x v="394"/>
    <x v="397"/>
    <x v="446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45"/>
    <x v="1"/>
    <x v="1"/>
    <x v="0"/>
    <x v="0"/>
    <x v="0"/>
    <x v="0"/>
    <x v="0"/>
    <x v="0"/>
    <x v="0"/>
    <x v="0"/>
    <x v="0"/>
    <x v="16"/>
    <x v="336"/>
    <x v="393"/>
    <x v="1"/>
    <x v="29"/>
    <x v="2"/>
    <x v="2"/>
    <x v="0"/>
    <x v="0"/>
    <x v="6"/>
    <x v="1"/>
    <x v="214"/>
    <x v="1"/>
    <x v="14"/>
    <x v="424"/>
    <x v="505"/>
    <x v="0"/>
    <x v="0"/>
    <x v="0"/>
    <x v="0"/>
    <x v="0"/>
    <x v="0"/>
    <x v="0"/>
    <x v="0"/>
    <x v="0"/>
  </r>
  <r>
    <x v="0"/>
    <x v="0"/>
    <x v="0"/>
    <x v="27"/>
    <x v="27"/>
    <x v="106"/>
    <x v="112"/>
    <x v="405"/>
    <x v="403"/>
    <x v="4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60"/>
    <x v="2"/>
    <x v="2"/>
    <x v="1"/>
    <x v="144"/>
    <x v="2"/>
    <x v="1"/>
    <x v="84"/>
    <x v="1"/>
    <x v="2"/>
    <x v="200"/>
    <x v="506"/>
    <x v="0"/>
    <x v="0"/>
    <x v="0"/>
    <x v="0"/>
    <x v="0"/>
    <x v="0"/>
    <x v="0"/>
    <x v="0"/>
    <x v="0"/>
  </r>
  <r>
    <x v="0"/>
    <x v="0"/>
    <x v="0"/>
    <x v="27"/>
    <x v="27"/>
    <x v="1"/>
    <x v="27"/>
    <x v="426"/>
    <x v="424"/>
    <x v="4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8"/>
    <x v="229"/>
    <x v="0"/>
    <x v="0"/>
    <x v="156"/>
    <x v="0"/>
    <x v="341"/>
    <x v="203"/>
    <x v="401"/>
    <x v="395"/>
    <x v="398"/>
    <x v="448"/>
    <x v="0"/>
    <x v="0"/>
    <x v="0"/>
    <x v="0"/>
    <x v="0"/>
    <x v="0"/>
    <x v="0"/>
    <x v="0"/>
    <x v="0"/>
    <x v="0"/>
    <x v="0"/>
    <x v="0"/>
    <x v="0"/>
    <x v="0"/>
    <x v="1"/>
    <x v="143"/>
    <x v="169"/>
    <x v="0"/>
    <x v="0"/>
    <x v="5"/>
    <x v="130"/>
    <x v="0"/>
    <x v="0"/>
    <x v="63"/>
    <x v="13"/>
    <x v="187"/>
    <x v="0"/>
    <x v="0"/>
    <x v="254"/>
    <x v="13"/>
    <x v="39"/>
    <x v="337"/>
    <x v="394"/>
    <x v="32"/>
    <x v="608"/>
    <x v="15"/>
    <x v="220"/>
    <x v="1"/>
    <x v="1"/>
    <x v="140"/>
    <x v="21"/>
    <x v="419"/>
    <x v="12"/>
    <x v="135"/>
    <x v="425"/>
    <x v="507"/>
    <x v="22"/>
    <x v="21"/>
    <x v="4"/>
    <x v="0"/>
    <x v="0"/>
    <x v="0"/>
    <x v="0"/>
    <x v="0"/>
    <x v="0"/>
  </r>
  <r>
    <x v="0"/>
    <x v="0"/>
    <x v="0"/>
    <x v="27"/>
    <x v="27"/>
    <x v="1"/>
    <x v="0"/>
    <x v="427"/>
    <x v="425"/>
    <x v="4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508"/>
    <x v="0"/>
    <x v="0"/>
    <x v="0"/>
    <x v="0"/>
    <x v="0"/>
    <x v="0"/>
    <x v="0"/>
    <x v="0"/>
    <x v="0"/>
  </r>
  <r>
    <x v="0"/>
    <x v="0"/>
    <x v="0"/>
    <x v="27"/>
    <x v="27"/>
    <x v="1"/>
    <x v="0"/>
    <x v="428"/>
    <x v="426"/>
    <x v="4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9"/>
    <x v="230"/>
    <x v="0"/>
    <x v="0"/>
    <x v="0"/>
    <x v="0"/>
    <x v="342"/>
    <x v="204"/>
    <x v="402"/>
    <x v="396"/>
    <x v="399"/>
    <x v="4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338"/>
    <x v="395"/>
    <x v="6"/>
    <x v="15"/>
    <x v="2"/>
    <x v="2"/>
    <x v="0"/>
    <x v="0"/>
    <x v="38"/>
    <x v="1"/>
    <x v="420"/>
    <x v="4"/>
    <x v="1"/>
    <x v="426"/>
    <x v="509"/>
    <x v="0"/>
    <x v="0"/>
    <x v="0"/>
    <x v="0"/>
    <x v="0"/>
    <x v="0"/>
    <x v="0"/>
    <x v="0"/>
    <x v="0"/>
  </r>
  <r>
    <x v="0"/>
    <x v="0"/>
    <x v="0"/>
    <x v="27"/>
    <x v="27"/>
    <x v="1"/>
    <x v="59"/>
    <x v="429"/>
    <x v="427"/>
    <x v="4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09"/>
    <x v="2"/>
    <x v="2"/>
    <x v="1"/>
    <x v="6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1"/>
    <x v="147"/>
    <x v="147"/>
    <x v="1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10"/>
    <x v="1"/>
    <x v="221"/>
    <x v="0"/>
    <x v="0"/>
    <x v="35"/>
    <x v="1"/>
    <x v="98"/>
    <x v="1"/>
    <x v="33"/>
    <x v="92"/>
    <x v="510"/>
    <x v="0"/>
    <x v="0"/>
    <x v="0"/>
    <x v="0"/>
    <x v="0"/>
    <x v="0"/>
    <x v="0"/>
    <x v="0"/>
    <x v="0"/>
  </r>
  <r>
    <x v="0"/>
    <x v="0"/>
    <x v="0"/>
    <x v="27"/>
    <x v="27"/>
    <x v="47"/>
    <x v="86"/>
    <x v="318"/>
    <x v="317"/>
    <x v="3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8"/>
    <x v="61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6"/>
    <x v="151"/>
    <x v="430"/>
    <x v="428"/>
    <x v="4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84"/>
    <x v="83"/>
    <x v="431"/>
    <x v="429"/>
    <x v="4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612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43"/>
    <x v="290"/>
    <x v="231"/>
    <x v="40"/>
    <x v="0"/>
    <x v="157"/>
    <x v="0"/>
    <x v="343"/>
    <x v="205"/>
    <x v="403"/>
    <x v="397"/>
    <x v="400"/>
    <x v="451"/>
    <x v="0"/>
    <x v="0"/>
    <x v="0"/>
    <x v="0"/>
    <x v="0"/>
    <x v="0"/>
    <x v="0"/>
    <x v="0"/>
    <x v="0"/>
    <x v="0"/>
    <x v="0"/>
    <x v="0"/>
    <x v="0"/>
    <x v="0"/>
    <x v="0"/>
    <x v="144"/>
    <x v="170"/>
    <x v="0"/>
    <x v="0"/>
    <x v="1"/>
    <x v="1"/>
    <x v="0"/>
    <x v="0"/>
    <x v="33"/>
    <x v="5"/>
    <x v="188"/>
    <x v="0"/>
    <x v="0"/>
    <x v="255"/>
    <x v="1"/>
    <x v="13"/>
    <x v="339"/>
    <x v="396"/>
    <x v="11"/>
    <x v="613"/>
    <x v="1"/>
    <x v="134"/>
    <x v="0"/>
    <x v="0"/>
    <x v="51"/>
    <x v="0"/>
    <x v="421"/>
    <x v="3"/>
    <x v="75"/>
    <x v="427"/>
    <x v="511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1"/>
    <x v="150"/>
    <x v="0"/>
    <x v="0"/>
    <x v="158"/>
    <x v="0"/>
    <x v="344"/>
    <x v="206"/>
    <x v="404"/>
    <x v="398"/>
    <x v="401"/>
    <x v="452"/>
    <x v="0"/>
    <x v="0"/>
    <x v="0"/>
    <x v="0"/>
    <x v="0"/>
    <x v="0"/>
    <x v="0"/>
    <x v="0"/>
    <x v="0"/>
    <x v="0"/>
    <x v="0"/>
    <x v="0"/>
    <x v="0"/>
    <x v="0"/>
    <x v="0"/>
    <x v="145"/>
    <x v="171"/>
    <x v="2"/>
    <x v="146"/>
    <x v="1"/>
    <x v="1"/>
    <x v="0"/>
    <x v="0"/>
    <x v="7"/>
    <x v="4"/>
    <x v="73"/>
    <x v="1"/>
    <x v="31"/>
    <x v="132"/>
    <x v="1"/>
    <x v="1"/>
    <x v="340"/>
    <x v="397"/>
    <x v="6"/>
    <x v="77"/>
    <x v="2"/>
    <x v="2"/>
    <x v="0"/>
    <x v="0"/>
    <x v="2"/>
    <x v="1"/>
    <x v="278"/>
    <x v="4"/>
    <x v="5"/>
    <x v="428"/>
    <x v="512"/>
    <x v="0"/>
    <x v="0"/>
    <x v="0"/>
    <x v="0"/>
    <x v="0"/>
    <x v="0"/>
    <x v="0"/>
    <x v="0"/>
    <x v="0"/>
  </r>
  <r>
    <x v="0"/>
    <x v="0"/>
    <x v="0"/>
    <x v="27"/>
    <x v="27"/>
    <x v="106"/>
    <x v="152"/>
    <x v="45"/>
    <x v="45"/>
    <x v="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"/>
    <x v="232"/>
    <x v="0"/>
    <x v="0"/>
    <x v="0"/>
    <x v="0"/>
    <x v="345"/>
    <x v="207"/>
    <x v="405"/>
    <x v="399"/>
    <x v="402"/>
    <x v="4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1"/>
    <x v="2"/>
    <x v="189"/>
    <x v="0"/>
    <x v="0"/>
    <x v="256"/>
    <x v="1"/>
    <x v="40"/>
    <x v="341"/>
    <x v="398"/>
    <x v="23"/>
    <x v="614"/>
    <x v="5"/>
    <x v="222"/>
    <x v="0"/>
    <x v="0"/>
    <x v="75"/>
    <x v="8"/>
    <x v="422"/>
    <x v="4"/>
    <x v="61"/>
    <x v="429"/>
    <x v="513"/>
    <x v="0"/>
    <x v="0"/>
    <x v="0"/>
    <x v="0"/>
    <x v="0"/>
    <x v="0"/>
    <x v="0"/>
    <x v="0"/>
    <x v="0"/>
  </r>
  <r>
    <x v="0"/>
    <x v="0"/>
    <x v="0"/>
    <x v="27"/>
    <x v="27"/>
    <x v="1"/>
    <x v="153"/>
    <x v="433"/>
    <x v="431"/>
    <x v="4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"/>
    <x v="0"/>
    <x v="406"/>
    <x v="400"/>
    <x v="403"/>
    <x v="4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342"/>
    <x v="399"/>
    <x v="4"/>
    <x v="615"/>
    <x v="2"/>
    <x v="2"/>
    <x v="4"/>
    <x v="145"/>
    <x v="38"/>
    <x v="3"/>
    <x v="201"/>
    <x v="3"/>
    <x v="35"/>
    <x v="193"/>
    <x v="514"/>
    <x v="0"/>
    <x v="0"/>
    <x v="0"/>
    <x v="0"/>
    <x v="0"/>
    <x v="0"/>
    <x v="0"/>
    <x v="0"/>
    <x v="0"/>
  </r>
  <r>
    <x v="0"/>
    <x v="0"/>
    <x v="0"/>
    <x v="27"/>
    <x v="27"/>
    <x v="1"/>
    <x v="27"/>
    <x v="426"/>
    <x v="424"/>
    <x v="42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1"/>
    <x v="14"/>
    <x v="407"/>
    <x v="401"/>
    <x v="404"/>
    <x v="4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3"/>
    <x v="0"/>
    <x v="0"/>
    <x v="257"/>
    <x v="1"/>
    <x v="1"/>
    <x v="343"/>
    <x v="400"/>
    <x v="6"/>
    <x v="10"/>
    <x v="2"/>
    <x v="2"/>
    <x v="0"/>
    <x v="0"/>
    <x v="8"/>
    <x v="1"/>
    <x v="423"/>
    <x v="4"/>
    <x v="5"/>
    <x v="430"/>
    <x v="515"/>
    <x v="0"/>
    <x v="0"/>
    <x v="0"/>
    <x v="71"/>
    <x v="71"/>
    <x v="1"/>
    <x v="1"/>
    <x v="28"/>
    <x v="28"/>
  </r>
  <r>
    <x v="0"/>
    <x v="0"/>
    <x v="0"/>
    <x v="27"/>
    <x v="27"/>
    <x v="1"/>
    <x v="154"/>
    <x v="434"/>
    <x v="432"/>
    <x v="4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616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48"/>
    <x v="418"/>
    <x v="416"/>
    <x v="4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617"/>
    <x v="2"/>
    <x v="2"/>
    <x v="0"/>
    <x v="0"/>
    <x v="13"/>
    <x v="1"/>
    <x v="250"/>
    <x v="1"/>
    <x v="13"/>
    <x v="247"/>
    <x v="516"/>
    <x v="0"/>
    <x v="0"/>
    <x v="0"/>
    <x v="0"/>
    <x v="0"/>
    <x v="0"/>
    <x v="0"/>
    <x v="0"/>
    <x v="0"/>
  </r>
  <r>
    <x v="0"/>
    <x v="0"/>
    <x v="0"/>
    <x v="27"/>
    <x v="27"/>
    <x v="22"/>
    <x v="0"/>
    <x v="418"/>
    <x v="416"/>
    <x v="4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3"/>
    <x v="233"/>
    <x v="0"/>
    <x v="0"/>
    <x v="0"/>
    <x v="0"/>
    <x v="347"/>
    <x v="0"/>
    <x v="408"/>
    <x v="402"/>
    <x v="405"/>
    <x v="4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90"/>
    <x v="0"/>
    <x v="0"/>
    <x v="258"/>
    <x v="3"/>
    <x v="5"/>
    <x v="344"/>
    <x v="401"/>
    <x v="4"/>
    <x v="618"/>
    <x v="2"/>
    <x v="2"/>
    <x v="0"/>
    <x v="0"/>
    <x v="17"/>
    <x v="8"/>
    <x v="424"/>
    <x v="3"/>
    <x v="83"/>
    <x v="431"/>
    <x v="517"/>
    <x v="0"/>
    <x v="0"/>
    <x v="0"/>
    <x v="0"/>
    <x v="0"/>
    <x v="0"/>
    <x v="0"/>
    <x v="0"/>
    <x v="0"/>
  </r>
  <r>
    <x v="0"/>
    <x v="0"/>
    <x v="0"/>
    <x v="27"/>
    <x v="27"/>
    <x v="148"/>
    <x v="155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44"/>
    <x v="294"/>
    <x v="234"/>
    <x v="41"/>
    <x v="0"/>
    <x v="159"/>
    <x v="0"/>
    <x v="348"/>
    <x v="208"/>
    <x v="409"/>
    <x v="403"/>
    <x v="406"/>
    <x v="458"/>
    <x v="0"/>
    <x v="0"/>
    <x v="0"/>
    <x v="0"/>
    <x v="0"/>
    <x v="0"/>
    <x v="0"/>
    <x v="0"/>
    <x v="0"/>
    <x v="0"/>
    <x v="0"/>
    <x v="0"/>
    <x v="0"/>
    <x v="0"/>
    <x v="0"/>
    <x v="146"/>
    <x v="172"/>
    <x v="0"/>
    <x v="0"/>
    <x v="0"/>
    <x v="131"/>
    <x v="0"/>
    <x v="0"/>
    <x v="63"/>
    <x v="5"/>
    <x v="191"/>
    <x v="1"/>
    <x v="1"/>
    <x v="259"/>
    <x v="0"/>
    <x v="12"/>
    <x v="345"/>
    <x v="402"/>
    <x v="59"/>
    <x v="619"/>
    <x v="15"/>
    <x v="223"/>
    <x v="0"/>
    <x v="0"/>
    <x v="141"/>
    <x v="25"/>
    <x v="425"/>
    <x v="18"/>
    <x v="130"/>
    <x v="432"/>
    <x v="518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5"/>
    <x v="235"/>
    <x v="0"/>
    <x v="0"/>
    <x v="160"/>
    <x v="52"/>
    <x v="349"/>
    <x v="209"/>
    <x v="410"/>
    <x v="404"/>
    <x v="407"/>
    <x v="459"/>
    <x v="0"/>
    <x v="0"/>
    <x v="1"/>
    <x v="8"/>
    <x v="0"/>
    <x v="0"/>
    <x v="3"/>
    <x v="3"/>
    <x v="0"/>
    <x v="0"/>
    <x v="0"/>
    <x v="0"/>
    <x v="3"/>
    <x v="0"/>
    <x v="0"/>
    <x v="147"/>
    <x v="173"/>
    <x v="0"/>
    <x v="0"/>
    <x v="10"/>
    <x v="132"/>
    <x v="0"/>
    <x v="0"/>
    <x v="64"/>
    <x v="24"/>
    <x v="192"/>
    <x v="0"/>
    <x v="0"/>
    <x v="260"/>
    <x v="14"/>
    <x v="29"/>
    <x v="346"/>
    <x v="403"/>
    <x v="120"/>
    <x v="620"/>
    <x v="19"/>
    <x v="224"/>
    <x v="18"/>
    <x v="146"/>
    <x v="142"/>
    <x v="53"/>
    <x v="426"/>
    <x v="21"/>
    <x v="136"/>
    <x v="433"/>
    <x v="519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"/>
    <x v="0"/>
    <x v="411"/>
    <x v="405"/>
    <x v="408"/>
    <x v="4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8"/>
    <x v="347"/>
    <x v="404"/>
    <x v="4"/>
    <x v="621"/>
    <x v="5"/>
    <x v="225"/>
    <x v="0"/>
    <x v="0"/>
    <x v="4"/>
    <x v="15"/>
    <x v="427"/>
    <x v="6"/>
    <x v="4"/>
    <x v="434"/>
    <x v="520"/>
    <x v="0"/>
    <x v="0"/>
    <x v="0"/>
    <x v="1"/>
    <x v="1"/>
    <x v="1"/>
    <x v="1"/>
    <x v="28"/>
    <x v="28"/>
  </r>
  <r>
    <x v="0"/>
    <x v="0"/>
    <x v="0"/>
    <x v="27"/>
    <x v="27"/>
    <x v="1"/>
    <x v="0"/>
    <x v="435"/>
    <x v="433"/>
    <x v="4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296"/>
    <x v="236"/>
    <x v="0"/>
    <x v="0"/>
    <x v="0"/>
    <x v="0"/>
    <x v="351"/>
    <x v="210"/>
    <x v="412"/>
    <x v="406"/>
    <x v="409"/>
    <x v="461"/>
    <x v="0"/>
    <x v="0"/>
    <x v="0"/>
    <x v="0"/>
    <x v="0"/>
    <x v="0"/>
    <x v="0"/>
    <x v="0"/>
    <x v="0"/>
    <x v="0"/>
    <x v="0"/>
    <x v="0"/>
    <x v="0"/>
    <x v="0"/>
    <x v="0"/>
    <x v="0"/>
    <x v="174"/>
    <x v="0"/>
    <x v="0"/>
    <x v="3"/>
    <x v="133"/>
    <x v="0"/>
    <x v="0"/>
    <x v="11"/>
    <x v="10"/>
    <x v="193"/>
    <x v="0"/>
    <x v="0"/>
    <x v="261"/>
    <x v="6"/>
    <x v="27"/>
    <x v="348"/>
    <x v="405"/>
    <x v="26"/>
    <x v="622"/>
    <x v="15"/>
    <x v="226"/>
    <x v="6"/>
    <x v="147"/>
    <x v="92"/>
    <x v="19"/>
    <x v="428"/>
    <x v="18"/>
    <x v="129"/>
    <x v="435"/>
    <x v="521"/>
    <x v="0"/>
    <x v="0"/>
    <x v="0"/>
    <x v="0"/>
    <x v="0"/>
    <x v="0"/>
    <x v="0"/>
    <x v="0"/>
    <x v="0"/>
  </r>
  <r>
    <x v="0"/>
    <x v="0"/>
    <x v="0"/>
    <x v="27"/>
    <x v="27"/>
    <x v="1"/>
    <x v="0"/>
    <x v="435"/>
    <x v="433"/>
    <x v="4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7"/>
    <x v="75"/>
    <x v="0"/>
    <x v="0"/>
    <x v="0"/>
    <x v="0"/>
    <x v="291"/>
    <x v="69"/>
    <x v="413"/>
    <x v="407"/>
    <x v="410"/>
    <x v="46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47"/>
    <x v="1"/>
    <x v="1"/>
    <x v="0"/>
    <x v="0"/>
    <x v="8"/>
    <x v="4"/>
    <x v="9"/>
    <x v="1"/>
    <x v="1"/>
    <x v="139"/>
    <x v="1"/>
    <x v="1"/>
    <x v="1"/>
    <x v="406"/>
    <x v="6"/>
    <x v="143"/>
    <x v="2"/>
    <x v="2"/>
    <x v="0"/>
    <x v="0"/>
    <x v="13"/>
    <x v="1"/>
    <x v="67"/>
    <x v="4"/>
    <x v="5"/>
    <x v="5"/>
    <x v="522"/>
    <x v="0"/>
    <x v="0"/>
    <x v="0"/>
    <x v="0"/>
    <x v="0"/>
    <x v="0"/>
    <x v="0"/>
    <x v="0"/>
    <x v="0"/>
  </r>
  <r>
    <x v="0"/>
    <x v="0"/>
    <x v="0"/>
    <x v="27"/>
    <x v="27"/>
    <x v="1"/>
    <x v="156"/>
    <x v="436"/>
    <x v="434"/>
    <x v="4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"/>
    <x v="237"/>
    <x v="0"/>
    <x v="0"/>
    <x v="0"/>
    <x v="0"/>
    <x v="352"/>
    <x v="46"/>
    <x v="414"/>
    <x v="408"/>
    <x v="411"/>
    <x v="4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194"/>
    <x v="0"/>
    <x v="0"/>
    <x v="262"/>
    <x v="0"/>
    <x v="5"/>
    <x v="349"/>
    <x v="407"/>
    <x v="30"/>
    <x v="623"/>
    <x v="2"/>
    <x v="2"/>
    <x v="1"/>
    <x v="1"/>
    <x v="11"/>
    <x v="8"/>
    <x v="429"/>
    <x v="1"/>
    <x v="35"/>
    <x v="436"/>
    <x v="523"/>
    <x v="0"/>
    <x v="0"/>
    <x v="0"/>
    <x v="0"/>
    <x v="0"/>
    <x v="0"/>
    <x v="0"/>
    <x v="0"/>
    <x v="0"/>
  </r>
  <r>
    <x v="0"/>
    <x v="0"/>
    <x v="0"/>
    <x v="27"/>
    <x v="27"/>
    <x v="1"/>
    <x v="0"/>
    <x v="437"/>
    <x v="435"/>
    <x v="4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9"/>
    <x v="133"/>
    <x v="0"/>
    <x v="0"/>
    <x v="0"/>
    <x v="0"/>
    <x v="353"/>
    <x v="211"/>
    <x v="415"/>
    <x v="409"/>
    <x v="412"/>
    <x v="4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29"/>
    <x v="1"/>
    <x v="16"/>
    <x v="350"/>
    <x v="408"/>
    <x v="52"/>
    <x v="624"/>
    <x v="1"/>
    <x v="227"/>
    <x v="33"/>
    <x v="148"/>
    <x v="70"/>
    <x v="39"/>
    <x v="430"/>
    <x v="18"/>
    <x v="69"/>
    <x v="437"/>
    <x v="524"/>
    <x v="0"/>
    <x v="0"/>
    <x v="0"/>
    <x v="0"/>
    <x v="0"/>
    <x v="0"/>
    <x v="0"/>
    <x v="0"/>
    <x v="0"/>
  </r>
  <r>
    <x v="0"/>
    <x v="0"/>
    <x v="0"/>
    <x v="27"/>
    <x v="27"/>
    <x v="1"/>
    <x v="0"/>
    <x v="438"/>
    <x v="436"/>
    <x v="4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2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7"/>
    <x v="439"/>
    <x v="437"/>
    <x v="4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26"/>
    <x v="2"/>
    <x v="2"/>
    <x v="1"/>
    <x v="1"/>
    <x v="6"/>
    <x v="1"/>
    <x v="431"/>
    <x v="1"/>
    <x v="14"/>
    <x v="438"/>
    <x v="525"/>
    <x v="0"/>
    <x v="0"/>
    <x v="0"/>
    <x v="0"/>
    <x v="0"/>
    <x v="0"/>
    <x v="0"/>
    <x v="0"/>
    <x v="0"/>
  </r>
  <r>
    <x v="0"/>
    <x v="0"/>
    <x v="0"/>
    <x v="27"/>
    <x v="27"/>
    <x v="1"/>
    <x v="87"/>
    <x v="440"/>
    <x v="438"/>
    <x v="4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1"/>
    <x v="56"/>
    <x v="419"/>
    <x v="417"/>
    <x v="4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627"/>
    <x v="2"/>
    <x v="2"/>
    <x v="9"/>
    <x v="10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0"/>
    <x v="0"/>
    <x v="441"/>
    <x v="439"/>
    <x v="4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3"/>
    <x v="157"/>
    <x v="442"/>
    <x v="440"/>
    <x v="4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4"/>
    <x v="0"/>
    <x v="416"/>
    <x v="410"/>
    <x v="413"/>
    <x v="4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0"/>
    <x v="0"/>
    <x v="0"/>
    <x v="0"/>
    <x v="0"/>
    <x v="0"/>
    <x v="0"/>
    <x v="0"/>
    <x v="0"/>
    <x v="3"/>
    <x v="8"/>
    <x v="351"/>
    <x v="409"/>
    <x v="14"/>
    <x v="629"/>
    <x v="1"/>
    <x v="179"/>
    <x v="1"/>
    <x v="65"/>
    <x v="18"/>
    <x v="10"/>
    <x v="432"/>
    <x v="13"/>
    <x v="83"/>
    <x v="439"/>
    <x v="526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0"/>
    <x v="81"/>
    <x v="0"/>
    <x v="0"/>
    <x v="161"/>
    <x v="0"/>
    <x v="355"/>
    <x v="75"/>
    <x v="417"/>
    <x v="411"/>
    <x v="414"/>
    <x v="467"/>
    <x v="0"/>
    <x v="0"/>
    <x v="0"/>
    <x v="0"/>
    <x v="0"/>
    <x v="0"/>
    <x v="0"/>
    <x v="0"/>
    <x v="0"/>
    <x v="0"/>
    <x v="0"/>
    <x v="0"/>
    <x v="0"/>
    <x v="0"/>
    <x v="0"/>
    <x v="148"/>
    <x v="175"/>
    <x v="0"/>
    <x v="0"/>
    <x v="1"/>
    <x v="1"/>
    <x v="0"/>
    <x v="0"/>
    <x v="14"/>
    <x v="10"/>
    <x v="168"/>
    <x v="1"/>
    <x v="72"/>
    <x v="263"/>
    <x v="6"/>
    <x v="4"/>
    <x v="352"/>
    <x v="410"/>
    <x v="121"/>
    <x v="252"/>
    <x v="7"/>
    <x v="228"/>
    <x v="0"/>
    <x v="0"/>
    <x v="52"/>
    <x v="16"/>
    <x v="433"/>
    <x v="15"/>
    <x v="23"/>
    <x v="440"/>
    <x v="527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"/>
    <x v="0"/>
    <x v="418"/>
    <x v="412"/>
    <x v="415"/>
    <x v="4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353"/>
    <x v="411"/>
    <x v="6"/>
    <x v="10"/>
    <x v="2"/>
    <x v="2"/>
    <x v="0"/>
    <x v="0"/>
    <x v="13"/>
    <x v="1"/>
    <x v="34"/>
    <x v="1"/>
    <x v="13"/>
    <x v="152"/>
    <x v="528"/>
    <x v="0"/>
    <x v="0"/>
    <x v="0"/>
    <x v="72"/>
    <x v="72"/>
    <x v="1"/>
    <x v="1"/>
    <x v="28"/>
    <x v="28"/>
  </r>
  <r>
    <x v="0"/>
    <x v="0"/>
    <x v="0"/>
    <x v="27"/>
    <x v="27"/>
    <x v="114"/>
    <x v="159"/>
    <x v="23"/>
    <x v="23"/>
    <x v="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3"/>
    <x v="0"/>
    <x v="100"/>
    <x v="100"/>
    <x v="1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1"/>
    <x v="25"/>
    <x v="0"/>
    <x v="0"/>
    <x v="0"/>
    <x v="0"/>
    <x v="357"/>
    <x v="71"/>
    <x v="419"/>
    <x v="413"/>
    <x v="416"/>
    <x v="469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48"/>
    <x v="1"/>
    <x v="1"/>
    <x v="0"/>
    <x v="0"/>
    <x v="8"/>
    <x v="2"/>
    <x v="195"/>
    <x v="2"/>
    <x v="73"/>
    <x v="264"/>
    <x v="0"/>
    <x v="16"/>
    <x v="354"/>
    <x v="412"/>
    <x v="17"/>
    <x v="631"/>
    <x v="2"/>
    <x v="2"/>
    <x v="0"/>
    <x v="0"/>
    <x v="13"/>
    <x v="3"/>
    <x v="434"/>
    <x v="1"/>
    <x v="2"/>
    <x v="441"/>
    <x v="529"/>
    <x v="0"/>
    <x v="0"/>
    <x v="0"/>
    <x v="0"/>
    <x v="0"/>
    <x v="0"/>
    <x v="0"/>
    <x v="0"/>
    <x v="0"/>
  </r>
  <r>
    <x v="0"/>
    <x v="0"/>
    <x v="0"/>
    <x v="27"/>
    <x v="27"/>
    <x v="149"/>
    <x v="0"/>
    <x v="425"/>
    <x v="423"/>
    <x v="42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5"/>
    <x v="2"/>
    <x v="2"/>
    <x v="0"/>
    <x v="0"/>
    <x v="5"/>
    <x v="4"/>
    <x v="5"/>
    <x v="4"/>
    <x v="5"/>
    <x v="5"/>
    <x v="5"/>
    <x v="0"/>
    <x v="0"/>
    <x v="1"/>
    <x v="73"/>
    <x v="73"/>
    <x v="1"/>
    <x v="1"/>
    <x v="28"/>
    <x v="28"/>
  </r>
  <r>
    <x v="0"/>
    <x v="0"/>
    <x v="0"/>
    <x v="27"/>
    <x v="27"/>
    <x v="149"/>
    <x v="0"/>
    <x v="425"/>
    <x v="423"/>
    <x v="42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2"/>
    <x v="238"/>
    <x v="0"/>
    <x v="0"/>
    <x v="0"/>
    <x v="0"/>
    <x v="358"/>
    <x v="212"/>
    <x v="420"/>
    <x v="414"/>
    <x v="417"/>
    <x v="47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49"/>
    <x v="1"/>
    <x v="1"/>
    <x v="0"/>
    <x v="0"/>
    <x v="27"/>
    <x v="10"/>
    <x v="163"/>
    <x v="3"/>
    <x v="24"/>
    <x v="158"/>
    <x v="0"/>
    <x v="16"/>
    <x v="355"/>
    <x v="413"/>
    <x v="23"/>
    <x v="632"/>
    <x v="2"/>
    <x v="2"/>
    <x v="0"/>
    <x v="0"/>
    <x v="8"/>
    <x v="8"/>
    <x v="16"/>
    <x v="1"/>
    <x v="2"/>
    <x v="442"/>
    <x v="530"/>
    <x v="0"/>
    <x v="0"/>
    <x v="0"/>
    <x v="73"/>
    <x v="73"/>
    <x v="1"/>
    <x v="1"/>
    <x v="28"/>
    <x v="28"/>
  </r>
  <r>
    <x v="0"/>
    <x v="0"/>
    <x v="0"/>
    <x v="27"/>
    <x v="27"/>
    <x v="150"/>
    <x v="65"/>
    <x v="443"/>
    <x v="441"/>
    <x v="4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0"/>
    <x v="0"/>
    <x v="0"/>
    <x v="0"/>
    <x v="0"/>
    <x v="0"/>
    <x v="0"/>
    <x v="0"/>
    <x v="1"/>
    <x v="1"/>
    <x v="1"/>
    <x v="1"/>
    <x v="95"/>
    <x v="633"/>
    <x v="5"/>
    <x v="22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150"/>
    <x v="0"/>
    <x v="0"/>
    <x v="0"/>
    <x v="0"/>
    <x v="0"/>
    <x v="0"/>
    <x v="0"/>
    <x v="0"/>
    <x v="0"/>
    <x v="0"/>
    <x v="1"/>
    <x v="1"/>
    <x v="1"/>
    <x v="1"/>
    <x v="64"/>
    <x v="63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421"/>
    <x v="415"/>
    <x v="418"/>
    <x v="471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3"/>
    <x v="135"/>
    <x v="0"/>
    <x v="0"/>
    <x v="4"/>
    <x v="4"/>
    <x v="2"/>
    <x v="1"/>
    <x v="2"/>
    <x v="26"/>
    <x v="1"/>
    <x v="1"/>
    <x v="1"/>
    <x v="414"/>
    <x v="1"/>
    <x v="304"/>
    <x v="5"/>
    <x v="225"/>
    <x v="0"/>
    <x v="0"/>
    <x v="6"/>
    <x v="1"/>
    <x v="34"/>
    <x v="4"/>
    <x v="5"/>
    <x v="5"/>
    <x v="531"/>
    <x v="0"/>
    <x v="0"/>
    <x v="0"/>
    <x v="74"/>
    <x v="74"/>
    <x v="1"/>
    <x v="1"/>
    <x v="28"/>
    <x v="28"/>
  </r>
  <r>
    <x v="0"/>
    <x v="0"/>
    <x v="0"/>
    <x v="27"/>
    <x v="27"/>
    <x v="151"/>
    <x v="0"/>
    <x v="444"/>
    <x v="442"/>
    <x v="4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2"/>
    <x v="0"/>
    <x v="445"/>
    <x v="443"/>
    <x v="4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1"/>
    <x v="37"/>
    <x v="46"/>
    <x v="74"/>
    <x v="16"/>
    <x v="42"/>
    <x v="0"/>
    <x v="0"/>
    <x v="0"/>
    <x v="85"/>
    <x v="14"/>
    <x v="422"/>
    <x v="416"/>
    <x v="419"/>
    <x v="472"/>
    <x v="4"/>
    <x v="19"/>
    <x v="0"/>
    <x v="0"/>
    <x v="0"/>
    <x v="0"/>
    <x v="3"/>
    <x v="3"/>
    <x v="0"/>
    <x v="0"/>
    <x v="0"/>
    <x v="0"/>
    <x v="36"/>
    <x v="0"/>
    <x v="1"/>
    <x v="149"/>
    <x v="176"/>
    <x v="28"/>
    <x v="151"/>
    <x v="1"/>
    <x v="1"/>
    <x v="0"/>
    <x v="0"/>
    <x v="8"/>
    <x v="4"/>
    <x v="9"/>
    <x v="1"/>
    <x v="1"/>
    <x v="4"/>
    <x v="1"/>
    <x v="16"/>
    <x v="356"/>
    <x v="415"/>
    <x v="5"/>
    <x v="636"/>
    <x v="2"/>
    <x v="2"/>
    <x v="0"/>
    <x v="0"/>
    <x v="13"/>
    <x v="1"/>
    <x v="214"/>
    <x v="4"/>
    <x v="2"/>
    <x v="64"/>
    <x v="532"/>
    <x v="0"/>
    <x v="0"/>
    <x v="0"/>
    <x v="75"/>
    <x v="75"/>
    <x v="1"/>
    <x v="1"/>
    <x v="28"/>
    <x v="28"/>
  </r>
  <r>
    <x v="0"/>
    <x v="0"/>
    <x v="0"/>
    <x v="27"/>
    <x v="27"/>
    <x v="68"/>
    <x v="0"/>
    <x v="446"/>
    <x v="444"/>
    <x v="44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2"/>
    <x v="1"/>
    <x v="1"/>
    <x v="0"/>
    <x v="0"/>
    <x v="0"/>
    <x v="0"/>
    <x v="0"/>
    <x v="0"/>
    <x v="0"/>
    <x v="0"/>
    <x v="1"/>
    <x v="1"/>
    <x v="1"/>
    <x v="1"/>
    <x v="6"/>
    <x v="6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27"/>
    <x v="8"/>
    <x v="8"/>
    <x v="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"/>
    <x v="239"/>
    <x v="0"/>
    <x v="0"/>
    <x v="162"/>
    <x v="0"/>
    <x v="359"/>
    <x v="3"/>
    <x v="423"/>
    <x v="417"/>
    <x v="420"/>
    <x v="473"/>
    <x v="0"/>
    <x v="0"/>
    <x v="0"/>
    <x v="0"/>
    <x v="0"/>
    <x v="0"/>
    <x v="0"/>
    <x v="0"/>
    <x v="0"/>
    <x v="0"/>
    <x v="0"/>
    <x v="0"/>
    <x v="0"/>
    <x v="0"/>
    <x v="0"/>
    <x v="150"/>
    <x v="177"/>
    <x v="0"/>
    <x v="0"/>
    <x v="1"/>
    <x v="1"/>
    <x v="0"/>
    <x v="0"/>
    <x v="8"/>
    <x v="4"/>
    <x v="9"/>
    <x v="0"/>
    <x v="0"/>
    <x v="9"/>
    <x v="1"/>
    <x v="1"/>
    <x v="357"/>
    <x v="416"/>
    <x v="4"/>
    <x v="638"/>
    <x v="1"/>
    <x v="57"/>
    <x v="0"/>
    <x v="0"/>
    <x v="11"/>
    <x v="8"/>
    <x v="435"/>
    <x v="4"/>
    <x v="1"/>
    <x v="443"/>
    <x v="533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"/>
    <x v="240"/>
    <x v="0"/>
    <x v="0"/>
    <x v="0"/>
    <x v="0"/>
    <x v="360"/>
    <x v="213"/>
    <x v="424"/>
    <x v="418"/>
    <x v="421"/>
    <x v="4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73"/>
    <x v="0"/>
    <x v="0"/>
    <x v="132"/>
    <x v="1"/>
    <x v="5"/>
    <x v="358"/>
    <x v="417"/>
    <x v="1"/>
    <x v="639"/>
    <x v="2"/>
    <x v="2"/>
    <x v="0"/>
    <x v="0"/>
    <x v="4"/>
    <x v="3"/>
    <x v="436"/>
    <x v="1"/>
    <x v="35"/>
    <x v="444"/>
    <x v="534"/>
    <x v="0"/>
    <x v="0"/>
    <x v="0"/>
    <x v="0"/>
    <x v="0"/>
    <x v="0"/>
    <x v="0"/>
    <x v="0"/>
    <x v="0"/>
  </r>
  <r>
    <x v="0"/>
    <x v="0"/>
    <x v="0"/>
    <x v="27"/>
    <x v="27"/>
    <x v="114"/>
    <x v="159"/>
    <x v="23"/>
    <x v="23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1"/>
    <x v="21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5"/>
    <x v="29"/>
    <x v="0"/>
    <x v="0"/>
    <x v="0"/>
    <x v="0"/>
    <x v="361"/>
    <x v="26"/>
    <x v="425"/>
    <x v="419"/>
    <x v="422"/>
    <x v="47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3"/>
    <x v="1"/>
    <x v="1"/>
    <x v="0"/>
    <x v="0"/>
    <x v="7"/>
    <x v="4"/>
    <x v="9"/>
    <x v="1"/>
    <x v="1"/>
    <x v="23"/>
    <x v="1"/>
    <x v="1"/>
    <x v="359"/>
    <x v="418"/>
    <x v="6"/>
    <x v="640"/>
    <x v="2"/>
    <x v="2"/>
    <x v="0"/>
    <x v="0"/>
    <x v="2"/>
    <x v="1"/>
    <x v="28"/>
    <x v="4"/>
    <x v="5"/>
    <x v="445"/>
    <x v="535"/>
    <x v="0"/>
    <x v="0"/>
    <x v="0"/>
    <x v="0"/>
    <x v="0"/>
    <x v="0"/>
    <x v="0"/>
    <x v="0"/>
    <x v="0"/>
  </r>
  <r>
    <x v="0"/>
    <x v="0"/>
    <x v="0"/>
    <x v="27"/>
    <x v="27"/>
    <x v="1"/>
    <x v="0"/>
    <x v="447"/>
    <x v="445"/>
    <x v="44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27"/>
    <x v="425"/>
    <x v="42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73"/>
    <x v="0"/>
    <x v="0"/>
    <x v="26"/>
    <x v="0"/>
    <x v="95"/>
    <x v="67"/>
    <x v="426"/>
    <x v="420"/>
    <x v="423"/>
    <x v="476"/>
    <x v="0"/>
    <x v="0"/>
    <x v="0"/>
    <x v="0"/>
    <x v="0"/>
    <x v="0"/>
    <x v="0"/>
    <x v="0"/>
    <x v="0"/>
    <x v="0"/>
    <x v="0"/>
    <x v="0"/>
    <x v="0"/>
    <x v="0"/>
    <x v="1"/>
    <x v="22"/>
    <x v="178"/>
    <x v="0"/>
    <x v="0"/>
    <x v="1"/>
    <x v="1"/>
    <x v="0"/>
    <x v="0"/>
    <x v="8"/>
    <x v="4"/>
    <x v="9"/>
    <x v="0"/>
    <x v="0"/>
    <x v="9"/>
    <x v="1"/>
    <x v="5"/>
    <x v="151"/>
    <x v="419"/>
    <x v="6"/>
    <x v="641"/>
    <x v="2"/>
    <x v="2"/>
    <x v="0"/>
    <x v="0"/>
    <x v="19"/>
    <x v="1"/>
    <x v="437"/>
    <x v="4"/>
    <x v="51"/>
    <x v="446"/>
    <x v="536"/>
    <x v="0"/>
    <x v="0"/>
    <x v="0"/>
    <x v="0"/>
    <x v="0"/>
    <x v="0"/>
    <x v="0"/>
    <x v="0"/>
    <x v="0"/>
  </r>
  <r>
    <x v="0"/>
    <x v="0"/>
    <x v="0"/>
    <x v="27"/>
    <x v="27"/>
    <x v="1"/>
    <x v="0"/>
    <x v="428"/>
    <x v="426"/>
    <x v="4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28"/>
    <x v="426"/>
    <x v="42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06"/>
    <x v="241"/>
    <x v="0"/>
    <x v="0"/>
    <x v="0"/>
    <x v="0"/>
    <x v="362"/>
    <x v="214"/>
    <x v="427"/>
    <x v="421"/>
    <x v="424"/>
    <x v="47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4"/>
    <x v="1"/>
    <x v="1"/>
    <x v="0"/>
    <x v="0"/>
    <x v="27"/>
    <x v="4"/>
    <x v="25"/>
    <x v="0"/>
    <x v="0"/>
    <x v="265"/>
    <x v="1"/>
    <x v="48"/>
    <x v="360"/>
    <x v="420"/>
    <x v="6"/>
    <x v="642"/>
    <x v="2"/>
    <x v="2"/>
    <x v="0"/>
    <x v="0"/>
    <x v="143"/>
    <x v="1"/>
    <x v="438"/>
    <x v="4"/>
    <x v="75"/>
    <x v="447"/>
    <x v="537"/>
    <x v="0"/>
    <x v="0"/>
    <x v="0"/>
    <x v="0"/>
    <x v="0"/>
    <x v="0"/>
    <x v="0"/>
    <x v="0"/>
    <x v="0"/>
  </r>
  <r>
    <x v="0"/>
    <x v="0"/>
    <x v="0"/>
    <x v="27"/>
    <x v="27"/>
    <x v="20"/>
    <x v="160"/>
    <x v="448"/>
    <x v="446"/>
    <x v="44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"/>
    <x v="0"/>
    <x v="428"/>
    <x v="422"/>
    <x v="425"/>
    <x v="4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4"/>
    <x v="0"/>
    <x v="0"/>
    <x v="0"/>
    <x v="0"/>
    <x v="0"/>
    <x v="0"/>
    <x v="0"/>
    <x v="0"/>
    <x v="0"/>
    <x v="0"/>
    <x v="361"/>
    <x v="421"/>
    <x v="23"/>
    <x v="643"/>
    <x v="1"/>
    <x v="230"/>
    <x v="0"/>
    <x v="0"/>
    <x v="12"/>
    <x v="3"/>
    <x v="439"/>
    <x v="3"/>
    <x v="20"/>
    <x v="448"/>
    <x v="538"/>
    <x v="0"/>
    <x v="0"/>
    <x v="0"/>
    <x v="0"/>
    <x v="0"/>
    <x v="0"/>
    <x v="0"/>
    <x v="0"/>
    <x v="0"/>
  </r>
  <r>
    <x v="0"/>
    <x v="0"/>
    <x v="0"/>
    <x v="27"/>
    <x v="27"/>
    <x v="13"/>
    <x v="0"/>
    <x v="449"/>
    <x v="447"/>
    <x v="4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44"/>
    <x v="1"/>
    <x v="23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3"/>
    <x v="0"/>
    <x v="449"/>
    <x v="447"/>
    <x v="449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5"/>
    <x v="1"/>
    <x v="1"/>
    <x v="0"/>
    <x v="0"/>
    <x v="0"/>
    <x v="0"/>
    <x v="0"/>
    <x v="0"/>
    <x v="0"/>
    <x v="0"/>
    <x v="1"/>
    <x v="1"/>
    <x v="1"/>
    <x v="1"/>
    <x v="6"/>
    <x v="6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7"/>
    <x v="0"/>
    <x v="432"/>
    <x v="430"/>
    <x v="43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7"/>
    <x v="0"/>
    <x v="432"/>
    <x v="430"/>
    <x v="43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1"/>
    <x v="9"/>
    <x v="0"/>
    <x v="0"/>
    <x v="0"/>
    <x v="0"/>
    <x v="0"/>
    <x v="0"/>
    <x v="0"/>
    <x v="0"/>
    <x v="0"/>
    <x v="0"/>
    <x v="0"/>
    <x v="0"/>
    <x v="0"/>
    <x v="19"/>
    <x v="43"/>
    <x v="0"/>
    <x v="136"/>
    <x v="0"/>
    <x v="0"/>
    <x v="0"/>
    <x v="0"/>
    <x v="0"/>
    <x v="0"/>
    <x v="0"/>
    <x v="0"/>
    <x v="1"/>
    <x v="1"/>
    <x v="1"/>
    <x v="1"/>
    <x v="23"/>
    <x v="140"/>
    <x v="1"/>
    <x v="23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64"/>
    <x v="450"/>
    <x v="448"/>
    <x v="4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7"/>
    <x v="242"/>
    <x v="0"/>
    <x v="0"/>
    <x v="163"/>
    <x v="0"/>
    <x v="364"/>
    <x v="215"/>
    <x v="429"/>
    <x v="423"/>
    <x v="426"/>
    <x v="479"/>
    <x v="0"/>
    <x v="0"/>
    <x v="0"/>
    <x v="0"/>
    <x v="0"/>
    <x v="0"/>
    <x v="0"/>
    <x v="0"/>
    <x v="0"/>
    <x v="0"/>
    <x v="0"/>
    <x v="0"/>
    <x v="0"/>
    <x v="0"/>
    <x v="0"/>
    <x v="151"/>
    <x v="179"/>
    <x v="0"/>
    <x v="0"/>
    <x v="0"/>
    <x v="0"/>
    <x v="0"/>
    <x v="0"/>
    <x v="65"/>
    <x v="9"/>
    <x v="196"/>
    <x v="2"/>
    <x v="74"/>
    <x v="266"/>
    <x v="13"/>
    <x v="48"/>
    <x v="362"/>
    <x v="422"/>
    <x v="122"/>
    <x v="646"/>
    <x v="9"/>
    <x v="233"/>
    <x v="17"/>
    <x v="149"/>
    <x v="96"/>
    <x v="47"/>
    <x v="440"/>
    <x v="37"/>
    <x v="137"/>
    <x v="449"/>
    <x v="539"/>
    <x v="0"/>
    <x v="0"/>
    <x v="0"/>
    <x v="0"/>
    <x v="0"/>
    <x v="0"/>
    <x v="0"/>
    <x v="0"/>
    <x v="0"/>
  </r>
  <r>
    <x v="0"/>
    <x v="0"/>
    <x v="0"/>
    <x v="28"/>
    <x v="28"/>
    <x v="1"/>
    <x v="0"/>
    <x v="451"/>
    <x v="449"/>
    <x v="4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47"/>
    <x v="308"/>
    <x v="243"/>
    <x v="43"/>
    <x v="0"/>
    <x v="164"/>
    <x v="0"/>
    <x v="365"/>
    <x v="216"/>
    <x v="430"/>
    <x v="424"/>
    <x v="427"/>
    <x v="480"/>
    <x v="0"/>
    <x v="0"/>
    <x v="0"/>
    <x v="0"/>
    <x v="0"/>
    <x v="0"/>
    <x v="0"/>
    <x v="0"/>
    <x v="0"/>
    <x v="0"/>
    <x v="0"/>
    <x v="0"/>
    <x v="0"/>
    <x v="0"/>
    <x v="0"/>
    <x v="152"/>
    <x v="180"/>
    <x v="0"/>
    <x v="0"/>
    <x v="6"/>
    <x v="137"/>
    <x v="0"/>
    <x v="0"/>
    <x v="26"/>
    <x v="9"/>
    <x v="197"/>
    <x v="3"/>
    <x v="75"/>
    <x v="267"/>
    <x v="3"/>
    <x v="40"/>
    <x v="363"/>
    <x v="423"/>
    <x v="74"/>
    <x v="647"/>
    <x v="13"/>
    <x v="234"/>
    <x v="26"/>
    <x v="150"/>
    <x v="144"/>
    <x v="19"/>
    <x v="441"/>
    <x v="19"/>
    <x v="138"/>
    <x v="450"/>
    <x v="540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648"/>
    <x v="1"/>
    <x v="4"/>
    <x v="3"/>
    <x v="151"/>
    <x v="19"/>
    <x v="8"/>
    <x v="420"/>
    <x v="3"/>
    <x v="65"/>
    <x v="451"/>
    <x v="541"/>
    <x v="0"/>
    <x v="0"/>
    <x v="0"/>
    <x v="0"/>
    <x v="0"/>
    <x v="0"/>
    <x v="0"/>
    <x v="0"/>
    <x v="0"/>
  </r>
  <r>
    <x v="0"/>
    <x v="0"/>
    <x v="0"/>
    <x v="28"/>
    <x v="28"/>
    <x v="1"/>
    <x v="0"/>
    <x v="452"/>
    <x v="450"/>
    <x v="4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49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51"/>
    <x v="36"/>
    <x v="144"/>
    <x v="144"/>
    <x v="1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3"/>
    <x v="56"/>
    <x v="94"/>
    <x v="94"/>
    <x v="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51"/>
    <x v="2"/>
    <x v="2"/>
    <x v="7"/>
    <x v="15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3"/>
    <x v="162"/>
    <x v="2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9"/>
    <x v="244"/>
    <x v="0"/>
    <x v="0"/>
    <x v="165"/>
    <x v="0"/>
    <x v="366"/>
    <x v="217"/>
    <x v="431"/>
    <x v="425"/>
    <x v="428"/>
    <x v="481"/>
    <x v="0"/>
    <x v="0"/>
    <x v="0"/>
    <x v="0"/>
    <x v="0"/>
    <x v="0"/>
    <x v="0"/>
    <x v="0"/>
    <x v="0"/>
    <x v="0"/>
    <x v="0"/>
    <x v="0"/>
    <x v="0"/>
    <x v="0"/>
    <x v="0"/>
    <x v="153"/>
    <x v="181"/>
    <x v="0"/>
    <x v="0"/>
    <x v="1"/>
    <x v="1"/>
    <x v="0"/>
    <x v="0"/>
    <x v="40"/>
    <x v="5"/>
    <x v="198"/>
    <x v="0"/>
    <x v="0"/>
    <x v="268"/>
    <x v="0"/>
    <x v="42"/>
    <x v="364"/>
    <x v="424"/>
    <x v="52"/>
    <x v="652"/>
    <x v="5"/>
    <x v="235"/>
    <x v="0"/>
    <x v="0"/>
    <x v="145"/>
    <x v="13"/>
    <x v="442"/>
    <x v="3"/>
    <x v="25"/>
    <x v="452"/>
    <x v="542"/>
    <x v="0"/>
    <x v="0"/>
    <x v="0"/>
    <x v="0"/>
    <x v="0"/>
    <x v="0"/>
    <x v="0"/>
    <x v="0"/>
    <x v="0"/>
  </r>
  <r>
    <x v="0"/>
    <x v="0"/>
    <x v="0"/>
    <x v="28"/>
    <x v="28"/>
    <x v="154"/>
    <x v="0"/>
    <x v="434"/>
    <x v="432"/>
    <x v="4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0"/>
    <x v="245"/>
    <x v="0"/>
    <x v="0"/>
    <x v="166"/>
    <x v="0"/>
    <x v="367"/>
    <x v="0"/>
    <x v="432"/>
    <x v="426"/>
    <x v="429"/>
    <x v="482"/>
    <x v="0"/>
    <x v="0"/>
    <x v="0"/>
    <x v="0"/>
    <x v="0"/>
    <x v="0"/>
    <x v="0"/>
    <x v="0"/>
    <x v="0"/>
    <x v="0"/>
    <x v="0"/>
    <x v="0"/>
    <x v="0"/>
    <x v="0"/>
    <x v="0"/>
    <x v="154"/>
    <x v="182"/>
    <x v="0"/>
    <x v="0"/>
    <x v="0"/>
    <x v="110"/>
    <x v="0"/>
    <x v="0"/>
    <x v="0"/>
    <x v="0"/>
    <x v="0"/>
    <x v="0"/>
    <x v="0"/>
    <x v="0"/>
    <x v="1"/>
    <x v="1"/>
    <x v="365"/>
    <x v="425"/>
    <x v="92"/>
    <x v="653"/>
    <x v="1"/>
    <x v="179"/>
    <x v="1"/>
    <x v="1"/>
    <x v="8"/>
    <x v="8"/>
    <x v="361"/>
    <x v="1"/>
    <x v="14"/>
    <x v="453"/>
    <x v="543"/>
    <x v="0"/>
    <x v="0"/>
    <x v="0"/>
    <x v="0"/>
    <x v="0"/>
    <x v="0"/>
    <x v="0"/>
    <x v="0"/>
    <x v="0"/>
  </r>
  <r>
    <x v="0"/>
    <x v="0"/>
    <x v="0"/>
    <x v="28"/>
    <x v="28"/>
    <x v="11"/>
    <x v="27"/>
    <x v="10"/>
    <x v="10"/>
    <x v="10"/>
    <x v="0"/>
    <x v="1"/>
    <x v="0"/>
    <x v="0"/>
    <x v="0"/>
    <x v="0"/>
    <x v="0"/>
    <x v="0"/>
    <x v="0"/>
    <x v="0"/>
    <x v="2"/>
    <x v="2"/>
    <x v="0"/>
    <x v="0"/>
    <x v="0"/>
    <x v="0"/>
    <x v="11"/>
    <x v="0"/>
    <x v="0"/>
    <x v="0"/>
    <x v="0"/>
    <x v="311"/>
    <x v="246"/>
    <x v="44"/>
    <x v="14"/>
    <x v="167"/>
    <x v="10"/>
    <x v="368"/>
    <x v="14"/>
    <x v="433"/>
    <x v="427"/>
    <x v="430"/>
    <x v="483"/>
    <x v="0"/>
    <x v="0"/>
    <x v="0"/>
    <x v="0"/>
    <x v="0"/>
    <x v="0"/>
    <x v="3"/>
    <x v="3"/>
    <x v="0"/>
    <x v="0"/>
    <x v="0"/>
    <x v="0"/>
    <x v="37"/>
    <x v="0"/>
    <x v="0"/>
    <x v="155"/>
    <x v="183"/>
    <x v="0"/>
    <x v="0"/>
    <x v="1"/>
    <x v="1"/>
    <x v="0"/>
    <x v="0"/>
    <x v="32"/>
    <x v="3"/>
    <x v="199"/>
    <x v="2"/>
    <x v="76"/>
    <x v="269"/>
    <x v="13"/>
    <x v="40"/>
    <x v="366"/>
    <x v="426"/>
    <x v="35"/>
    <x v="654"/>
    <x v="10"/>
    <x v="236"/>
    <x v="0"/>
    <x v="0"/>
    <x v="27"/>
    <x v="16"/>
    <x v="443"/>
    <x v="0"/>
    <x v="114"/>
    <x v="454"/>
    <x v="544"/>
    <x v="0"/>
    <x v="0"/>
    <x v="0"/>
    <x v="0"/>
    <x v="0"/>
    <x v="0"/>
    <x v="0"/>
    <x v="0"/>
    <x v="0"/>
  </r>
  <r>
    <x v="0"/>
    <x v="0"/>
    <x v="0"/>
    <x v="28"/>
    <x v="28"/>
    <x v="11"/>
    <x v="27"/>
    <x v="10"/>
    <x v="10"/>
    <x v="1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2"/>
    <x v="247"/>
    <x v="0"/>
    <x v="0"/>
    <x v="168"/>
    <x v="53"/>
    <x v="369"/>
    <x v="218"/>
    <x v="434"/>
    <x v="428"/>
    <x v="431"/>
    <x v="484"/>
    <x v="0"/>
    <x v="0"/>
    <x v="0"/>
    <x v="0"/>
    <x v="0"/>
    <x v="0"/>
    <x v="1"/>
    <x v="1"/>
    <x v="0"/>
    <x v="0"/>
    <x v="0"/>
    <x v="0"/>
    <x v="38"/>
    <x v="0"/>
    <x v="1"/>
    <x v="156"/>
    <x v="184"/>
    <x v="0"/>
    <x v="0"/>
    <x v="1"/>
    <x v="1"/>
    <x v="0"/>
    <x v="0"/>
    <x v="66"/>
    <x v="5"/>
    <x v="200"/>
    <x v="1"/>
    <x v="2"/>
    <x v="270"/>
    <x v="0"/>
    <x v="48"/>
    <x v="367"/>
    <x v="427"/>
    <x v="22"/>
    <x v="655"/>
    <x v="1"/>
    <x v="28"/>
    <x v="0"/>
    <x v="0"/>
    <x v="109"/>
    <x v="11"/>
    <x v="444"/>
    <x v="6"/>
    <x v="85"/>
    <x v="455"/>
    <x v="545"/>
    <x v="0"/>
    <x v="0"/>
    <x v="0"/>
    <x v="11"/>
    <x v="11"/>
    <x v="1"/>
    <x v="1"/>
    <x v="29"/>
    <x v="29"/>
  </r>
  <r>
    <x v="0"/>
    <x v="0"/>
    <x v="0"/>
    <x v="28"/>
    <x v="28"/>
    <x v="11"/>
    <x v="27"/>
    <x v="10"/>
    <x v="10"/>
    <x v="1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35"/>
    <x v="429"/>
    <x v="432"/>
    <x v="48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12"/>
    <x v="2"/>
    <x v="2"/>
    <x v="2"/>
    <x v="2"/>
    <x v="205"/>
    <x v="3"/>
    <x v="8"/>
    <x v="368"/>
    <x v="428"/>
    <x v="1"/>
    <x v="304"/>
    <x v="1"/>
    <x v="28"/>
    <x v="0"/>
    <x v="0"/>
    <x v="43"/>
    <x v="3"/>
    <x v="321"/>
    <x v="3"/>
    <x v="7"/>
    <x v="456"/>
    <x v="546"/>
    <x v="0"/>
    <x v="0"/>
    <x v="0"/>
    <x v="11"/>
    <x v="11"/>
    <x v="1"/>
    <x v="1"/>
    <x v="29"/>
    <x v="29"/>
  </r>
  <r>
    <x v="0"/>
    <x v="0"/>
    <x v="0"/>
    <x v="28"/>
    <x v="28"/>
    <x v="61"/>
    <x v="0"/>
    <x v="453"/>
    <x v="451"/>
    <x v="4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5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61"/>
    <x v="0"/>
    <x v="453"/>
    <x v="451"/>
    <x v="45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156"/>
    <x v="0"/>
    <x v="0"/>
    <x v="0"/>
    <x v="0"/>
    <x v="0"/>
    <x v="0"/>
    <x v="0"/>
    <x v="0"/>
    <x v="0"/>
    <x v="0"/>
    <x v="1"/>
    <x v="1"/>
    <x v="1"/>
    <x v="1"/>
    <x v="86"/>
    <x v="657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11"/>
    <x v="454"/>
    <x v="452"/>
    <x v="4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58"/>
    <x v="1"/>
    <x v="4"/>
    <x v="9"/>
    <x v="107"/>
    <x v="12"/>
    <x v="3"/>
    <x v="445"/>
    <x v="3"/>
    <x v="20"/>
    <x v="457"/>
    <x v="547"/>
    <x v="0"/>
    <x v="0"/>
    <x v="0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"/>
    <x v="248"/>
    <x v="0"/>
    <x v="0"/>
    <x v="169"/>
    <x v="54"/>
    <x v="370"/>
    <x v="219"/>
    <x v="436"/>
    <x v="430"/>
    <x v="433"/>
    <x v="487"/>
    <x v="0"/>
    <x v="0"/>
    <x v="0"/>
    <x v="0"/>
    <x v="0"/>
    <x v="0"/>
    <x v="3"/>
    <x v="3"/>
    <x v="0"/>
    <x v="0"/>
    <x v="0"/>
    <x v="0"/>
    <x v="33"/>
    <x v="0"/>
    <x v="1"/>
    <x v="157"/>
    <x v="185"/>
    <x v="0"/>
    <x v="0"/>
    <x v="0"/>
    <x v="138"/>
    <x v="0"/>
    <x v="0"/>
    <x v="67"/>
    <x v="13"/>
    <x v="201"/>
    <x v="1"/>
    <x v="3"/>
    <x v="271"/>
    <x v="6"/>
    <x v="52"/>
    <x v="369"/>
    <x v="429"/>
    <x v="123"/>
    <x v="659"/>
    <x v="13"/>
    <x v="237"/>
    <x v="34"/>
    <x v="153"/>
    <x v="146"/>
    <x v="48"/>
    <x v="446"/>
    <x v="41"/>
    <x v="139"/>
    <x v="458"/>
    <x v="548"/>
    <x v="0"/>
    <x v="0"/>
    <x v="0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57"/>
    <x v="1"/>
    <x v="1"/>
    <x v="0"/>
    <x v="0"/>
    <x v="0"/>
    <x v="0"/>
    <x v="0"/>
    <x v="0"/>
    <x v="0"/>
    <x v="0"/>
    <x v="1"/>
    <x v="1"/>
    <x v="1"/>
    <x v="1"/>
    <x v="23"/>
    <x v="6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110"/>
    <x v="456"/>
    <x v="454"/>
    <x v="4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661"/>
    <x v="2"/>
    <x v="2"/>
    <x v="0"/>
    <x v="0"/>
    <x v="43"/>
    <x v="1"/>
    <x v="447"/>
    <x v="1"/>
    <x v="7"/>
    <x v="459"/>
    <x v="549"/>
    <x v="0"/>
    <x v="0"/>
    <x v="0"/>
    <x v="0"/>
    <x v="0"/>
    <x v="0"/>
    <x v="0"/>
    <x v="0"/>
    <x v="0"/>
  </r>
  <r>
    <x v="0"/>
    <x v="0"/>
    <x v="0"/>
    <x v="28"/>
    <x v="28"/>
    <x v="1"/>
    <x v="163"/>
    <x v="457"/>
    <x v="455"/>
    <x v="4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662"/>
    <x v="2"/>
    <x v="2"/>
    <x v="1"/>
    <x v="1"/>
    <x v="2"/>
    <x v="1"/>
    <x v="448"/>
    <x v="1"/>
    <x v="2"/>
    <x v="460"/>
    <x v="550"/>
    <x v="0"/>
    <x v="0"/>
    <x v="0"/>
    <x v="0"/>
    <x v="0"/>
    <x v="0"/>
    <x v="0"/>
    <x v="0"/>
    <x v="0"/>
  </r>
  <r>
    <x v="0"/>
    <x v="0"/>
    <x v="0"/>
    <x v="28"/>
    <x v="28"/>
    <x v="1"/>
    <x v="0"/>
    <x v="458"/>
    <x v="456"/>
    <x v="4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166"/>
    <x v="0"/>
    <x v="0"/>
    <x v="170"/>
    <x v="0"/>
    <x v="371"/>
    <x v="0"/>
    <x v="437"/>
    <x v="431"/>
    <x v="434"/>
    <x v="488"/>
    <x v="0"/>
    <x v="0"/>
    <x v="0"/>
    <x v="0"/>
    <x v="0"/>
    <x v="0"/>
    <x v="0"/>
    <x v="0"/>
    <x v="0"/>
    <x v="0"/>
    <x v="0"/>
    <x v="0"/>
    <x v="0"/>
    <x v="0"/>
    <x v="0"/>
    <x v="158"/>
    <x v="186"/>
    <x v="0"/>
    <x v="0"/>
    <x v="0"/>
    <x v="139"/>
    <x v="0"/>
    <x v="0"/>
    <x v="0"/>
    <x v="0"/>
    <x v="0"/>
    <x v="0"/>
    <x v="0"/>
    <x v="0"/>
    <x v="0"/>
    <x v="0"/>
    <x v="370"/>
    <x v="430"/>
    <x v="69"/>
    <x v="663"/>
    <x v="5"/>
    <x v="238"/>
    <x v="6"/>
    <x v="147"/>
    <x v="70"/>
    <x v="15"/>
    <x v="449"/>
    <x v="10"/>
    <x v="6"/>
    <x v="461"/>
    <x v="551"/>
    <x v="0"/>
    <x v="0"/>
    <x v="0"/>
    <x v="0"/>
    <x v="0"/>
    <x v="0"/>
    <x v="0"/>
    <x v="0"/>
    <x v="0"/>
  </r>
  <r>
    <x v="0"/>
    <x v="0"/>
    <x v="0"/>
    <x v="28"/>
    <x v="28"/>
    <x v="1"/>
    <x v="0"/>
    <x v="459"/>
    <x v="457"/>
    <x v="4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60"/>
    <x v="458"/>
    <x v="4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65"/>
    <x v="2"/>
    <x v="2"/>
    <x v="1"/>
    <x v="1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28"/>
    <x v="28"/>
    <x v="1"/>
    <x v="87"/>
    <x v="11"/>
    <x v="11"/>
    <x v="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"/>
    <x v="249"/>
    <x v="0"/>
    <x v="0"/>
    <x v="0"/>
    <x v="0"/>
    <x v="372"/>
    <x v="220"/>
    <x v="438"/>
    <x v="432"/>
    <x v="435"/>
    <x v="4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43"/>
    <x v="0"/>
    <x v="0"/>
    <x v="265"/>
    <x v="1"/>
    <x v="1"/>
    <x v="371"/>
    <x v="431"/>
    <x v="5"/>
    <x v="666"/>
    <x v="2"/>
    <x v="2"/>
    <x v="1"/>
    <x v="45"/>
    <x v="27"/>
    <x v="8"/>
    <x v="450"/>
    <x v="1"/>
    <x v="37"/>
    <x v="462"/>
    <x v="552"/>
    <x v="0"/>
    <x v="0"/>
    <x v="0"/>
    <x v="0"/>
    <x v="0"/>
    <x v="0"/>
    <x v="0"/>
    <x v="0"/>
    <x v="0"/>
  </r>
  <r>
    <x v="0"/>
    <x v="0"/>
    <x v="0"/>
    <x v="28"/>
    <x v="28"/>
    <x v="1"/>
    <x v="164"/>
    <x v="461"/>
    <x v="459"/>
    <x v="4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6"/>
    <x v="250"/>
    <x v="0"/>
    <x v="0"/>
    <x v="171"/>
    <x v="0"/>
    <x v="373"/>
    <x v="221"/>
    <x v="439"/>
    <x v="433"/>
    <x v="436"/>
    <x v="490"/>
    <x v="0"/>
    <x v="0"/>
    <x v="0"/>
    <x v="0"/>
    <x v="0"/>
    <x v="0"/>
    <x v="0"/>
    <x v="0"/>
    <x v="0"/>
    <x v="0"/>
    <x v="0"/>
    <x v="0"/>
    <x v="0"/>
    <x v="0"/>
    <x v="0"/>
    <x v="159"/>
    <x v="187"/>
    <x v="0"/>
    <x v="0"/>
    <x v="0"/>
    <x v="140"/>
    <x v="0"/>
    <x v="0"/>
    <x v="7"/>
    <x v="4"/>
    <x v="202"/>
    <x v="0"/>
    <x v="0"/>
    <x v="272"/>
    <x v="1"/>
    <x v="1"/>
    <x v="372"/>
    <x v="432"/>
    <x v="124"/>
    <x v="667"/>
    <x v="5"/>
    <x v="239"/>
    <x v="4"/>
    <x v="154"/>
    <x v="147"/>
    <x v="5"/>
    <x v="451"/>
    <x v="11"/>
    <x v="140"/>
    <x v="463"/>
    <x v="553"/>
    <x v="0"/>
    <x v="0"/>
    <x v="0"/>
    <x v="0"/>
    <x v="0"/>
    <x v="0"/>
    <x v="0"/>
    <x v="0"/>
    <x v="0"/>
  </r>
  <r>
    <x v="0"/>
    <x v="0"/>
    <x v="0"/>
    <x v="28"/>
    <x v="28"/>
    <x v="1"/>
    <x v="165"/>
    <x v="12"/>
    <x v="12"/>
    <x v="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7"/>
    <x v="106"/>
    <x v="0"/>
    <x v="0"/>
    <x v="172"/>
    <x v="0"/>
    <x v="374"/>
    <x v="94"/>
    <x v="440"/>
    <x v="434"/>
    <x v="437"/>
    <x v="491"/>
    <x v="0"/>
    <x v="0"/>
    <x v="0"/>
    <x v="0"/>
    <x v="0"/>
    <x v="0"/>
    <x v="0"/>
    <x v="0"/>
    <x v="0"/>
    <x v="0"/>
    <x v="0"/>
    <x v="0"/>
    <x v="0"/>
    <x v="0"/>
    <x v="0"/>
    <x v="160"/>
    <x v="188"/>
    <x v="0"/>
    <x v="0"/>
    <x v="1"/>
    <x v="1"/>
    <x v="0"/>
    <x v="0"/>
    <x v="7"/>
    <x v="4"/>
    <x v="203"/>
    <x v="0"/>
    <x v="0"/>
    <x v="273"/>
    <x v="1"/>
    <x v="16"/>
    <x v="373"/>
    <x v="433"/>
    <x v="71"/>
    <x v="668"/>
    <x v="2"/>
    <x v="2"/>
    <x v="5"/>
    <x v="155"/>
    <x v="38"/>
    <x v="10"/>
    <x v="452"/>
    <x v="6"/>
    <x v="20"/>
    <x v="464"/>
    <x v="554"/>
    <x v="0"/>
    <x v="0"/>
    <x v="0"/>
    <x v="0"/>
    <x v="0"/>
    <x v="0"/>
    <x v="0"/>
    <x v="0"/>
    <x v="0"/>
  </r>
  <r>
    <x v="0"/>
    <x v="0"/>
    <x v="0"/>
    <x v="28"/>
    <x v="28"/>
    <x v="5"/>
    <x v="22"/>
    <x v="462"/>
    <x v="460"/>
    <x v="4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13"/>
    <x v="1"/>
    <x v="113"/>
    <x v="1"/>
    <x v="13"/>
    <x v="226"/>
    <x v="555"/>
    <x v="0"/>
    <x v="0"/>
    <x v="0"/>
    <x v="0"/>
    <x v="0"/>
    <x v="0"/>
    <x v="0"/>
    <x v="0"/>
    <x v="0"/>
  </r>
  <r>
    <x v="0"/>
    <x v="0"/>
    <x v="0"/>
    <x v="28"/>
    <x v="28"/>
    <x v="9"/>
    <x v="166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"/>
    <x v="0"/>
    <x v="441"/>
    <x v="435"/>
    <x v="438"/>
    <x v="4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1"/>
    <x v="0"/>
    <x v="0"/>
    <x v="0"/>
    <x v="0"/>
    <x v="0"/>
    <x v="0"/>
    <x v="0"/>
    <x v="0"/>
    <x v="6"/>
    <x v="8"/>
    <x v="374"/>
    <x v="434"/>
    <x v="60"/>
    <x v="669"/>
    <x v="1"/>
    <x v="240"/>
    <x v="4"/>
    <x v="156"/>
    <x v="148"/>
    <x v="0"/>
    <x v="453"/>
    <x v="0"/>
    <x v="141"/>
    <x v="465"/>
    <x v="556"/>
    <x v="0"/>
    <x v="0"/>
    <x v="0"/>
    <x v="0"/>
    <x v="0"/>
    <x v="0"/>
    <x v="0"/>
    <x v="0"/>
    <x v="0"/>
  </r>
  <r>
    <x v="0"/>
    <x v="0"/>
    <x v="0"/>
    <x v="28"/>
    <x v="28"/>
    <x v="155"/>
    <x v="167"/>
    <x v="464"/>
    <x v="462"/>
    <x v="4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50"/>
    <x v="88"/>
    <x v="465"/>
    <x v="463"/>
    <x v="4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6"/>
    <x v="168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7"/>
    <x v="48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8"/>
    <x v="251"/>
    <x v="0"/>
    <x v="0"/>
    <x v="0"/>
    <x v="0"/>
    <x v="376"/>
    <x v="222"/>
    <x v="442"/>
    <x v="436"/>
    <x v="439"/>
    <x v="4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2"/>
    <x v="0"/>
    <x v="0"/>
    <x v="14"/>
    <x v="2"/>
    <x v="72"/>
    <x v="0"/>
    <x v="0"/>
    <x v="274"/>
    <x v="3"/>
    <x v="13"/>
    <x v="375"/>
    <x v="435"/>
    <x v="124"/>
    <x v="673"/>
    <x v="10"/>
    <x v="241"/>
    <x v="0"/>
    <x v="0"/>
    <x v="61"/>
    <x v="11"/>
    <x v="454"/>
    <x v="0"/>
    <x v="52"/>
    <x v="466"/>
    <x v="557"/>
    <x v="0"/>
    <x v="0"/>
    <x v="0"/>
    <x v="0"/>
    <x v="0"/>
    <x v="0"/>
    <x v="0"/>
    <x v="0"/>
    <x v="0"/>
  </r>
  <r>
    <x v="0"/>
    <x v="0"/>
    <x v="0"/>
    <x v="28"/>
    <x v="28"/>
    <x v="0"/>
    <x v="57"/>
    <x v="466"/>
    <x v="464"/>
    <x v="4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674"/>
    <x v="2"/>
    <x v="2"/>
    <x v="1"/>
    <x v="15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7"/>
    <x v="0"/>
    <x v="467"/>
    <x v="465"/>
    <x v="4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343"/>
    <x v="437"/>
    <x v="440"/>
    <x v="4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406"/>
    <x v="35"/>
    <x v="675"/>
    <x v="5"/>
    <x v="242"/>
    <x v="0"/>
    <x v="0"/>
    <x v="2"/>
    <x v="1"/>
    <x v="28"/>
    <x v="1"/>
    <x v="2"/>
    <x v="26"/>
    <x v="522"/>
    <x v="0"/>
    <x v="0"/>
    <x v="0"/>
    <x v="0"/>
    <x v="0"/>
    <x v="0"/>
    <x v="0"/>
    <x v="0"/>
    <x v="0"/>
  </r>
  <r>
    <x v="0"/>
    <x v="0"/>
    <x v="0"/>
    <x v="28"/>
    <x v="28"/>
    <x v="37"/>
    <x v="0"/>
    <x v="467"/>
    <x v="465"/>
    <x v="46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58"/>
    <x v="0"/>
    <x v="143"/>
    <x v="0"/>
    <x v="0"/>
    <x v="0"/>
    <x v="0"/>
    <x v="0"/>
    <x v="0"/>
    <x v="0"/>
    <x v="0"/>
    <x v="1"/>
    <x v="1"/>
    <x v="1"/>
    <x v="1"/>
    <x v="52"/>
    <x v="676"/>
    <x v="1"/>
    <x v="24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7"/>
    <x v="0"/>
    <x v="468"/>
    <x v="466"/>
    <x v="4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"/>
    <x v="0"/>
    <x v="443"/>
    <x v="438"/>
    <x v="441"/>
    <x v="4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0"/>
    <x v="0"/>
    <x v="0"/>
    <x v="0"/>
    <x v="0"/>
    <x v="0"/>
    <x v="0"/>
    <x v="0"/>
    <x v="1"/>
    <x v="16"/>
    <x v="376"/>
    <x v="436"/>
    <x v="40"/>
    <x v="677"/>
    <x v="1"/>
    <x v="57"/>
    <x v="0"/>
    <x v="0"/>
    <x v="2"/>
    <x v="1"/>
    <x v="455"/>
    <x v="4"/>
    <x v="2"/>
    <x v="467"/>
    <x v="558"/>
    <x v="0"/>
    <x v="0"/>
    <x v="0"/>
    <x v="0"/>
    <x v="0"/>
    <x v="0"/>
    <x v="0"/>
    <x v="0"/>
    <x v="0"/>
  </r>
  <r>
    <x v="0"/>
    <x v="0"/>
    <x v="0"/>
    <x v="28"/>
    <x v="28"/>
    <x v="37"/>
    <x v="0"/>
    <x v="468"/>
    <x v="466"/>
    <x v="4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"/>
    <x v="0"/>
    <x v="0"/>
    <x v="0"/>
    <x v="0"/>
    <x v="53"/>
    <x v="4"/>
    <x v="444"/>
    <x v="439"/>
    <x v="442"/>
    <x v="49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14"/>
    <x v="1"/>
    <x v="1"/>
    <x v="0"/>
    <x v="0"/>
    <x v="18"/>
    <x v="4"/>
    <x v="9"/>
    <x v="1"/>
    <x v="1"/>
    <x v="42"/>
    <x v="1"/>
    <x v="1"/>
    <x v="1"/>
    <x v="437"/>
    <x v="6"/>
    <x v="458"/>
    <x v="2"/>
    <x v="2"/>
    <x v="0"/>
    <x v="0"/>
    <x v="23"/>
    <x v="1"/>
    <x v="63"/>
    <x v="4"/>
    <x v="5"/>
    <x v="5"/>
    <x v="559"/>
    <x v="0"/>
    <x v="0"/>
    <x v="0"/>
    <x v="76"/>
    <x v="76"/>
    <x v="5"/>
    <x v="5"/>
    <x v="30"/>
    <x v="30"/>
  </r>
  <r>
    <x v="0"/>
    <x v="0"/>
    <x v="0"/>
    <x v="28"/>
    <x v="28"/>
    <x v="61"/>
    <x v="0"/>
    <x v="469"/>
    <x v="467"/>
    <x v="46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1"/>
    <x v="1"/>
    <x v="1"/>
    <x v="1"/>
    <x v="3"/>
    <x v="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61"/>
    <x v="0"/>
    <x v="469"/>
    <x v="467"/>
    <x v="46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77"/>
    <x v="77"/>
    <x v="1"/>
    <x v="1"/>
    <x v="29"/>
    <x v="29"/>
  </r>
  <r>
    <x v="0"/>
    <x v="0"/>
    <x v="0"/>
    <x v="28"/>
    <x v="28"/>
    <x v="158"/>
    <x v="0"/>
    <x v="470"/>
    <x v="468"/>
    <x v="4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83"/>
    <x v="0"/>
    <x v="471"/>
    <x v="469"/>
    <x v="47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6"/>
    <x v="0"/>
    <x v="0"/>
    <x v="0"/>
    <x v="0"/>
    <x v="11"/>
    <x v="23"/>
    <x v="445"/>
    <x v="440"/>
    <x v="443"/>
    <x v="498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59"/>
    <x v="0"/>
    <x v="0"/>
    <x v="0"/>
    <x v="0"/>
    <x v="7"/>
    <x v="4"/>
    <x v="10"/>
    <x v="1"/>
    <x v="9"/>
    <x v="10"/>
    <x v="1"/>
    <x v="1"/>
    <x v="1"/>
    <x v="1"/>
    <x v="24"/>
    <x v="678"/>
    <x v="1"/>
    <x v="4"/>
    <x v="0"/>
    <x v="0"/>
    <x v="2"/>
    <x v="1"/>
    <x v="84"/>
    <x v="4"/>
    <x v="5"/>
    <x v="5"/>
    <x v="5"/>
    <x v="0"/>
    <x v="0"/>
    <x v="0"/>
    <x v="0"/>
    <x v="0"/>
    <x v="0"/>
    <x v="0"/>
    <x v="0"/>
    <x v="0"/>
  </r>
  <r>
    <x v="0"/>
    <x v="0"/>
    <x v="0"/>
    <x v="28"/>
    <x v="28"/>
    <x v="1"/>
    <x v="0"/>
    <x v="472"/>
    <x v="470"/>
    <x v="47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1"/>
    <x v="2"/>
    <x v="2"/>
    <x v="0"/>
    <x v="0"/>
    <x v="13"/>
    <x v="3"/>
    <x v="456"/>
    <x v="3"/>
    <x v="13"/>
    <x v="468"/>
    <x v="560"/>
    <x v="0"/>
    <x v="0"/>
    <x v="0"/>
    <x v="0"/>
    <x v="0"/>
    <x v="0"/>
    <x v="0"/>
    <x v="0"/>
    <x v="0"/>
  </r>
  <r>
    <x v="0"/>
    <x v="0"/>
    <x v="0"/>
    <x v="28"/>
    <x v="28"/>
    <x v="116"/>
    <x v="0"/>
    <x v="456"/>
    <x v="454"/>
    <x v="4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79"/>
    <x v="1"/>
    <x v="119"/>
    <x v="0"/>
    <x v="0"/>
    <x v="11"/>
    <x v="8"/>
    <x v="457"/>
    <x v="10"/>
    <x v="39"/>
    <x v="469"/>
    <x v="561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680"/>
    <x v="7"/>
    <x v="244"/>
    <x v="0"/>
    <x v="0"/>
    <x v="38"/>
    <x v="3"/>
    <x v="363"/>
    <x v="1"/>
    <x v="35"/>
    <x v="52"/>
    <x v="562"/>
    <x v="0"/>
    <x v="0"/>
    <x v="0"/>
    <x v="0"/>
    <x v="0"/>
    <x v="0"/>
    <x v="0"/>
    <x v="0"/>
    <x v="0"/>
  </r>
  <r>
    <x v="0"/>
    <x v="0"/>
    <x v="0"/>
    <x v="28"/>
    <x v="28"/>
    <x v="1"/>
    <x v="0"/>
    <x v="452"/>
    <x v="450"/>
    <x v="45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81"/>
    <x v="1"/>
    <x v="24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51"/>
    <x v="36"/>
    <x v="144"/>
    <x v="144"/>
    <x v="14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682"/>
    <x v="2"/>
    <x v="2"/>
    <x v="0"/>
    <x v="0"/>
    <x v="35"/>
    <x v="8"/>
    <x v="458"/>
    <x v="10"/>
    <x v="33"/>
    <x v="470"/>
    <x v="563"/>
    <x v="0"/>
    <x v="0"/>
    <x v="0"/>
    <x v="0"/>
    <x v="0"/>
    <x v="0"/>
    <x v="0"/>
    <x v="0"/>
    <x v="0"/>
  </r>
  <r>
    <x v="0"/>
    <x v="0"/>
    <x v="0"/>
    <x v="28"/>
    <x v="28"/>
    <x v="159"/>
    <x v="169"/>
    <x v="473"/>
    <x v="471"/>
    <x v="4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25"/>
    <x v="48"/>
    <x v="474"/>
    <x v="472"/>
    <x v="4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46"/>
    <x v="441"/>
    <x v="444"/>
    <x v="5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2"/>
    <x v="1"/>
    <x v="1"/>
    <x v="158"/>
    <x v="3"/>
    <x v="14"/>
    <x v="377"/>
    <x v="438"/>
    <x v="44"/>
    <x v="684"/>
    <x v="2"/>
    <x v="2"/>
    <x v="0"/>
    <x v="0"/>
    <x v="32"/>
    <x v="8"/>
    <x v="459"/>
    <x v="10"/>
    <x v="37"/>
    <x v="471"/>
    <x v="564"/>
    <x v="0"/>
    <x v="0"/>
    <x v="0"/>
    <x v="0"/>
    <x v="0"/>
    <x v="0"/>
    <x v="0"/>
    <x v="0"/>
    <x v="0"/>
  </r>
  <r>
    <x v="0"/>
    <x v="0"/>
    <x v="0"/>
    <x v="29"/>
    <x v="29"/>
    <x v="3"/>
    <x v="0"/>
    <x v="475"/>
    <x v="473"/>
    <x v="47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"/>
    <x v="20"/>
    <x v="476"/>
    <x v="474"/>
    <x v="4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685"/>
    <x v="2"/>
    <x v="2"/>
    <x v="1"/>
    <x v="101"/>
    <x v="2"/>
    <x v="1"/>
    <x v="460"/>
    <x v="1"/>
    <x v="2"/>
    <x v="472"/>
    <x v="565"/>
    <x v="0"/>
    <x v="0"/>
    <x v="0"/>
    <x v="0"/>
    <x v="0"/>
    <x v="0"/>
    <x v="0"/>
    <x v="0"/>
    <x v="0"/>
  </r>
  <r>
    <x v="0"/>
    <x v="0"/>
    <x v="0"/>
    <x v="29"/>
    <x v="29"/>
    <x v="1"/>
    <x v="37"/>
    <x v="448"/>
    <x v="446"/>
    <x v="4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686"/>
    <x v="2"/>
    <x v="2"/>
    <x v="4"/>
    <x v="158"/>
    <x v="4"/>
    <x v="1"/>
    <x v="461"/>
    <x v="1"/>
    <x v="4"/>
    <x v="473"/>
    <x v="566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1"/>
    <x v="39"/>
    <x v="48"/>
    <x v="319"/>
    <x v="252"/>
    <x v="45"/>
    <x v="0"/>
    <x v="173"/>
    <x v="0"/>
    <x v="378"/>
    <x v="0"/>
    <x v="447"/>
    <x v="442"/>
    <x v="445"/>
    <x v="502"/>
    <x v="0"/>
    <x v="0"/>
    <x v="0"/>
    <x v="0"/>
    <x v="0"/>
    <x v="0"/>
    <x v="0"/>
    <x v="0"/>
    <x v="0"/>
    <x v="0"/>
    <x v="0"/>
    <x v="0"/>
    <x v="0"/>
    <x v="2"/>
    <x v="1"/>
    <x v="161"/>
    <x v="189"/>
    <x v="0"/>
    <x v="0"/>
    <x v="1"/>
    <x v="1"/>
    <x v="0"/>
    <x v="0"/>
    <x v="20"/>
    <x v="2"/>
    <x v="204"/>
    <x v="0"/>
    <x v="0"/>
    <x v="275"/>
    <x v="13"/>
    <x v="32"/>
    <x v="378"/>
    <x v="439"/>
    <x v="125"/>
    <x v="687"/>
    <x v="7"/>
    <x v="246"/>
    <x v="8"/>
    <x v="159"/>
    <x v="149"/>
    <x v="46"/>
    <x v="462"/>
    <x v="38"/>
    <x v="142"/>
    <x v="474"/>
    <x v="567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97"/>
    <x v="253"/>
    <x v="0"/>
    <x v="0"/>
    <x v="0"/>
    <x v="0"/>
    <x v="291"/>
    <x v="223"/>
    <x v="448"/>
    <x v="443"/>
    <x v="446"/>
    <x v="503"/>
    <x v="4"/>
    <x v="14"/>
    <x v="0"/>
    <x v="0"/>
    <x v="0"/>
    <x v="0"/>
    <x v="0"/>
    <x v="0"/>
    <x v="0"/>
    <x v="0"/>
    <x v="0"/>
    <x v="0"/>
    <x v="0"/>
    <x v="0"/>
    <x v="0"/>
    <x v="0"/>
    <x v="0"/>
    <x v="13"/>
    <x v="160"/>
    <x v="3"/>
    <x v="52"/>
    <x v="0"/>
    <x v="0"/>
    <x v="8"/>
    <x v="2"/>
    <x v="12"/>
    <x v="2"/>
    <x v="5"/>
    <x v="139"/>
    <x v="1"/>
    <x v="1"/>
    <x v="1"/>
    <x v="440"/>
    <x v="24"/>
    <x v="688"/>
    <x v="5"/>
    <x v="19"/>
    <x v="0"/>
    <x v="0"/>
    <x v="13"/>
    <x v="3"/>
    <x v="67"/>
    <x v="4"/>
    <x v="5"/>
    <x v="5"/>
    <x v="568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78"/>
    <x v="78"/>
    <x v="1"/>
    <x v="1"/>
    <x v="31"/>
    <x v="31"/>
  </r>
  <r>
    <x v="0"/>
    <x v="0"/>
    <x v="0"/>
    <x v="29"/>
    <x v="29"/>
    <x v="1"/>
    <x v="100"/>
    <x v="478"/>
    <x v="476"/>
    <x v="4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19"/>
    <x v="170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8"/>
    <x v="1"/>
    <x v="342"/>
    <x v="1"/>
    <x v="10"/>
    <x v="340"/>
    <x v="569"/>
    <x v="0"/>
    <x v="0"/>
    <x v="0"/>
    <x v="0"/>
    <x v="0"/>
    <x v="0"/>
    <x v="0"/>
    <x v="0"/>
    <x v="0"/>
  </r>
  <r>
    <x v="0"/>
    <x v="0"/>
    <x v="0"/>
    <x v="29"/>
    <x v="29"/>
    <x v="160"/>
    <x v="0"/>
    <x v="422"/>
    <x v="420"/>
    <x v="42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26"/>
    <x v="0"/>
    <x v="0"/>
    <x v="0"/>
    <x v="0"/>
    <x v="134"/>
    <x v="23"/>
    <x v="449"/>
    <x v="444"/>
    <x v="447"/>
    <x v="505"/>
    <x v="3"/>
    <x v="20"/>
    <x v="0"/>
    <x v="0"/>
    <x v="0"/>
    <x v="0"/>
    <x v="0"/>
    <x v="0"/>
    <x v="0"/>
    <x v="0"/>
    <x v="0"/>
    <x v="0"/>
    <x v="0"/>
    <x v="0"/>
    <x v="0"/>
    <x v="0"/>
    <x v="0"/>
    <x v="32"/>
    <x v="161"/>
    <x v="3"/>
    <x v="52"/>
    <x v="0"/>
    <x v="0"/>
    <x v="4"/>
    <x v="2"/>
    <x v="205"/>
    <x v="2"/>
    <x v="77"/>
    <x v="276"/>
    <x v="1"/>
    <x v="0"/>
    <x v="0"/>
    <x v="441"/>
    <x v="64"/>
    <x v="689"/>
    <x v="5"/>
    <x v="19"/>
    <x v="0"/>
    <x v="0"/>
    <x v="6"/>
    <x v="3"/>
    <x v="463"/>
    <x v="4"/>
    <x v="13"/>
    <x v="79"/>
    <x v="570"/>
    <x v="0"/>
    <x v="0"/>
    <x v="0"/>
    <x v="0"/>
    <x v="0"/>
    <x v="0"/>
    <x v="0"/>
    <x v="0"/>
    <x v="0"/>
  </r>
  <r>
    <x v="0"/>
    <x v="0"/>
    <x v="0"/>
    <x v="29"/>
    <x v="29"/>
    <x v="161"/>
    <x v="0"/>
    <x v="480"/>
    <x v="478"/>
    <x v="4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8"/>
    <x v="0"/>
    <x v="0"/>
    <x v="0"/>
    <x v="0"/>
    <x v="0"/>
    <x v="0"/>
    <x v="0"/>
    <x v="0"/>
    <x v="1"/>
    <x v="1"/>
    <x v="1"/>
    <x v="1"/>
    <x v="6"/>
    <x v="690"/>
    <x v="1"/>
    <x v="218"/>
    <x v="0"/>
    <x v="0"/>
    <x v="2"/>
    <x v="1"/>
    <x v="113"/>
    <x v="1"/>
    <x v="2"/>
    <x v="226"/>
    <x v="571"/>
    <x v="0"/>
    <x v="0"/>
    <x v="0"/>
    <x v="0"/>
    <x v="0"/>
    <x v="0"/>
    <x v="0"/>
    <x v="0"/>
    <x v="0"/>
  </r>
  <r>
    <x v="0"/>
    <x v="0"/>
    <x v="0"/>
    <x v="29"/>
    <x v="29"/>
    <x v="82"/>
    <x v="48"/>
    <x v="481"/>
    <x v="479"/>
    <x v="4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91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61"/>
    <x v="0"/>
    <x v="149"/>
    <x v="149"/>
    <x v="14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0"/>
    <x v="0"/>
    <x v="0"/>
    <x v="0"/>
    <x v="0"/>
    <x v="0"/>
    <x v="1"/>
    <x v="1"/>
    <x v="1"/>
    <x v="1"/>
    <x v="23"/>
    <x v="521"/>
    <x v="2"/>
    <x v="2"/>
    <x v="0"/>
    <x v="0"/>
    <x v="5"/>
    <x v="4"/>
    <x v="5"/>
    <x v="4"/>
    <x v="5"/>
    <x v="5"/>
    <x v="5"/>
    <x v="0"/>
    <x v="0"/>
    <x v="1"/>
    <x v="40"/>
    <x v="40"/>
    <x v="1"/>
    <x v="1"/>
    <x v="31"/>
    <x v="31"/>
  </r>
  <r>
    <x v="0"/>
    <x v="0"/>
    <x v="0"/>
    <x v="29"/>
    <x v="29"/>
    <x v="162"/>
    <x v="171"/>
    <x v="482"/>
    <x v="480"/>
    <x v="4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0"/>
    <x v="141"/>
    <x v="0"/>
    <x v="0"/>
    <x v="0"/>
    <x v="0"/>
    <x v="379"/>
    <x v="0"/>
    <x v="450"/>
    <x v="445"/>
    <x v="448"/>
    <x v="5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379"/>
    <x v="442"/>
    <x v="23"/>
    <x v="140"/>
    <x v="1"/>
    <x v="4"/>
    <x v="0"/>
    <x v="0"/>
    <x v="43"/>
    <x v="1"/>
    <x v="464"/>
    <x v="4"/>
    <x v="14"/>
    <x v="475"/>
    <x v="572"/>
    <x v="0"/>
    <x v="0"/>
    <x v="0"/>
    <x v="0"/>
    <x v="0"/>
    <x v="0"/>
    <x v="0"/>
    <x v="0"/>
    <x v="0"/>
  </r>
  <r>
    <x v="0"/>
    <x v="0"/>
    <x v="0"/>
    <x v="29"/>
    <x v="29"/>
    <x v="162"/>
    <x v="171"/>
    <x v="482"/>
    <x v="480"/>
    <x v="4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63"/>
    <x v="172"/>
    <x v="241"/>
    <x v="240"/>
    <x v="2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37"/>
    <x v="0"/>
    <x v="483"/>
    <x v="481"/>
    <x v="4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692"/>
    <x v="1"/>
    <x v="215"/>
    <x v="0"/>
    <x v="0"/>
    <x v="13"/>
    <x v="3"/>
    <x v="465"/>
    <x v="3"/>
    <x v="13"/>
    <x v="476"/>
    <x v="573"/>
    <x v="0"/>
    <x v="0"/>
    <x v="0"/>
    <x v="0"/>
    <x v="0"/>
    <x v="0"/>
    <x v="0"/>
    <x v="0"/>
    <x v="0"/>
  </r>
  <r>
    <x v="0"/>
    <x v="0"/>
    <x v="0"/>
    <x v="29"/>
    <x v="29"/>
    <x v="37"/>
    <x v="0"/>
    <x v="483"/>
    <x v="481"/>
    <x v="483"/>
    <x v="0"/>
    <x v="1"/>
    <x v="0"/>
    <x v="1"/>
    <x v="2"/>
    <x v="2"/>
    <x v="0"/>
    <x v="0"/>
    <x v="0"/>
    <x v="0"/>
    <x v="0"/>
    <x v="0"/>
    <x v="0"/>
    <x v="0"/>
    <x v="0"/>
    <x v="0"/>
    <x v="0"/>
    <x v="0"/>
    <x v="0"/>
    <x v="0"/>
    <x v="0"/>
    <x v="321"/>
    <x v="254"/>
    <x v="0"/>
    <x v="0"/>
    <x v="0"/>
    <x v="0"/>
    <x v="380"/>
    <x v="224"/>
    <x v="451"/>
    <x v="446"/>
    <x v="449"/>
    <x v="508"/>
    <x v="2"/>
    <x v="6"/>
    <x v="0"/>
    <x v="0"/>
    <x v="0"/>
    <x v="0"/>
    <x v="0"/>
    <x v="0"/>
    <x v="0"/>
    <x v="0"/>
    <x v="0"/>
    <x v="0"/>
    <x v="0"/>
    <x v="0"/>
    <x v="0"/>
    <x v="0"/>
    <x v="190"/>
    <x v="45"/>
    <x v="162"/>
    <x v="0"/>
    <x v="0"/>
    <x v="0"/>
    <x v="0"/>
    <x v="39"/>
    <x v="10"/>
    <x v="206"/>
    <x v="3"/>
    <x v="78"/>
    <x v="277"/>
    <x v="1"/>
    <x v="40"/>
    <x v="380"/>
    <x v="443"/>
    <x v="44"/>
    <x v="693"/>
    <x v="1"/>
    <x v="4"/>
    <x v="0"/>
    <x v="0"/>
    <x v="58"/>
    <x v="8"/>
    <x v="466"/>
    <x v="4"/>
    <x v="16"/>
    <x v="477"/>
    <x v="574"/>
    <x v="0"/>
    <x v="0"/>
    <x v="0"/>
    <x v="0"/>
    <x v="0"/>
    <x v="0"/>
    <x v="0"/>
    <x v="0"/>
    <x v="0"/>
  </r>
  <r>
    <x v="0"/>
    <x v="0"/>
    <x v="0"/>
    <x v="29"/>
    <x v="29"/>
    <x v="37"/>
    <x v="0"/>
    <x v="483"/>
    <x v="481"/>
    <x v="48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2"/>
    <x v="16"/>
    <x v="0"/>
    <x v="0"/>
    <x v="0"/>
    <x v="0"/>
    <x v="381"/>
    <x v="14"/>
    <x v="452"/>
    <x v="447"/>
    <x v="450"/>
    <x v="5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207"/>
    <x v="0"/>
    <x v="0"/>
    <x v="278"/>
    <x v="1"/>
    <x v="1"/>
    <x v="381"/>
    <x v="444"/>
    <x v="6"/>
    <x v="10"/>
    <x v="2"/>
    <x v="2"/>
    <x v="0"/>
    <x v="0"/>
    <x v="11"/>
    <x v="1"/>
    <x v="467"/>
    <x v="4"/>
    <x v="5"/>
    <x v="478"/>
    <x v="575"/>
    <x v="0"/>
    <x v="0"/>
    <x v="0"/>
    <x v="79"/>
    <x v="79"/>
    <x v="1"/>
    <x v="1"/>
    <x v="31"/>
    <x v="31"/>
  </r>
  <r>
    <x v="0"/>
    <x v="0"/>
    <x v="0"/>
    <x v="29"/>
    <x v="29"/>
    <x v="25"/>
    <x v="48"/>
    <x v="474"/>
    <x v="472"/>
    <x v="4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3"/>
    <x v="255"/>
    <x v="0"/>
    <x v="0"/>
    <x v="0"/>
    <x v="0"/>
    <x v="382"/>
    <x v="0"/>
    <x v="453"/>
    <x v="448"/>
    <x v="451"/>
    <x v="5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382"/>
    <x v="445"/>
    <x v="23"/>
    <x v="694"/>
    <x v="2"/>
    <x v="2"/>
    <x v="0"/>
    <x v="0"/>
    <x v="11"/>
    <x v="8"/>
    <x v="87"/>
    <x v="3"/>
    <x v="35"/>
    <x v="479"/>
    <x v="576"/>
    <x v="0"/>
    <x v="0"/>
    <x v="0"/>
    <x v="0"/>
    <x v="0"/>
    <x v="0"/>
    <x v="0"/>
    <x v="0"/>
    <x v="0"/>
  </r>
  <r>
    <x v="0"/>
    <x v="0"/>
    <x v="0"/>
    <x v="30"/>
    <x v="30"/>
    <x v="1"/>
    <x v="6"/>
    <x v="484"/>
    <x v="482"/>
    <x v="4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4"/>
    <x v="256"/>
    <x v="0"/>
    <x v="0"/>
    <x v="0"/>
    <x v="0"/>
    <x v="383"/>
    <x v="225"/>
    <x v="454"/>
    <x v="449"/>
    <x v="452"/>
    <x v="5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3"/>
    <x v="1"/>
    <x v="79"/>
    <x v="279"/>
    <x v="1"/>
    <x v="0"/>
    <x v="383"/>
    <x v="446"/>
    <x v="21"/>
    <x v="695"/>
    <x v="2"/>
    <x v="2"/>
    <x v="29"/>
    <x v="122"/>
    <x v="58"/>
    <x v="10"/>
    <x v="468"/>
    <x v="10"/>
    <x v="16"/>
    <x v="480"/>
    <x v="577"/>
    <x v="0"/>
    <x v="0"/>
    <x v="0"/>
    <x v="0"/>
    <x v="0"/>
    <x v="0"/>
    <x v="0"/>
    <x v="0"/>
    <x v="0"/>
  </r>
  <r>
    <x v="0"/>
    <x v="0"/>
    <x v="0"/>
    <x v="30"/>
    <x v="30"/>
    <x v="1"/>
    <x v="48"/>
    <x v="129"/>
    <x v="129"/>
    <x v="1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5"/>
    <x v="257"/>
    <x v="0"/>
    <x v="0"/>
    <x v="174"/>
    <x v="0"/>
    <x v="384"/>
    <x v="226"/>
    <x v="455"/>
    <x v="450"/>
    <x v="453"/>
    <x v="512"/>
    <x v="0"/>
    <x v="0"/>
    <x v="0"/>
    <x v="0"/>
    <x v="0"/>
    <x v="0"/>
    <x v="0"/>
    <x v="0"/>
    <x v="0"/>
    <x v="0"/>
    <x v="0"/>
    <x v="0"/>
    <x v="0"/>
    <x v="0"/>
    <x v="0"/>
    <x v="162"/>
    <x v="191"/>
    <x v="0"/>
    <x v="0"/>
    <x v="3"/>
    <x v="145"/>
    <x v="0"/>
    <x v="0"/>
    <x v="68"/>
    <x v="14"/>
    <x v="208"/>
    <x v="1"/>
    <x v="3"/>
    <x v="280"/>
    <x v="9"/>
    <x v="59"/>
    <x v="384"/>
    <x v="447"/>
    <x v="126"/>
    <x v="696"/>
    <x v="13"/>
    <x v="247"/>
    <x v="33"/>
    <x v="160"/>
    <x v="96"/>
    <x v="31"/>
    <x v="469"/>
    <x v="9"/>
    <x v="143"/>
    <x v="481"/>
    <x v="578"/>
    <x v="0"/>
    <x v="0"/>
    <x v="0"/>
    <x v="0"/>
    <x v="0"/>
    <x v="0"/>
    <x v="0"/>
    <x v="0"/>
    <x v="0"/>
  </r>
  <r>
    <x v="0"/>
    <x v="0"/>
    <x v="0"/>
    <x v="30"/>
    <x v="30"/>
    <x v="13"/>
    <x v="173"/>
    <x v="485"/>
    <x v="483"/>
    <x v="4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97"/>
    <x v="2"/>
    <x v="2"/>
    <x v="4"/>
    <x v="161"/>
    <x v="13"/>
    <x v="1"/>
    <x v="470"/>
    <x v="1"/>
    <x v="13"/>
    <x v="482"/>
    <x v="579"/>
    <x v="0"/>
    <x v="0"/>
    <x v="0"/>
    <x v="0"/>
    <x v="0"/>
    <x v="0"/>
    <x v="0"/>
    <x v="0"/>
    <x v="0"/>
  </r>
  <r>
    <x v="0"/>
    <x v="0"/>
    <x v="0"/>
    <x v="30"/>
    <x v="30"/>
    <x v="48"/>
    <x v="102"/>
    <x v="422"/>
    <x v="420"/>
    <x v="4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"/>
    <x v="2"/>
    <x v="2"/>
    <x v="0"/>
    <x v="0"/>
    <x v="2"/>
    <x v="1"/>
    <x v="471"/>
    <x v="1"/>
    <x v="2"/>
    <x v="483"/>
    <x v="580"/>
    <x v="0"/>
    <x v="0"/>
    <x v="0"/>
    <x v="0"/>
    <x v="0"/>
    <x v="0"/>
    <x v="0"/>
    <x v="0"/>
    <x v="0"/>
  </r>
  <r>
    <x v="0"/>
    <x v="0"/>
    <x v="0"/>
    <x v="30"/>
    <x v="30"/>
    <x v="1"/>
    <x v="4"/>
    <x v="486"/>
    <x v="484"/>
    <x v="4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2"/>
    <x v="698"/>
    <x v="2"/>
    <x v="2"/>
    <x v="12"/>
    <x v="162"/>
    <x v="7"/>
    <x v="0"/>
    <x v="472"/>
    <x v="0"/>
    <x v="80"/>
    <x v="484"/>
    <x v="581"/>
    <x v="0"/>
    <x v="0"/>
    <x v="0"/>
    <x v="0"/>
    <x v="0"/>
    <x v="0"/>
    <x v="0"/>
    <x v="0"/>
    <x v="0"/>
  </r>
  <r>
    <x v="0"/>
    <x v="0"/>
    <x v="0"/>
    <x v="30"/>
    <x v="30"/>
    <x v="1"/>
    <x v="24"/>
    <x v="487"/>
    <x v="485"/>
    <x v="4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6"/>
    <x v="258"/>
    <x v="0"/>
    <x v="0"/>
    <x v="175"/>
    <x v="0"/>
    <x v="385"/>
    <x v="227"/>
    <x v="456"/>
    <x v="451"/>
    <x v="454"/>
    <x v="515"/>
    <x v="0"/>
    <x v="0"/>
    <x v="0"/>
    <x v="0"/>
    <x v="0"/>
    <x v="0"/>
    <x v="0"/>
    <x v="0"/>
    <x v="0"/>
    <x v="0"/>
    <x v="0"/>
    <x v="0"/>
    <x v="0"/>
    <x v="0"/>
    <x v="1"/>
    <x v="163"/>
    <x v="192"/>
    <x v="0"/>
    <x v="0"/>
    <x v="1"/>
    <x v="1"/>
    <x v="0"/>
    <x v="0"/>
    <x v="8"/>
    <x v="2"/>
    <x v="25"/>
    <x v="1"/>
    <x v="32"/>
    <x v="281"/>
    <x v="0"/>
    <x v="5"/>
    <x v="385"/>
    <x v="448"/>
    <x v="7"/>
    <x v="699"/>
    <x v="2"/>
    <x v="2"/>
    <x v="25"/>
    <x v="163"/>
    <x v="150"/>
    <x v="0"/>
    <x v="473"/>
    <x v="6"/>
    <x v="144"/>
    <x v="485"/>
    <x v="582"/>
    <x v="0"/>
    <x v="0"/>
    <x v="0"/>
    <x v="0"/>
    <x v="0"/>
    <x v="0"/>
    <x v="0"/>
    <x v="0"/>
    <x v="0"/>
  </r>
  <r>
    <x v="0"/>
    <x v="0"/>
    <x v="0"/>
    <x v="30"/>
    <x v="30"/>
    <x v="1"/>
    <x v="56"/>
    <x v="488"/>
    <x v="486"/>
    <x v="4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6"/>
    <x v="0"/>
    <x v="0"/>
    <x v="0"/>
    <x v="0"/>
    <x v="0"/>
    <x v="0"/>
    <x v="0"/>
    <x v="0"/>
    <x v="1"/>
    <x v="1"/>
    <x v="1"/>
    <x v="1"/>
    <x v="8"/>
    <x v="700"/>
    <x v="1"/>
    <x v="248"/>
    <x v="3"/>
    <x v="164"/>
    <x v="12"/>
    <x v="13"/>
    <x v="474"/>
    <x v="19"/>
    <x v="20"/>
    <x v="486"/>
    <x v="583"/>
    <x v="0"/>
    <x v="0"/>
    <x v="0"/>
    <x v="0"/>
    <x v="0"/>
    <x v="0"/>
    <x v="0"/>
    <x v="0"/>
    <x v="0"/>
  </r>
  <r>
    <x v="0"/>
    <x v="0"/>
    <x v="0"/>
    <x v="30"/>
    <x v="30"/>
    <x v="1"/>
    <x v="90"/>
    <x v="378"/>
    <x v="376"/>
    <x v="3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3"/>
    <x v="701"/>
    <x v="2"/>
    <x v="2"/>
    <x v="6"/>
    <x v="165"/>
    <x v="17"/>
    <x v="25"/>
    <x v="475"/>
    <x v="5"/>
    <x v="51"/>
    <x v="487"/>
    <x v="584"/>
    <x v="0"/>
    <x v="0"/>
    <x v="0"/>
    <x v="0"/>
    <x v="0"/>
    <x v="0"/>
    <x v="0"/>
    <x v="0"/>
    <x v="0"/>
  </r>
  <r>
    <x v="0"/>
    <x v="0"/>
    <x v="0"/>
    <x v="30"/>
    <x v="30"/>
    <x v="61"/>
    <x v="0"/>
    <x v="489"/>
    <x v="487"/>
    <x v="48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21"/>
    <x v="0"/>
    <x v="0"/>
    <x v="0"/>
    <x v="0"/>
    <x v="0"/>
    <x v="0"/>
    <x v="0"/>
    <x v="0"/>
    <x v="0"/>
    <x v="0"/>
    <x v="0"/>
    <x v="0"/>
    <x v="0"/>
    <x v="0"/>
    <x v="0"/>
    <x v="24"/>
    <x v="163"/>
    <x v="1"/>
    <x v="1"/>
    <x v="0"/>
    <x v="0"/>
    <x v="0"/>
    <x v="0"/>
    <x v="0"/>
    <x v="0"/>
    <x v="0"/>
    <x v="0"/>
    <x v="1"/>
    <x v="1"/>
    <x v="1"/>
    <x v="1"/>
    <x v="30"/>
    <x v="70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61"/>
    <x v="0"/>
    <x v="489"/>
    <x v="487"/>
    <x v="48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8"/>
    <x v="22"/>
    <x v="1"/>
    <x v="10"/>
    <x v="0"/>
    <x v="0"/>
    <x v="0"/>
    <x v="0"/>
    <x v="0"/>
    <x v="0"/>
    <x v="0"/>
    <x v="0"/>
    <x v="0"/>
    <x v="0"/>
    <x v="0"/>
    <x v="0"/>
    <x v="0"/>
    <x v="19"/>
    <x v="125"/>
    <x v="0"/>
    <x v="24"/>
    <x v="0"/>
    <x v="0"/>
    <x v="0"/>
    <x v="0"/>
    <x v="0"/>
    <x v="0"/>
    <x v="0"/>
    <x v="0"/>
    <x v="1"/>
    <x v="1"/>
    <x v="1"/>
    <x v="1"/>
    <x v="23"/>
    <x v="521"/>
    <x v="1"/>
    <x v="28"/>
    <x v="0"/>
    <x v="0"/>
    <x v="5"/>
    <x v="4"/>
    <x v="5"/>
    <x v="4"/>
    <x v="5"/>
    <x v="5"/>
    <x v="5"/>
    <x v="0"/>
    <x v="0"/>
    <x v="1"/>
    <x v="80"/>
    <x v="80"/>
    <x v="1"/>
    <x v="1"/>
    <x v="32"/>
    <x v="32"/>
  </r>
  <r>
    <x v="0"/>
    <x v="0"/>
    <x v="0"/>
    <x v="30"/>
    <x v="30"/>
    <x v="0"/>
    <x v="16"/>
    <x v="490"/>
    <x v="488"/>
    <x v="4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70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48"/>
    <x v="174"/>
    <x v="490"/>
    <x v="488"/>
    <x v="4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0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64"/>
    <x v="3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49"/>
    <x v="327"/>
    <x v="259"/>
    <x v="46"/>
    <x v="0"/>
    <x v="176"/>
    <x v="55"/>
    <x v="386"/>
    <x v="228"/>
    <x v="457"/>
    <x v="452"/>
    <x v="455"/>
    <x v="517"/>
    <x v="0"/>
    <x v="0"/>
    <x v="0"/>
    <x v="0"/>
    <x v="0"/>
    <x v="0"/>
    <x v="1"/>
    <x v="3"/>
    <x v="0"/>
    <x v="0"/>
    <x v="0"/>
    <x v="0"/>
    <x v="17"/>
    <x v="2"/>
    <x v="1"/>
    <x v="164"/>
    <x v="193"/>
    <x v="0"/>
    <x v="0"/>
    <x v="6"/>
    <x v="147"/>
    <x v="0"/>
    <x v="0"/>
    <x v="69"/>
    <x v="28"/>
    <x v="209"/>
    <x v="2"/>
    <x v="80"/>
    <x v="282"/>
    <x v="23"/>
    <x v="50"/>
    <x v="386"/>
    <x v="449"/>
    <x v="127"/>
    <x v="705"/>
    <x v="25"/>
    <x v="249"/>
    <x v="0"/>
    <x v="0"/>
    <x v="151"/>
    <x v="54"/>
    <x v="476"/>
    <x v="21"/>
    <x v="145"/>
    <x v="488"/>
    <x v="585"/>
    <x v="23"/>
    <x v="22"/>
    <x v="5"/>
    <x v="0"/>
    <x v="0"/>
    <x v="0"/>
    <x v="0"/>
    <x v="0"/>
    <x v="0"/>
  </r>
  <r>
    <x v="0"/>
    <x v="0"/>
    <x v="0"/>
    <x v="30"/>
    <x v="30"/>
    <x v="164"/>
    <x v="3"/>
    <x v="16"/>
    <x v="16"/>
    <x v="1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8"/>
    <x v="260"/>
    <x v="0"/>
    <x v="0"/>
    <x v="0"/>
    <x v="0"/>
    <x v="1"/>
    <x v="0"/>
    <x v="458"/>
    <x v="1"/>
    <x v="1"/>
    <x v="5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450"/>
    <x v="6"/>
    <x v="706"/>
    <x v="2"/>
    <x v="2"/>
    <x v="0"/>
    <x v="0"/>
    <x v="2"/>
    <x v="1"/>
    <x v="35"/>
    <x v="4"/>
    <x v="5"/>
    <x v="489"/>
    <x v="586"/>
    <x v="0"/>
    <x v="0"/>
    <x v="0"/>
    <x v="4"/>
    <x v="4"/>
    <x v="1"/>
    <x v="1"/>
    <x v="1"/>
    <x v="1"/>
  </r>
  <r>
    <x v="0"/>
    <x v="0"/>
    <x v="0"/>
    <x v="30"/>
    <x v="30"/>
    <x v="164"/>
    <x v="3"/>
    <x v="16"/>
    <x v="16"/>
    <x v="1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4"/>
    <x v="4"/>
    <x v="1"/>
    <x v="1"/>
    <x v="32"/>
    <x v="32"/>
  </r>
  <r>
    <x v="0"/>
    <x v="0"/>
    <x v="0"/>
    <x v="30"/>
    <x v="30"/>
    <x v="165"/>
    <x v="175"/>
    <x v="20"/>
    <x v="20"/>
    <x v="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07"/>
    <x v="1"/>
    <x v="250"/>
    <x v="0"/>
    <x v="0"/>
    <x v="13"/>
    <x v="1"/>
    <x v="83"/>
    <x v="4"/>
    <x v="5"/>
    <x v="5"/>
    <x v="587"/>
    <x v="0"/>
    <x v="0"/>
    <x v="1"/>
    <x v="0"/>
    <x v="0"/>
    <x v="0"/>
    <x v="0"/>
    <x v="0"/>
    <x v="0"/>
  </r>
  <r>
    <x v="0"/>
    <x v="0"/>
    <x v="0"/>
    <x v="30"/>
    <x v="30"/>
    <x v="164"/>
    <x v="3"/>
    <x v="16"/>
    <x v="16"/>
    <x v="16"/>
    <x v="1"/>
    <x v="0"/>
    <x v="0"/>
    <x v="0"/>
    <x v="0"/>
    <x v="0"/>
    <x v="0"/>
    <x v="0"/>
    <x v="0"/>
    <x v="0"/>
    <x v="2"/>
    <x v="2"/>
    <x v="0"/>
    <x v="0"/>
    <x v="0"/>
    <x v="0"/>
    <x v="12"/>
    <x v="0"/>
    <x v="0"/>
    <x v="0"/>
    <x v="0"/>
    <x v="329"/>
    <x v="261"/>
    <x v="47"/>
    <x v="15"/>
    <x v="177"/>
    <x v="56"/>
    <x v="387"/>
    <x v="192"/>
    <x v="459"/>
    <x v="453"/>
    <x v="456"/>
    <x v="519"/>
    <x v="0"/>
    <x v="0"/>
    <x v="0"/>
    <x v="0"/>
    <x v="0"/>
    <x v="0"/>
    <x v="9"/>
    <x v="3"/>
    <x v="0"/>
    <x v="0"/>
    <x v="0"/>
    <x v="0"/>
    <x v="39"/>
    <x v="0"/>
    <x v="10"/>
    <x v="165"/>
    <x v="194"/>
    <x v="0"/>
    <x v="0"/>
    <x v="0"/>
    <x v="148"/>
    <x v="0"/>
    <x v="0"/>
    <x v="70"/>
    <x v="2"/>
    <x v="31"/>
    <x v="0"/>
    <x v="0"/>
    <x v="283"/>
    <x v="0"/>
    <x v="61"/>
    <x v="387"/>
    <x v="451"/>
    <x v="30"/>
    <x v="226"/>
    <x v="15"/>
    <x v="251"/>
    <x v="0"/>
    <x v="0"/>
    <x v="136"/>
    <x v="10"/>
    <x v="477"/>
    <x v="10"/>
    <x v="146"/>
    <x v="490"/>
    <x v="588"/>
    <x v="24"/>
    <x v="23"/>
    <x v="4"/>
    <x v="0"/>
    <x v="0"/>
    <x v="0"/>
    <x v="0"/>
    <x v="0"/>
    <x v="0"/>
  </r>
  <r>
    <x v="0"/>
    <x v="0"/>
    <x v="0"/>
    <x v="30"/>
    <x v="30"/>
    <x v="79"/>
    <x v="48"/>
    <x v="453"/>
    <x v="451"/>
    <x v="45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0"/>
    <x v="262"/>
    <x v="0"/>
    <x v="0"/>
    <x v="0"/>
    <x v="0"/>
    <x v="388"/>
    <x v="229"/>
    <x v="460"/>
    <x v="454"/>
    <x v="457"/>
    <x v="5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10"/>
    <x v="0"/>
    <x v="0"/>
    <x v="284"/>
    <x v="1"/>
    <x v="0"/>
    <x v="388"/>
    <x v="452"/>
    <x v="1"/>
    <x v="120"/>
    <x v="5"/>
    <x v="252"/>
    <x v="0"/>
    <x v="0"/>
    <x v="20"/>
    <x v="3"/>
    <x v="478"/>
    <x v="1"/>
    <x v="4"/>
    <x v="491"/>
    <x v="589"/>
    <x v="0"/>
    <x v="0"/>
    <x v="0"/>
    <x v="0"/>
    <x v="0"/>
    <x v="0"/>
    <x v="0"/>
    <x v="0"/>
    <x v="0"/>
  </r>
  <r>
    <x v="0"/>
    <x v="0"/>
    <x v="0"/>
    <x v="31"/>
    <x v="31"/>
    <x v="32"/>
    <x v="0"/>
    <x v="56"/>
    <x v="56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"/>
    <x v="0"/>
    <x v="461"/>
    <x v="455"/>
    <x v="458"/>
    <x v="5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330"/>
    <x v="453"/>
    <x v="6"/>
    <x v="272"/>
    <x v="2"/>
    <x v="2"/>
    <x v="0"/>
    <x v="0"/>
    <x v="6"/>
    <x v="1"/>
    <x v="479"/>
    <x v="1"/>
    <x v="14"/>
    <x v="492"/>
    <x v="590"/>
    <x v="0"/>
    <x v="0"/>
    <x v="0"/>
    <x v="0"/>
    <x v="0"/>
    <x v="0"/>
    <x v="0"/>
    <x v="0"/>
    <x v="0"/>
  </r>
  <r>
    <x v="0"/>
    <x v="0"/>
    <x v="0"/>
    <x v="31"/>
    <x v="31"/>
    <x v="1"/>
    <x v="27"/>
    <x v="491"/>
    <x v="489"/>
    <x v="4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1"/>
    <x v="50"/>
    <x v="331"/>
    <x v="263"/>
    <x v="48"/>
    <x v="0"/>
    <x v="178"/>
    <x v="57"/>
    <x v="390"/>
    <x v="230"/>
    <x v="462"/>
    <x v="456"/>
    <x v="459"/>
    <x v="522"/>
    <x v="0"/>
    <x v="0"/>
    <x v="0"/>
    <x v="0"/>
    <x v="0"/>
    <x v="0"/>
    <x v="3"/>
    <x v="3"/>
    <x v="0"/>
    <x v="0"/>
    <x v="0"/>
    <x v="0"/>
    <x v="33"/>
    <x v="0"/>
    <x v="3"/>
    <x v="166"/>
    <x v="195"/>
    <x v="0"/>
    <x v="0"/>
    <x v="6"/>
    <x v="149"/>
    <x v="0"/>
    <x v="0"/>
    <x v="71"/>
    <x v="19"/>
    <x v="210"/>
    <x v="1"/>
    <x v="37"/>
    <x v="285"/>
    <x v="6"/>
    <x v="15"/>
    <x v="389"/>
    <x v="454"/>
    <x v="128"/>
    <x v="708"/>
    <x v="0"/>
    <x v="253"/>
    <x v="21"/>
    <x v="166"/>
    <x v="152"/>
    <x v="31"/>
    <x v="480"/>
    <x v="42"/>
    <x v="147"/>
    <x v="493"/>
    <x v="591"/>
    <x v="0"/>
    <x v="0"/>
    <x v="0"/>
    <x v="0"/>
    <x v="0"/>
    <x v="0"/>
    <x v="0"/>
    <x v="0"/>
    <x v="0"/>
  </r>
  <r>
    <x v="0"/>
    <x v="0"/>
    <x v="0"/>
    <x v="31"/>
    <x v="31"/>
    <x v="166"/>
    <x v="176"/>
    <x v="492"/>
    <x v="490"/>
    <x v="4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0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4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2"/>
    <x v="264"/>
    <x v="0"/>
    <x v="0"/>
    <x v="0"/>
    <x v="0"/>
    <x v="391"/>
    <x v="231"/>
    <x v="463"/>
    <x v="457"/>
    <x v="460"/>
    <x v="523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3"/>
    <x v="150"/>
    <x v="0"/>
    <x v="0"/>
    <x v="12"/>
    <x v="2"/>
    <x v="146"/>
    <x v="1"/>
    <x v="57"/>
    <x v="286"/>
    <x v="0"/>
    <x v="1"/>
    <x v="390"/>
    <x v="455"/>
    <x v="76"/>
    <x v="710"/>
    <x v="7"/>
    <x v="254"/>
    <x v="20"/>
    <x v="167"/>
    <x v="101"/>
    <x v="16"/>
    <x v="481"/>
    <x v="12"/>
    <x v="60"/>
    <x v="494"/>
    <x v="592"/>
    <x v="0"/>
    <x v="0"/>
    <x v="0"/>
    <x v="0"/>
    <x v="0"/>
    <x v="0"/>
    <x v="0"/>
    <x v="0"/>
    <x v="0"/>
  </r>
  <r>
    <x v="0"/>
    <x v="0"/>
    <x v="0"/>
    <x v="31"/>
    <x v="31"/>
    <x v="167"/>
    <x v="131"/>
    <x v="490"/>
    <x v="488"/>
    <x v="4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3"/>
    <x v="265"/>
    <x v="0"/>
    <x v="0"/>
    <x v="179"/>
    <x v="0"/>
    <x v="392"/>
    <x v="232"/>
    <x v="464"/>
    <x v="458"/>
    <x v="461"/>
    <x v="524"/>
    <x v="0"/>
    <x v="0"/>
    <x v="0"/>
    <x v="0"/>
    <x v="0"/>
    <x v="0"/>
    <x v="0"/>
    <x v="0"/>
    <x v="0"/>
    <x v="0"/>
    <x v="0"/>
    <x v="0"/>
    <x v="0"/>
    <x v="0"/>
    <x v="0"/>
    <x v="167"/>
    <x v="196"/>
    <x v="0"/>
    <x v="0"/>
    <x v="0"/>
    <x v="0"/>
    <x v="0"/>
    <x v="0"/>
    <x v="4"/>
    <x v="4"/>
    <x v="23"/>
    <x v="0"/>
    <x v="0"/>
    <x v="287"/>
    <x v="1"/>
    <x v="16"/>
    <x v="391"/>
    <x v="456"/>
    <x v="30"/>
    <x v="711"/>
    <x v="1"/>
    <x v="4"/>
    <x v="9"/>
    <x v="168"/>
    <x v="153"/>
    <x v="3"/>
    <x v="482"/>
    <x v="1"/>
    <x v="76"/>
    <x v="495"/>
    <x v="593"/>
    <x v="0"/>
    <x v="0"/>
    <x v="0"/>
    <x v="0"/>
    <x v="0"/>
    <x v="0"/>
    <x v="0"/>
    <x v="0"/>
    <x v="0"/>
  </r>
  <r>
    <x v="0"/>
    <x v="0"/>
    <x v="0"/>
    <x v="31"/>
    <x v="31"/>
    <x v="22"/>
    <x v="177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3"/>
    <x v="0"/>
    <x v="465"/>
    <x v="459"/>
    <x v="462"/>
    <x v="5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392"/>
    <x v="457"/>
    <x v="1"/>
    <x v="712"/>
    <x v="2"/>
    <x v="2"/>
    <x v="1"/>
    <x v="1"/>
    <x v="1"/>
    <x v="1"/>
    <x v="483"/>
    <x v="1"/>
    <x v="1"/>
    <x v="496"/>
    <x v="594"/>
    <x v="0"/>
    <x v="0"/>
    <x v="0"/>
    <x v="0"/>
    <x v="0"/>
    <x v="0"/>
    <x v="0"/>
    <x v="0"/>
    <x v="0"/>
  </r>
  <r>
    <x v="0"/>
    <x v="0"/>
    <x v="0"/>
    <x v="31"/>
    <x v="31"/>
    <x v="3"/>
    <x v="178"/>
    <x v="136"/>
    <x v="136"/>
    <x v="13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164"/>
    <x v="1"/>
    <x v="1"/>
    <x v="0"/>
    <x v="0"/>
    <x v="0"/>
    <x v="0"/>
    <x v="0"/>
    <x v="0"/>
    <x v="0"/>
    <x v="0"/>
    <x v="1"/>
    <x v="1"/>
    <x v="1"/>
    <x v="1"/>
    <x v="60"/>
    <x v="71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06"/>
    <x v="0"/>
    <x v="110"/>
    <x v="110"/>
    <x v="1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1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5"/>
    <x v="27"/>
    <x v="493"/>
    <x v="491"/>
    <x v="4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"/>
    <x v="0"/>
    <x v="9"/>
    <x v="9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4"/>
    <x v="266"/>
    <x v="0"/>
    <x v="0"/>
    <x v="180"/>
    <x v="0"/>
    <x v="394"/>
    <x v="233"/>
    <x v="466"/>
    <x v="460"/>
    <x v="463"/>
    <x v="526"/>
    <x v="0"/>
    <x v="0"/>
    <x v="0"/>
    <x v="0"/>
    <x v="0"/>
    <x v="0"/>
    <x v="0"/>
    <x v="0"/>
    <x v="0"/>
    <x v="0"/>
    <x v="0"/>
    <x v="0"/>
    <x v="0"/>
    <x v="0"/>
    <x v="0"/>
    <x v="168"/>
    <x v="197"/>
    <x v="0"/>
    <x v="0"/>
    <x v="3"/>
    <x v="21"/>
    <x v="0"/>
    <x v="0"/>
    <x v="49"/>
    <x v="19"/>
    <x v="211"/>
    <x v="0"/>
    <x v="0"/>
    <x v="288"/>
    <x v="19"/>
    <x v="43"/>
    <x v="393"/>
    <x v="458"/>
    <x v="50"/>
    <x v="715"/>
    <x v="0"/>
    <x v="255"/>
    <x v="4"/>
    <x v="169"/>
    <x v="154"/>
    <x v="5"/>
    <x v="484"/>
    <x v="20"/>
    <x v="25"/>
    <x v="497"/>
    <x v="595"/>
    <x v="0"/>
    <x v="0"/>
    <x v="0"/>
    <x v="0"/>
    <x v="0"/>
    <x v="0"/>
    <x v="0"/>
    <x v="0"/>
    <x v="0"/>
  </r>
  <r>
    <x v="0"/>
    <x v="0"/>
    <x v="0"/>
    <x v="31"/>
    <x v="31"/>
    <x v="8"/>
    <x v="0"/>
    <x v="9"/>
    <x v="9"/>
    <x v="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35"/>
    <x v="233"/>
    <x v="0"/>
    <x v="0"/>
    <x v="0"/>
    <x v="0"/>
    <x v="395"/>
    <x v="234"/>
    <x v="467"/>
    <x v="461"/>
    <x v="464"/>
    <x v="52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65"/>
    <x v="1"/>
    <x v="1"/>
    <x v="0"/>
    <x v="0"/>
    <x v="7"/>
    <x v="4"/>
    <x v="174"/>
    <x v="1"/>
    <x v="50"/>
    <x v="289"/>
    <x v="1"/>
    <x v="1"/>
    <x v="1"/>
    <x v="459"/>
    <x v="6"/>
    <x v="716"/>
    <x v="2"/>
    <x v="2"/>
    <x v="0"/>
    <x v="0"/>
    <x v="2"/>
    <x v="1"/>
    <x v="227"/>
    <x v="4"/>
    <x v="5"/>
    <x v="5"/>
    <x v="596"/>
    <x v="0"/>
    <x v="0"/>
    <x v="0"/>
    <x v="0"/>
    <x v="0"/>
    <x v="0"/>
    <x v="0"/>
    <x v="0"/>
    <x v="0"/>
  </r>
  <r>
    <x v="0"/>
    <x v="0"/>
    <x v="0"/>
    <x v="31"/>
    <x v="31"/>
    <x v="79"/>
    <x v="86"/>
    <x v="421"/>
    <x v="419"/>
    <x v="4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336"/>
    <x v="267"/>
    <x v="0"/>
    <x v="0"/>
    <x v="181"/>
    <x v="0"/>
    <x v="396"/>
    <x v="235"/>
    <x v="468"/>
    <x v="462"/>
    <x v="465"/>
    <x v="528"/>
    <x v="0"/>
    <x v="0"/>
    <x v="0"/>
    <x v="0"/>
    <x v="0"/>
    <x v="0"/>
    <x v="0"/>
    <x v="0"/>
    <x v="0"/>
    <x v="0"/>
    <x v="0"/>
    <x v="0"/>
    <x v="0"/>
    <x v="0"/>
    <x v="0"/>
    <x v="169"/>
    <x v="198"/>
    <x v="0"/>
    <x v="0"/>
    <x v="1"/>
    <x v="1"/>
    <x v="0"/>
    <x v="0"/>
    <x v="2"/>
    <x v="3"/>
    <x v="212"/>
    <x v="0"/>
    <x v="0"/>
    <x v="290"/>
    <x v="3"/>
    <x v="11"/>
    <x v="394"/>
    <x v="460"/>
    <x v="40"/>
    <x v="717"/>
    <x v="13"/>
    <x v="256"/>
    <x v="0"/>
    <x v="0"/>
    <x v="22"/>
    <x v="39"/>
    <x v="485"/>
    <x v="0"/>
    <x v="126"/>
    <x v="498"/>
    <x v="597"/>
    <x v="0"/>
    <x v="0"/>
    <x v="0"/>
    <x v="0"/>
    <x v="0"/>
    <x v="0"/>
    <x v="0"/>
    <x v="0"/>
    <x v="0"/>
  </r>
  <r>
    <x v="0"/>
    <x v="0"/>
    <x v="0"/>
    <x v="31"/>
    <x v="31"/>
    <x v="79"/>
    <x v="86"/>
    <x v="421"/>
    <x v="419"/>
    <x v="42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7"/>
    <x v="260"/>
    <x v="0"/>
    <x v="0"/>
    <x v="0"/>
    <x v="0"/>
    <x v="397"/>
    <x v="236"/>
    <x v="469"/>
    <x v="463"/>
    <x v="466"/>
    <x v="5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74"/>
    <x v="0"/>
    <x v="0"/>
    <x v="291"/>
    <x v="1"/>
    <x v="8"/>
    <x v="395"/>
    <x v="461"/>
    <x v="6"/>
    <x v="10"/>
    <x v="2"/>
    <x v="2"/>
    <x v="0"/>
    <x v="0"/>
    <x v="39"/>
    <x v="1"/>
    <x v="486"/>
    <x v="4"/>
    <x v="1"/>
    <x v="499"/>
    <x v="598"/>
    <x v="0"/>
    <x v="0"/>
    <x v="0"/>
    <x v="81"/>
    <x v="81"/>
    <x v="1"/>
    <x v="1"/>
    <x v="24"/>
    <x v="24"/>
  </r>
  <r>
    <x v="0"/>
    <x v="0"/>
    <x v="0"/>
    <x v="31"/>
    <x v="31"/>
    <x v="1"/>
    <x v="96"/>
    <x v="324"/>
    <x v="323"/>
    <x v="3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4"/>
    <x v="718"/>
    <x v="2"/>
    <x v="2"/>
    <x v="25"/>
    <x v="170"/>
    <x v="88"/>
    <x v="14"/>
    <x v="487"/>
    <x v="15"/>
    <x v="73"/>
    <x v="500"/>
    <x v="599"/>
    <x v="0"/>
    <x v="0"/>
    <x v="0"/>
    <x v="0"/>
    <x v="0"/>
    <x v="0"/>
    <x v="0"/>
    <x v="0"/>
    <x v="0"/>
  </r>
  <r>
    <x v="0"/>
    <x v="0"/>
    <x v="0"/>
    <x v="31"/>
    <x v="31"/>
    <x v="1"/>
    <x v="6"/>
    <x v="68"/>
    <x v="68"/>
    <x v="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8"/>
    <x v="268"/>
    <x v="0"/>
    <x v="0"/>
    <x v="0"/>
    <x v="0"/>
    <x v="398"/>
    <x v="237"/>
    <x v="470"/>
    <x v="464"/>
    <x v="467"/>
    <x v="5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2"/>
    <x v="213"/>
    <x v="0"/>
    <x v="0"/>
    <x v="292"/>
    <x v="6"/>
    <x v="3"/>
    <x v="396"/>
    <x v="462"/>
    <x v="33"/>
    <x v="719"/>
    <x v="5"/>
    <x v="257"/>
    <x v="5"/>
    <x v="171"/>
    <x v="155"/>
    <x v="22"/>
    <x v="488"/>
    <x v="5"/>
    <x v="148"/>
    <x v="501"/>
    <x v="600"/>
    <x v="0"/>
    <x v="0"/>
    <x v="0"/>
    <x v="0"/>
    <x v="0"/>
    <x v="0"/>
    <x v="0"/>
    <x v="0"/>
    <x v="0"/>
  </r>
  <r>
    <x v="0"/>
    <x v="0"/>
    <x v="0"/>
    <x v="31"/>
    <x v="31"/>
    <x v="1"/>
    <x v="0"/>
    <x v="494"/>
    <x v="492"/>
    <x v="4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9"/>
    <x v="269"/>
    <x v="0"/>
    <x v="0"/>
    <x v="0"/>
    <x v="0"/>
    <x v="399"/>
    <x v="0"/>
    <x v="471"/>
    <x v="465"/>
    <x v="468"/>
    <x v="5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214"/>
    <x v="1"/>
    <x v="9"/>
    <x v="293"/>
    <x v="3"/>
    <x v="0"/>
    <x v="397"/>
    <x v="463"/>
    <x v="72"/>
    <x v="720"/>
    <x v="5"/>
    <x v="258"/>
    <x v="11"/>
    <x v="172"/>
    <x v="156"/>
    <x v="55"/>
    <x v="489"/>
    <x v="43"/>
    <x v="149"/>
    <x v="502"/>
    <x v="601"/>
    <x v="25"/>
    <x v="24"/>
    <x v="4"/>
    <x v="0"/>
    <x v="0"/>
    <x v="0"/>
    <x v="0"/>
    <x v="0"/>
    <x v="0"/>
  </r>
  <r>
    <x v="0"/>
    <x v="0"/>
    <x v="0"/>
    <x v="31"/>
    <x v="31"/>
    <x v="1"/>
    <x v="56"/>
    <x v="69"/>
    <x v="69"/>
    <x v="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"/>
    <x v="52"/>
    <x v="340"/>
    <x v="270"/>
    <x v="49"/>
    <x v="0"/>
    <x v="182"/>
    <x v="0"/>
    <x v="400"/>
    <x v="238"/>
    <x v="472"/>
    <x v="466"/>
    <x v="469"/>
    <x v="533"/>
    <x v="0"/>
    <x v="0"/>
    <x v="0"/>
    <x v="0"/>
    <x v="0"/>
    <x v="0"/>
    <x v="0"/>
    <x v="0"/>
    <x v="0"/>
    <x v="0"/>
    <x v="0"/>
    <x v="0"/>
    <x v="0"/>
    <x v="0"/>
    <x v="0"/>
    <x v="170"/>
    <x v="199"/>
    <x v="0"/>
    <x v="0"/>
    <x v="1"/>
    <x v="1"/>
    <x v="0"/>
    <x v="0"/>
    <x v="20"/>
    <x v="10"/>
    <x v="39"/>
    <x v="2"/>
    <x v="9"/>
    <x v="294"/>
    <x v="1"/>
    <x v="8"/>
    <x v="398"/>
    <x v="464"/>
    <x v="109"/>
    <x v="721"/>
    <x v="2"/>
    <x v="2"/>
    <x v="7"/>
    <x v="173"/>
    <x v="41"/>
    <x v="14"/>
    <x v="490"/>
    <x v="0"/>
    <x v="150"/>
    <x v="503"/>
    <x v="602"/>
    <x v="0"/>
    <x v="0"/>
    <x v="0"/>
    <x v="0"/>
    <x v="0"/>
    <x v="0"/>
    <x v="0"/>
    <x v="0"/>
    <x v="0"/>
  </r>
  <r>
    <x v="0"/>
    <x v="0"/>
    <x v="0"/>
    <x v="31"/>
    <x v="31"/>
    <x v="1"/>
    <x v="170"/>
    <x v="492"/>
    <x v="490"/>
    <x v="4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1"/>
    <x v="0"/>
    <x v="473"/>
    <x v="467"/>
    <x v="470"/>
    <x v="5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9"/>
    <x v="0"/>
    <x v="0"/>
    <x v="23"/>
    <x v="8"/>
    <x v="43"/>
    <x v="399"/>
    <x v="465"/>
    <x v="78"/>
    <x v="722"/>
    <x v="2"/>
    <x v="2"/>
    <x v="20"/>
    <x v="174"/>
    <x v="157"/>
    <x v="33"/>
    <x v="491"/>
    <x v="31"/>
    <x v="135"/>
    <x v="504"/>
    <x v="603"/>
    <x v="0"/>
    <x v="0"/>
    <x v="0"/>
    <x v="0"/>
    <x v="0"/>
    <x v="0"/>
    <x v="0"/>
    <x v="0"/>
    <x v="0"/>
  </r>
  <r>
    <x v="0"/>
    <x v="0"/>
    <x v="0"/>
    <x v="31"/>
    <x v="31"/>
    <x v="1"/>
    <x v="0"/>
    <x v="495"/>
    <x v="493"/>
    <x v="4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496"/>
    <x v="494"/>
    <x v="4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2"/>
    <x v="0"/>
    <x v="474"/>
    <x v="468"/>
    <x v="471"/>
    <x v="5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3"/>
    <x v="400"/>
    <x v="466"/>
    <x v="19"/>
    <x v="723"/>
    <x v="1"/>
    <x v="259"/>
    <x v="0"/>
    <x v="0"/>
    <x v="114"/>
    <x v="8"/>
    <x v="492"/>
    <x v="10"/>
    <x v="106"/>
    <x v="505"/>
    <x v="604"/>
    <x v="0"/>
    <x v="0"/>
    <x v="0"/>
    <x v="0"/>
    <x v="0"/>
    <x v="0"/>
    <x v="0"/>
    <x v="0"/>
    <x v="0"/>
  </r>
  <r>
    <x v="0"/>
    <x v="0"/>
    <x v="0"/>
    <x v="31"/>
    <x v="31"/>
    <x v="1"/>
    <x v="0"/>
    <x v="497"/>
    <x v="495"/>
    <x v="4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53"/>
    <x v="341"/>
    <x v="271"/>
    <x v="50"/>
    <x v="0"/>
    <x v="183"/>
    <x v="0"/>
    <x v="403"/>
    <x v="239"/>
    <x v="475"/>
    <x v="469"/>
    <x v="472"/>
    <x v="536"/>
    <x v="0"/>
    <x v="0"/>
    <x v="0"/>
    <x v="0"/>
    <x v="0"/>
    <x v="0"/>
    <x v="0"/>
    <x v="0"/>
    <x v="0"/>
    <x v="0"/>
    <x v="0"/>
    <x v="0"/>
    <x v="0"/>
    <x v="0"/>
    <x v="0"/>
    <x v="171"/>
    <x v="200"/>
    <x v="0"/>
    <x v="0"/>
    <x v="1"/>
    <x v="1"/>
    <x v="0"/>
    <x v="0"/>
    <x v="3"/>
    <x v="10"/>
    <x v="215"/>
    <x v="1"/>
    <x v="32"/>
    <x v="295"/>
    <x v="0"/>
    <x v="14"/>
    <x v="401"/>
    <x v="467"/>
    <x v="102"/>
    <x v="724"/>
    <x v="1"/>
    <x v="260"/>
    <x v="12"/>
    <x v="175"/>
    <x v="33"/>
    <x v="6"/>
    <x v="493"/>
    <x v="19"/>
    <x v="0"/>
    <x v="506"/>
    <x v="605"/>
    <x v="0"/>
    <x v="0"/>
    <x v="0"/>
    <x v="0"/>
    <x v="0"/>
    <x v="0"/>
    <x v="0"/>
    <x v="0"/>
    <x v="0"/>
  </r>
  <r>
    <x v="0"/>
    <x v="0"/>
    <x v="0"/>
    <x v="31"/>
    <x v="31"/>
    <x v="1"/>
    <x v="0"/>
    <x v="498"/>
    <x v="496"/>
    <x v="49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95"/>
    <x v="0"/>
    <x v="476"/>
    <x v="470"/>
    <x v="473"/>
    <x v="5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22"/>
    <x v="468"/>
    <x v="6"/>
    <x v="541"/>
    <x v="2"/>
    <x v="2"/>
    <x v="0"/>
    <x v="0"/>
    <x v="13"/>
    <x v="1"/>
    <x v="63"/>
    <x v="4"/>
    <x v="5"/>
    <x v="26"/>
    <x v="606"/>
    <x v="0"/>
    <x v="0"/>
    <x v="0"/>
    <x v="82"/>
    <x v="82"/>
    <x v="1"/>
    <x v="1"/>
    <x v="24"/>
    <x v="24"/>
  </r>
  <r>
    <x v="0"/>
    <x v="0"/>
    <x v="0"/>
    <x v="31"/>
    <x v="31"/>
    <x v="1"/>
    <x v="0"/>
    <x v="499"/>
    <x v="497"/>
    <x v="4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2"/>
    <x v="272"/>
    <x v="0"/>
    <x v="0"/>
    <x v="184"/>
    <x v="0"/>
    <x v="404"/>
    <x v="240"/>
    <x v="477"/>
    <x v="471"/>
    <x v="474"/>
    <x v="538"/>
    <x v="0"/>
    <x v="0"/>
    <x v="0"/>
    <x v="0"/>
    <x v="0"/>
    <x v="0"/>
    <x v="0"/>
    <x v="0"/>
    <x v="0"/>
    <x v="0"/>
    <x v="0"/>
    <x v="0"/>
    <x v="0"/>
    <x v="0"/>
    <x v="0"/>
    <x v="172"/>
    <x v="201"/>
    <x v="0"/>
    <x v="0"/>
    <x v="1"/>
    <x v="1"/>
    <x v="0"/>
    <x v="0"/>
    <x v="16"/>
    <x v="3"/>
    <x v="216"/>
    <x v="2"/>
    <x v="81"/>
    <x v="296"/>
    <x v="6"/>
    <x v="21"/>
    <x v="402"/>
    <x v="469"/>
    <x v="129"/>
    <x v="725"/>
    <x v="9"/>
    <x v="261"/>
    <x v="28"/>
    <x v="176"/>
    <x v="158"/>
    <x v="29"/>
    <x v="494"/>
    <x v="41"/>
    <x v="151"/>
    <x v="507"/>
    <x v="607"/>
    <x v="26"/>
    <x v="25"/>
    <x v="4"/>
    <x v="0"/>
    <x v="0"/>
    <x v="0"/>
    <x v="0"/>
    <x v="0"/>
    <x v="0"/>
  </r>
  <r>
    <x v="0"/>
    <x v="0"/>
    <x v="0"/>
    <x v="31"/>
    <x v="31"/>
    <x v="1"/>
    <x v="173"/>
    <x v="500"/>
    <x v="498"/>
    <x v="5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3"/>
    <x v="273"/>
    <x v="0"/>
    <x v="0"/>
    <x v="0"/>
    <x v="0"/>
    <x v="405"/>
    <x v="241"/>
    <x v="478"/>
    <x v="472"/>
    <x v="475"/>
    <x v="5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2"/>
    <x v="217"/>
    <x v="0"/>
    <x v="0"/>
    <x v="297"/>
    <x v="0"/>
    <x v="16"/>
    <x v="403"/>
    <x v="470"/>
    <x v="14"/>
    <x v="726"/>
    <x v="1"/>
    <x v="4"/>
    <x v="22"/>
    <x v="177"/>
    <x v="88"/>
    <x v="0"/>
    <x v="495"/>
    <x v="13"/>
    <x v="33"/>
    <x v="508"/>
    <x v="608"/>
    <x v="0"/>
    <x v="0"/>
    <x v="0"/>
    <x v="0"/>
    <x v="0"/>
    <x v="0"/>
    <x v="0"/>
    <x v="0"/>
    <x v="0"/>
  </r>
  <r>
    <x v="0"/>
    <x v="0"/>
    <x v="0"/>
    <x v="31"/>
    <x v="31"/>
    <x v="165"/>
    <x v="179"/>
    <x v="500"/>
    <x v="498"/>
    <x v="5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79"/>
    <x v="473"/>
    <x v="476"/>
    <x v="5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0"/>
    <x v="0"/>
    <x v="0"/>
    <x v="471"/>
    <x v="3"/>
    <x v="727"/>
    <x v="2"/>
    <x v="2"/>
    <x v="0"/>
    <x v="0"/>
    <x v="6"/>
    <x v="1"/>
    <x v="322"/>
    <x v="1"/>
    <x v="14"/>
    <x v="509"/>
    <x v="609"/>
    <x v="0"/>
    <x v="0"/>
    <x v="0"/>
    <x v="0"/>
    <x v="0"/>
    <x v="0"/>
    <x v="0"/>
    <x v="0"/>
    <x v="0"/>
  </r>
  <r>
    <x v="0"/>
    <x v="0"/>
    <x v="0"/>
    <x v="31"/>
    <x v="31"/>
    <x v="1"/>
    <x v="90"/>
    <x v="453"/>
    <x v="451"/>
    <x v="4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80"/>
    <x v="474"/>
    <x v="477"/>
    <x v="5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51"/>
    <x v="0"/>
    <x v="0"/>
    <x v="4"/>
    <x v="4"/>
    <x v="23"/>
    <x v="1"/>
    <x v="14"/>
    <x v="298"/>
    <x v="0"/>
    <x v="5"/>
    <x v="404"/>
    <x v="472"/>
    <x v="62"/>
    <x v="728"/>
    <x v="5"/>
    <x v="262"/>
    <x v="8"/>
    <x v="178"/>
    <x v="18"/>
    <x v="19"/>
    <x v="496"/>
    <x v="14"/>
    <x v="83"/>
    <x v="510"/>
    <x v="610"/>
    <x v="0"/>
    <x v="0"/>
    <x v="0"/>
    <x v="0"/>
    <x v="0"/>
    <x v="0"/>
    <x v="0"/>
    <x v="0"/>
    <x v="0"/>
  </r>
  <r>
    <x v="0"/>
    <x v="0"/>
    <x v="0"/>
    <x v="31"/>
    <x v="31"/>
    <x v="168"/>
    <x v="90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4"/>
    <x v="729"/>
    <x v="1"/>
    <x v="4"/>
    <x v="2"/>
    <x v="179"/>
    <x v="99"/>
    <x v="3"/>
    <x v="497"/>
    <x v="3"/>
    <x v="152"/>
    <x v="511"/>
    <x v="611"/>
    <x v="0"/>
    <x v="0"/>
    <x v="0"/>
    <x v="0"/>
    <x v="0"/>
    <x v="0"/>
    <x v="0"/>
    <x v="0"/>
    <x v="0"/>
  </r>
  <r>
    <x v="0"/>
    <x v="0"/>
    <x v="0"/>
    <x v="31"/>
    <x v="31"/>
    <x v="50"/>
    <x v="0"/>
    <x v="501"/>
    <x v="499"/>
    <x v="5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4"/>
    <x v="274"/>
    <x v="0"/>
    <x v="0"/>
    <x v="185"/>
    <x v="58"/>
    <x v="406"/>
    <x v="242"/>
    <x v="481"/>
    <x v="475"/>
    <x v="478"/>
    <x v="543"/>
    <x v="0"/>
    <x v="0"/>
    <x v="0"/>
    <x v="0"/>
    <x v="0"/>
    <x v="0"/>
    <x v="1"/>
    <x v="1"/>
    <x v="1"/>
    <x v="13"/>
    <x v="0"/>
    <x v="0"/>
    <x v="11"/>
    <x v="0"/>
    <x v="5"/>
    <x v="173"/>
    <x v="202"/>
    <x v="0"/>
    <x v="0"/>
    <x v="1"/>
    <x v="1"/>
    <x v="0"/>
    <x v="0"/>
    <x v="3"/>
    <x v="10"/>
    <x v="118"/>
    <x v="0"/>
    <x v="0"/>
    <x v="80"/>
    <x v="0"/>
    <x v="11"/>
    <x v="405"/>
    <x v="473"/>
    <x v="30"/>
    <x v="730"/>
    <x v="2"/>
    <x v="2"/>
    <x v="0"/>
    <x v="0"/>
    <x v="55"/>
    <x v="0"/>
    <x v="498"/>
    <x v="6"/>
    <x v="51"/>
    <x v="512"/>
    <x v="612"/>
    <x v="0"/>
    <x v="0"/>
    <x v="0"/>
    <x v="0"/>
    <x v="0"/>
    <x v="0"/>
    <x v="0"/>
    <x v="0"/>
    <x v="0"/>
  </r>
  <r>
    <x v="0"/>
    <x v="0"/>
    <x v="0"/>
    <x v="31"/>
    <x v="31"/>
    <x v="117"/>
    <x v="180"/>
    <x v="502"/>
    <x v="500"/>
    <x v="5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5"/>
    <x v="275"/>
    <x v="0"/>
    <x v="0"/>
    <x v="0"/>
    <x v="0"/>
    <x v="407"/>
    <x v="243"/>
    <x v="482"/>
    <x v="476"/>
    <x v="479"/>
    <x v="5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1"/>
    <x v="0"/>
    <x v="0"/>
    <x v="132"/>
    <x v="1"/>
    <x v="1"/>
    <x v="406"/>
    <x v="474"/>
    <x v="22"/>
    <x v="731"/>
    <x v="5"/>
    <x v="263"/>
    <x v="7"/>
    <x v="180"/>
    <x v="74"/>
    <x v="8"/>
    <x v="499"/>
    <x v="3"/>
    <x v="141"/>
    <x v="513"/>
    <x v="613"/>
    <x v="0"/>
    <x v="0"/>
    <x v="0"/>
    <x v="0"/>
    <x v="0"/>
    <x v="0"/>
    <x v="0"/>
    <x v="0"/>
    <x v="0"/>
  </r>
  <r>
    <x v="0"/>
    <x v="0"/>
    <x v="0"/>
    <x v="31"/>
    <x v="31"/>
    <x v="11"/>
    <x v="27"/>
    <x v="74"/>
    <x v="74"/>
    <x v="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6"/>
    <x v="276"/>
    <x v="0"/>
    <x v="0"/>
    <x v="0"/>
    <x v="0"/>
    <x v="408"/>
    <x v="244"/>
    <x v="483"/>
    <x v="477"/>
    <x v="480"/>
    <x v="5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12"/>
    <x v="10"/>
    <x v="218"/>
    <x v="1"/>
    <x v="1"/>
    <x v="299"/>
    <x v="6"/>
    <x v="21"/>
    <x v="407"/>
    <x v="475"/>
    <x v="71"/>
    <x v="732"/>
    <x v="13"/>
    <x v="264"/>
    <x v="0"/>
    <x v="0"/>
    <x v="40"/>
    <x v="14"/>
    <x v="500"/>
    <x v="13"/>
    <x v="51"/>
    <x v="514"/>
    <x v="614"/>
    <x v="0"/>
    <x v="0"/>
    <x v="0"/>
    <x v="0"/>
    <x v="0"/>
    <x v="0"/>
    <x v="0"/>
    <x v="0"/>
    <x v="0"/>
  </r>
  <r>
    <x v="0"/>
    <x v="0"/>
    <x v="0"/>
    <x v="31"/>
    <x v="31"/>
    <x v="0"/>
    <x v="181"/>
    <x v="489"/>
    <x v="487"/>
    <x v="4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7"/>
    <x v="277"/>
    <x v="0"/>
    <x v="0"/>
    <x v="0"/>
    <x v="0"/>
    <x v="409"/>
    <x v="245"/>
    <x v="484"/>
    <x v="478"/>
    <x v="481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2"/>
    <x v="134"/>
    <x v="0"/>
    <x v="0"/>
    <x v="64"/>
    <x v="0"/>
    <x v="18"/>
    <x v="408"/>
    <x v="476"/>
    <x v="130"/>
    <x v="733"/>
    <x v="2"/>
    <x v="2"/>
    <x v="8"/>
    <x v="181"/>
    <x v="128"/>
    <x v="15"/>
    <x v="501"/>
    <x v="3"/>
    <x v="80"/>
    <x v="515"/>
    <x v="615"/>
    <x v="0"/>
    <x v="0"/>
    <x v="0"/>
    <x v="0"/>
    <x v="0"/>
    <x v="0"/>
    <x v="0"/>
    <x v="0"/>
    <x v="0"/>
  </r>
  <r>
    <x v="0"/>
    <x v="0"/>
    <x v="0"/>
    <x v="31"/>
    <x v="31"/>
    <x v="28"/>
    <x v="122"/>
    <x v="319"/>
    <x v="318"/>
    <x v="3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8"/>
    <x v="278"/>
    <x v="0"/>
    <x v="0"/>
    <x v="186"/>
    <x v="0"/>
    <x v="410"/>
    <x v="0"/>
    <x v="485"/>
    <x v="479"/>
    <x v="482"/>
    <x v="547"/>
    <x v="0"/>
    <x v="0"/>
    <x v="0"/>
    <x v="0"/>
    <x v="0"/>
    <x v="0"/>
    <x v="0"/>
    <x v="0"/>
    <x v="0"/>
    <x v="0"/>
    <x v="0"/>
    <x v="0"/>
    <x v="0"/>
    <x v="0"/>
    <x v="0"/>
    <x v="174"/>
    <x v="203"/>
    <x v="0"/>
    <x v="0"/>
    <x v="5"/>
    <x v="19"/>
    <x v="0"/>
    <x v="0"/>
    <x v="16"/>
    <x v="5"/>
    <x v="219"/>
    <x v="0"/>
    <x v="0"/>
    <x v="300"/>
    <x v="13"/>
    <x v="62"/>
    <x v="409"/>
    <x v="477"/>
    <x v="131"/>
    <x v="734"/>
    <x v="15"/>
    <x v="265"/>
    <x v="10"/>
    <x v="182"/>
    <x v="159"/>
    <x v="33"/>
    <x v="502"/>
    <x v="20"/>
    <x v="153"/>
    <x v="516"/>
    <x v="616"/>
    <x v="0"/>
    <x v="0"/>
    <x v="0"/>
    <x v="0"/>
    <x v="0"/>
    <x v="0"/>
    <x v="0"/>
    <x v="0"/>
    <x v="0"/>
  </r>
  <r>
    <x v="0"/>
    <x v="0"/>
    <x v="0"/>
    <x v="31"/>
    <x v="31"/>
    <x v="13"/>
    <x v="131"/>
    <x v="503"/>
    <x v="501"/>
    <x v="5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4"/>
    <x v="83"/>
    <x v="504"/>
    <x v="502"/>
    <x v="5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9"/>
    <x v="279"/>
    <x v="0"/>
    <x v="0"/>
    <x v="0"/>
    <x v="0"/>
    <x v="411"/>
    <x v="246"/>
    <x v="486"/>
    <x v="480"/>
    <x v="483"/>
    <x v="5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63"/>
    <x v="4"/>
    <x v="123"/>
    <x v="0"/>
    <x v="0"/>
    <x v="301"/>
    <x v="1"/>
    <x v="8"/>
    <x v="410"/>
    <x v="478"/>
    <x v="44"/>
    <x v="584"/>
    <x v="2"/>
    <x v="2"/>
    <x v="0"/>
    <x v="0"/>
    <x v="36"/>
    <x v="8"/>
    <x v="503"/>
    <x v="3"/>
    <x v="51"/>
    <x v="517"/>
    <x v="617"/>
    <x v="0"/>
    <x v="0"/>
    <x v="0"/>
    <x v="0"/>
    <x v="0"/>
    <x v="0"/>
    <x v="0"/>
    <x v="0"/>
    <x v="0"/>
  </r>
  <r>
    <x v="0"/>
    <x v="0"/>
    <x v="0"/>
    <x v="31"/>
    <x v="31"/>
    <x v="93"/>
    <x v="182"/>
    <x v="505"/>
    <x v="503"/>
    <x v="5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487"/>
    <x v="481"/>
    <x v="484"/>
    <x v="5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8"/>
    <x v="0"/>
    <x v="0"/>
    <x v="8"/>
    <x v="0"/>
    <x v="0"/>
    <x v="191"/>
    <x v="479"/>
    <x v="3"/>
    <x v="736"/>
    <x v="2"/>
    <x v="2"/>
    <x v="0"/>
    <x v="0"/>
    <x v="6"/>
    <x v="1"/>
    <x v="341"/>
    <x v="1"/>
    <x v="14"/>
    <x v="518"/>
    <x v="618"/>
    <x v="0"/>
    <x v="0"/>
    <x v="0"/>
    <x v="0"/>
    <x v="0"/>
    <x v="0"/>
    <x v="0"/>
    <x v="0"/>
    <x v="0"/>
  </r>
  <r>
    <x v="0"/>
    <x v="0"/>
    <x v="0"/>
    <x v="31"/>
    <x v="31"/>
    <x v="169"/>
    <x v="0"/>
    <x v="506"/>
    <x v="504"/>
    <x v="5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70"/>
    <x v="0"/>
    <x v="507"/>
    <x v="505"/>
    <x v="5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0"/>
    <x v="280"/>
    <x v="0"/>
    <x v="0"/>
    <x v="187"/>
    <x v="0"/>
    <x v="412"/>
    <x v="247"/>
    <x v="488"/>
    <x v="482"/>
    <x v="485"/>
    <x v="550"/>
    <x v="0"/>
    <x v="0"/>
    <x v="0"/>
    <x v="0"/>
    <x v="0"/>
    <x v="0"/>
    <x v="0"/>
    <x v="0"/>
    <x v="0"/>
    <x v="0"/>
    <x v="0"/>
    <x v="0"/>
    <x v="0"/>
    <x v="0"/>
    <x v="0"/>
    <x v="175"/>
    <x v="204"/>
    <x v="0"/>
    <x v="0"/>
    <x v="0"/>
    <x v="0"/>
    <x v="0"/>
    <x v="0"/>
    <x v="66"/>
    <x v="21"/>
    <x v="220"/>
    <x v="0"/>
    <x v="0"/>
    <x v="302"/>
    <x v="3"/>
    <x v="63"/>
    <x v="411"/>
    <x v="480"/>
    <x v="28"/>
    <x v="737"/>
    <x v="15"/>
    <x v="266"/>
    <x v="0"/>
    <x v="0"/>
    <x v="160"/>
    <x v="46"/>
    <x v="504"/>
    <x v="14"/>
    <x v="151"/>
    <x v="519"/>
    <x v="619"/>
    <x v="0"/>
    <x v="0"/>
    <x v="0"/>
    <x v="0"/>
    <x v="0"/>
    <x v="0"/>
    <x v="0"/>
    <x v="0"/>
    <x v="0"/>
  </r>
  <r>
    <x v="0"/>
    <x v="0"/>
    <x v="0"/>
    <x v="31"/>
    <x v="31"/>
    <x v="170"/>
    <x v="0"/>
    <x v="507"/>
    <x v="505"/>
    <x v="50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"/>
    <x v="260"/>
    <x v="0"/>
    <x v="0"/>
    <x v="0"/>
    <x v="0"/>
    <x v="413"/>
    <x v="236"/>
    <x v="489"/>
    <x v="483"/>
    <x v="486"/>
    <x v="551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0"/>
    <x v="1"/>
    <x v="1"/>
    <x v="0"/>
    <x v="0"/>
    <x v="8"/>
    <x v="4"/>
    <x v="25"/>
    <x v="0"/>
    <x v="0"/>
    <x v="303"/>
    <x v="1"/>
    <x v="0"/>
    <x v="127"/>
    <x v="481"/>
    <x v="6"/>
    <x v="10"/>
    <x v="2"/>
    <x v="2"/>
    <x v="0"/>
    <x v="0"/>
    <x v="43"/>
    <x v="1"/>
    <x v="505"/>
    <x v="4"/>
    <x v="13"/>
    <x v="520"/>
    <x v="620"/>
    <x v="0"/>
    <x v="0"/>
    <x v="0"/>
    <x v="83"/>
    <x v="83"/>
    <x v="1"/>
    <x v="1"/>
    <x v="24"/>
    <x v="24"/>
  </r>
  <r>
    <x v="0"/>
    <x v="0"/>
    <x v="0"/>
    <x v="31"/>
    <x v="31"/>
    <x v="171"/>
    <x v="43"/>
    <x v="508"/>
    <x v="506"/>
    <x v="5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3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66"/>
    <x v="0"/>
    <x v="509"/>
    <x v="507"/>
    <x v="50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66"/>
    <x v="1"/>
    <x v="1"/>
    <x v="0"/>
    <x v="0"/>
    <x v="0"/>
    <x v="0"/>
    <x v="0"/>
    <x v="0"/>
    <x v="0"/>
    <x v="0"/>
    <x v="1"/>
    <x v="1"/>
    <x v="1"/>
    <x v="1"/>
    <x v="23"/>
    <x v="7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66"/>
    <x v="0"/>
    <x v="509"/>
    <x v="507"/>
    <x v="50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67"/>
    <x v="1"/>
    <x v="1"/>
    <x v="0"/>
    <x v="0"/>
    <x v="0"/>
    <x v="0"/>
    <x v="0"/>
    <x v="0"/>
    <x v="0"/>
    <x v="0"/>
    <x v="1"/>
    <x v="1"/>
    <x v="1"/>
    <x v="1"/>
    <x v="23"/>
    <x v="740"/>
    <x v="2"/>
    <x v="2"/>
    <x v="0"/>
    <x v="0"/>
    <x v="5"/>
    <x v="4"/>
    <x v="5"/>
    <x v="4"/>
    <x v="5"/>
    <x v="5"/>
    <x v="5"/>
    <x v="0"/>
    <x v="0"/>
    <x v="1"/>
    <x v="84"/>
    <x v="84"/>
    <x v="1"/>
    <x v="1"/>
    <x v="24"/>
    <x v="24"/>
  </r>
  <r>
    <x v="0"/>
    <x v="0"/>
    <x v="0"/>
    <x v="31"/>
    <x v="31"/>
    <x v="8"/>
    <x v="0"/>
    <x v="9"/>
    <x v="9"/>
    <x v="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2"/>
    <x v="133"/>
    <x v="0"/>
    <x v="0"/>
    <x v="188"/>
    <x v="0"/>
    <x v="414"/>
    <x v="0"/>
    <x v="490"/>
    <x v="484"/>
    <x v="487"/>
    <x v="552"/>
    <x v="0"/>
    <x v="0"/>
    <x v="0"/>
    <x v="0"/>
    <x v="0"/>
    <x v="0"/>
    <x v="0"/>
    <x v="0"/>
    <x v="0"/>
    <x v="0"/>
    <x v="0"/>
    <x v="0"/>
    <x v="0"/>
    <x v="0"/>
    <x v="0"/>
    <x v="176"/>
    <x v="206"/>
    <x v="0"/>
    <x v="0"/>
    <x v="1"/>
    <x v="1"/>
    <x v="0"/>
    <x v="0"/>
    <x v="0"/>
    <x v="0"/>
    <x v="0"/>
    <x v="0"/>
    <x v="0"/>
    <x v="0"/>
    <x v="1"/>
    <x v="1"/>
    <x v="412"/>
    <x v="482"/>
    <x v="1"/>
    <x v="741"/>
    <x v="1"/>
    <x v="267"/>
    <x v="0"/>
    <x v="0"/>
    <x v="4"/>
    <x v="1"/>
    <x v="506"/>
    <x v="4"/>
    <x v="1"/>
    <x v="521"/>
    <x v="621"/>
    <x v="0"/>
    <x v="0"/>
    <x v="0"/>
    <x v="0"/>
    <x v="0"/>
    <x v="0"/>
    <x v="0"/>
    <x v="0"/>
    <x v="0"/>
  </r>
  <r>
    <x v="0"/>
    <x v="0"/>
    <x v="0"/>
    <x v="31"/>
    <x v="31"/>
    <x v="1"/>
    <x v="6"/>
    <x v="68"/>
    <x v="68"/>
    <x v="6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6"/>
    <x v="4"/>
    <x v="71"/>
    <x v="71"/>
    <x v="7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32"/>
    <x v="0"/>
    <x v="56"/>
    <x v="56"/>
    <x v="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3"/>
    <x v="81"/>
    <x v="0"/>
    <x v="0"/>
    <x v="0"/>
    <x v="0"/>
    <x v="415"/>
    <x v="75"/>
    <x v="491"/>
    <x v="485"/>
    <x v="488"/>
    <x v="5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"/>
    <x v="0"/>
    <x v="0"/>
    <x v="304"/>
    <x v="1"/>
    <x v="0"/>
    <x v="413"/>
    <x v="483"/>
    <x v="3"/>
    <x v="742"/>
    <x v="2"/>
    <x v="2"/>
    <x v="0"/>
    <x v="0"/>
    <x v="4"/>
    <x v="3"/>
    <x v="507"/>
    <x v="4"/>
    <x v="20"/>
    <x v="522"/>
    <x v="622"/>
    <x v="0"/>
    <x v="0"/>
    <x v="0"/>
    <x v="0"/>
    <x v="0"/>
    <x v="0"/>
    <x v="0"/>
    <x v="0"/>
    <x v="0"/>
  </r>
  <r>
    <x v="0"/>
    <x v="0"/>
    <x v="0"/>
    <x v="31"/>
    <x v="31"/>
    <x v="1"/>
    <x v="27"/>
    <x v="491"/>
    <x v="489"/>
    <x v="49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510"/>
    <x v="508"/>
    <x v="5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4"/>
    <x v="10"/>
    <x v="1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44"/>
    <x v="2"/>
    <x v="2"/>
    <x v="0"/>
    <x v="0"/>
    <x v="23"/>
    <x v="3"/>
    <x v="508"/>
    <x v="3"/>
    <x v="16"/>
    <x v="523"/>
    <x v="623"/>
    <x v="0"/>
    <x v="0"/>
    <x v="0"/>
    <x v="0"/>
    <x v="0"/>
    <x v="0"/>
    <x v="0"/>
    <x v="0"/>
    <x v="0"/>
  </r>
  <r>
    <x v="0"/>
    <x v="0"/>
    <x v="0"/>
    <x v="31"/>
    <x v="31"/>
    <x v="1"/>
    <x v="0"/>
    <x v="498"/>
    <x v="496"/>
    <x v="4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8"/>
    <x v="173"/>
    <x v="486"/>
    <x v="484"/>
    <x v="48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61"/>
    <x v="0"/>
    <x v="487"/>
    <x v="485"/>
    <x v="48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54"/>
    <x v="81"/>
    <x v="0"/>
    <x v="0"/>
    <x v="0"/>
    <x v="0"/>
    <x v="416"/>
    <x v="75"/>
    <x v="492"/>
    <x v="486"/>
    <x v="489"/>
    <x v="55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7"/>
    <x v="4"/>
    <x v="10"/>
    <x v="0"/>
    <x v="0"/>
    <x v="10"/>
    <x v="1"/>
    <x v="0"/>
    <x v="414"/>
    <x v="484"/>
    <x v="6"/>
    <x v="229"/>
    <x v="2"/>
    <x v="2"/>
    <x v="0"/>
    <x v="0"/>
    <x v="4"/>
    <x v="1"/>
    <x v="509"/>
    <x v="4"/>
    <x v="35"/>
    <x v="524"/>
    <x v="624"/>
    <x v="0"/>
    <x v="0"/>
    <x v="0"/>
    <x v="0"/>
    <x v="0"/>
    <x v="0"/>
    <x v="0"/>
    <x v="0"/>
    <x v="0"/>
  </r>
  <r>
    <x v="0"/>
    <x v="0"/>
    <x v="0"/>
    <x v="31"/>
    <x v="31"/>
    <x v="172"/>
    <x v="0"/>
    <x v="511"/>
    <x v="509"/>
    <x v="51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25"/>
    <x v="48"/>
    <x v="147"/>
    <x v="147"/>
    <x v="1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6"/>
    <x v="2"/>
    <x v="2"/>
    <x v="0"/>
    <x v="0"/>
    <x v="2"/>
    <x v="1"/>
    <x v="171"/>
    <x v="1"/>
    <x v="2"/>
    <x v="352"/>
    <x v="625"/>
    <x v="0"/>
    <x v="0"/>
    <x v="0"/>
    <x v="0"/>
    <x v="0"/>
    <x v="0"/>
    <x v="0"/>
    <x v="0"/>
    <x v="0"/>
  </r>
  <r>
    <x v="0"/>
    <x v="0"/>
    <x v="0"/>
    <x v="32"/>
    <x v="32"/>
    <x v="1"/>
    <x v="183"/>
    <x v="480"/>
    <x v="478"/>
    <x v="4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"/>
    <x v="165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5"/>
    <x v="281"/>
    <x v="0"/>
    <x v="0"/>
    <x v="189"/>
    <x v="0"/>
    <x v="417"/>
    <x v="248"/>
    <x v="493"/>
    <x v="487"/>
    <x v="490"/>
    <x v="557"/>
    <x v="0"/>
    <x v="0"/>
    <x v="0"/>
    <x v="0"/>
    <x v="0"/>
    <x v="0"/>
    <x v="0"/>
    <x v="0"/>
    <x v="0"/>
    <x v="0"/>
    <x v="0"/>
    <x v="0"/>
    <x v="0"/>
    <x v="0"/>
    <x v="0"/>
    <x v="177"/>
    <x v="207"/>
    <x v="0"/>
    <x v="0"/>
    <x v="1"/>
    <x v="1"/>
    <x v="0"/>
    <x v="0"/>
    <x v="26"/>
    <x v="2"/>
    <x v="217"/>
    <x v="0"/>
    <x v="0"/>
    <x v="71"/>
    <x v="1"/>
    <x v="18"/>
    <x v="415"/>
    <x v="485"/>
    <x v="54"/>
    <x v="747"/>
    <x v="2"/>
    <x v="2"/>
    <x v="25"/>
    <x v="183"/>
    <x v="84"/>
    <x v="11"/>
    <x v="510"/>
    <x v="0"/>
    <x v="131"/>
    <x v="525"/>
    <x v="626"/>
    <x v="0"/>
    <x v="0"/>
    <x v="0"/>
    <x v="0"/>
    <x v="0"/>
    <x v="0"/>
    <x v="0"/>
    <x v="0"/>
    <x v="0"/>
  </r>
  <r>
    <x v="0"/>
    <x v="0"/>
    <x v="0"/>
    <x v="32"/>
    <x v="32"/>
    <x v="1"/>
    <x v="110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24"/>
    <x v="748"/>
    <x v="15"/>
    <x v="268"/>
    <x v="28"/>
    <x v="184"/>
    <x v="145"/>
    <x v="0"/>
    <x v="511"/>
    <x v="19"/>
    <x v="154"/>
    <x v="526"/>
    <x v="627"/>
    <x v="0"/>
    <x v="0"/>
    <x v="0"/>
    <x v="0"/>
    <x v="0"/>
    <x v="0"/>
    <x v="0"/>
    <x v="0"/>
    <x v="0"/>
  </r>
  <r>
    <x v="0"/>
    <x v="0"/>
    <x v="0"/>
    <x v="32"/>
    <x v="32"/>
    <x v="1"/>
    <x v="184"/>
    <x v="513"/>
    <x v="511"/>
    <x v="5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6"/>
    <x v="282"/>
    <x v="0"/>
    <x v="0"/>
    <x v="0"/>
    <x v="0"/>
    <x v="418"/>
    <x v="249"/>
    <x v="494"/>
    <x v="488"/>
    <x v="491"/>
    <x v="5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305"/>
    <x v="0"/>
    <x v="14"/>
    <x v="416"/>
    <x v="486"/>
    <x v="76"/>
    <x v="749"/>
    <x v="2"/>
    <x v="2"/>
    <x v="9"/>
    <x v="185"/>
    <x v="161"/>
    <x v="6"/>
    <x v="512"/>
    <x v="0"/>
    <x v="103"/>
    <x v="527"/>
    <x v="628"/>
    <x v="0"/>
    <x v="0"/>
    <x v="0"/>
    <x v="0"/>
    <x v="0"/>
    <x v="0"/>
    <x v="0"/>
    <x v="0"/>
    <x v="0"/>
  </r>
  <r>
    <x v="0"/>
    <x v="0"/>
    <x v="0"/>
    <x v="32"/>
    <x v="32"/>
    <x v="1"/>
    <x v="185"/>
    <x v="514"/>
    <x v="512"/>
    <x v="5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4"/>
    <x v="357"/>
    <x v="283"/>
    <x v="51"/>
    <x v="0"/>
    <x v="190"/>
    <x v="59"/>
    <x v="419"/>
    <x v="250"/>
    <x v="495"/>
    <x v="489"/>
    <x v="492"/>
    <x v="560"/>
    <x v="0"/>
    <x v="0"/>
    <x v="0"/>
    <x v="0"/>
    <x v="0"/>
    <x v="0"/>
    <x v="3"/>
    <x v="3"/>
    <x v="1"/>
    <x v="12"/>
    <x v="0"/>
    <x v="0"/>
    <x v="14"/>
    <x v="0"/>
    <x v="0"/>
    <x v="178"/>
    <x v="208"/>
    <x v="0"/>
    <x v="0"/>
    <x v="6"/>
    <x v="152"/>
    <x v="0"/>
    <x v="0"/>
    <x v="70"/>
    <x v="8"/>
    <x v="221"/>
    <x v="0"/>
    <x v="0"/>
    <x v="306"/>
    <x v="22"/>
    <x v="64"/>
    <x v="417"/>
    <x v="487"/>
    <x v="132"/>
    <x v="750"/>
    <x v="10"/>
    <x v="269"/>
    <x v="33"/>
    <x v="186"/>
    <x v="68"/>
    <x v="56"/>
    <x v="513"/>
    <x v="44"/>
    <x v="155"/>
    <x v="528"/>
    <x v="629"/>
    <x v="0"/>
    <x v="0"/>
    <x v="0"/>
    <x v="0"/>
    <x v="0"/>
    <x v="0"/>
    <x v="0"/>
    <x v="0"/>
    <x v="0"/>
  </r>
  <r>
    <x v="0"/>
    <x v="0"/>
    <x v="0"/>
    <x v="32"/>
    <x v="32"/>
    <x v="1"/>
    <x v="11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8"/>
    <x v="30"/>
    <x v="0"/>
    <x v="0"/>
    <x v="191"/>
    <x v="0"/>
    <x v="420"/>
    <x v="27"/>
    <x v="496"/>
    <x v="490"/>
    <x v="493"/>
    <x v="561"/>
    <x v="0"/>
    <x v="0"/>
    <x v="0"/>
    <x v="0"/>
    <x v="0"/>
    <x v="0"/>
    <x v="0"/>
    <x v="0"/>
    <x v="0"/>
    <x v="0"/>
    <x v="0"/>
    <x v="0"/>
    <x v="0"/>
    <x v="0"/>
    <x v="0"/>
    <x v="179"/>
    <x v="209"/>
    <x v="0"/>
    <x v="0"/>
    <x v="1"/>
    <x v="1"/>
    <x v="0"/>
    <x v="0"/>
    <x v="3"/>
    <x v="4"/>
    <x v="50"/>
    <x v="0"/>
    <x v="0"/>
    <x v="152"/>
    <x v="1"/>
    <x v="0"/>
    <x v="418"/>
    <x v="488"/>
    <x v="15"/>
    <x v="751"/>
    <x v="2"/>
    <x v="2"/>
    <x v="0"/>
    <x v="0"/>
    <x v="20"/>
    <x v="8"/>
    <x v="514"/>
    <x v="3"/>
    <x v="35"/>
    <x v="529"/>
    <x v="630"/>
    <x v="0"/>
    <x v="0"/>
    <x v="0"/>
    <x v="0"/>
    <x v="0"/>
    <x v="0"/>
    <x v="0"/>
    <x v="0"/>
    <x v="0"/>
  </r>
  <r>
    <x v="0"/>
    <x v="0"/>
    <x v="0"/>
    <x v="32"/>
    <x v="32"/>
    <x v="61"/>
    <x v="0"/>
    <x v="352"/>
    <x v="350"/>
    <x v="3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02"/>
    <x v="0"/>
    <x v="0"/>
    <x v="0"/>
    <x v="0"/>
    <x v="10"/>
    <x v="41"/>
    <x v="497"/>
    <x v="491"/>
    <x v="494"/>
    <x v="562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168"/>
    <x v="1"/>
    <x v="1"/>
    <x v="0"/>
    <x v="0"/>
    <x v="27"/>
    <x v="2"/>
    <x v="222"/>
    <x v="2"/>
    <x v="82"/>
    <x v="307"/>
    <x v="0"/>
    <x v="5"/>
    <x v="419"/>
    <x v="489"/>
    <x v="133"/>
    <x v="752"/>
    <x v="2"/>
    <x v="2"/>
    <x v="0"/>
    <x v="0"/>
    <x v="8"/>
    <x v="3"/>
    <x v="515"/>
    <x v="1"/>
    <x v="14"/>
    <x v="530"/>
    <x v="631"/>
    <x v="0"/>
    <x v="0"/>
    <x v="0"/>
    <x v="0"/>
    <x v="0"/>
    <x v="0"/>
    <x v="0"/>
    <x v="0"/>
    <x v="0"/>
  </r>
  <r>
    <x v="0"/>
    <x v="0"/>
    <x v="0"/>
    <x v="32"/>
    <x v="32"/>
    <x v="173"/>
    <x v="186"/>
    <x v="506"/>
    <x v="504"/>
    <x v="5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74"/>
    <x v="187"/>
    <x v="516"/>
    <x v="514"/>
    <x v="5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632"/>
    <x v="0"/>
    <x v="0"/>
    <x v="0"/>
    <x v="0"/>
    <x v="0"/>
    <x v="0"/>
    <x v="0"/>
    <x v="0"/>
    <x v="0"/>
  </r>
  <r>
    <x v="0"/>
    <x v="0"/>
    <x v="0"/>
    <x v="32"/>
    <x v="32"/>
    <x v="134"/>
    <x v="0"/>
    <x v="517"/>
    <x v="515"/>
    <x v="5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7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34"/>
    <x v="0"/>
    <x v="517"/>
    <x v="515"/>
    <x v="5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69"/>
    <x v="1"/>
    <x v="1"/>
    <x v="0"/>
    <x v="0"/>
    <x v="0"/>
    <x v="0"/>
    <x v="0"/>
    <x v="0"/>
    <x v="0"/>
    <x v="0"/>
    <x v="1"/>
    <x v="1"/>
    <x v="1"/>
    <x v="1"/>
    <x v="1"/>
    <x v="75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34"/>
    <x v="0"/>
    <x v="517"/>
    <x v="515"/>
    <x v="5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42"/>
    <x v="2"/>
    <x v="2"/>
    <x v="0"/>
    <x v="0"/>
    <x v="2"/>
    <x v="1"/>
    <x v="63"/>
    <x v="1"/>
    <x v="2"/>
    <x v="116"/>
    <x v="633"/>
    <x v="0"/>
    <x v="0"/>
    <x v="0"/>
    <x v="85"/>
    <x v="85"/>
    <x v="1"/>
    <x v="1"/>
    <x v="33"/>
    <x v="33"/>
  </r>
  <r>
    <x v="0"/>
    <x v="0"/>
    <x v="0"/>
    <x v="32"/>
    <x v="32"/>
    <x v="175"/>
    <x v="0"/>
    <x v="518"/>
    <x v="516"/>
    <x v="5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70"/>
    <x v="1"/>
    <x v="1"/>
    <x v="0"/>
    <x v="0"/>
    <x v="0"/>
    <x v="0"/>
    <x v="0"/>
    <x v="0"/>
    <x v="0"/>
    <x v="0"/>
    <x v="1"/>
    <x v="1"/>
    <x v="1"/>
    <x v="1"/>
    <x v="6"/>
    <x v="7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75"/>
    <x v="0"/>
    <x v="518"/>
    <x v="516"/>
    <x v="51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59"/>
    <x v="81"/>
    <x v="0"/>
    <x v="0"/>
    <x v="0"/>
    <x v="0"/>
    <x v="421"/>
    <x v="75"/>
    <x v="498"/>
    <x v="492"/>
    <x v="495"/>
    <x v="565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71"/>
    <x v="1"/>
    <x v="1"/>
    <x v="0"/>
    <x v="0"/>
    <x v="4"/>
    <x v="4"/>
    <x v="2"/>
    <x v="1"/>
    <x v="2"/>
    <x v="108"/>
    <x v="1"/>
    <x v="1"/>
    <x v="420"/>
    <x v="490"/>
    <x v="1"/>
    <x v="454"/>
    <x v="2"/>
    <x v="2"/>
    <x v="0"/>
    <x v="0"/>
    <x v="6"/>
    <x v="1"/>
    <x v="516"/>
    <x v="4"/>
    <x v="5"/>
    <x v="531"/>
    <x v="634"/>
    <x v="0"/>
    <x v="0"/>
    <x v="0"/>
    <x v="86"/>
    <x v="86"/>
    <x v="1"/>
    <x v="1"/>
    <x v="33"/>
    <x v="33"/>
  </r>
  <r>
    <x v="0"/>
    <x v="0"/>
    <x v="0"/>
    <x v="33"/>
    <x v="33"/>
    <x v="1"/>
    <x v="0"/>
    <x v="519"/>
    <x v="517"/>
    <x v="5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0"/>
    <x v="284"/>
    <x v="0"/>
    <x v="0"/>
    <x v="192"/>
    <x v="0"/>
    <x v="422"/>
    <x v="251"/>
    <x v="499"/>
    <x v="493"/>
    <x v="496"/>
    <x v="566"/>
    <x v="0"/>
    <x v="0"/>
    <x v="0"/>
    <x v="0"/>
    <x v="0"/>
    <x v="0"/>
    <x v="0"/>
    <x v="0"/>
    <x v="0"/>
    <x v="0"/>
    <x v="0"/>
    <x v="0"/>
    <x v="0"/>
    <x v="0"/>
    <x v="0"/>
    <x v="180"/>
    <x v="210"/>
    <x v="0"/>
    <x v="0"/>
    <x v="3"/>
    <x v="153"/>
    <x v="0"/>
    <x v="0"/>
    <x v="46"/>
    <x v="11"/>
    <x v="223"/>
    <x v="2"/>
    <x v="83"/>
    <x v="308"/>
    <x v="3"/>
    <x v="48"/>
    <x v="421"/>
    <x v="491"/>
    <x v="134"/>
    <x v="756"/>
    <x v="5"/>
    <x v="270"/>
    <x v="22"/>
    <x v="187"/>
    <x v="156"/>
    <x v="27"/>
    <x v="517"/>
    <x v="12"/>
    <x v="156"/>
    <x v="532"/>
    <x v="635"/>
    <x v="0"/>
    <x v="0"/>
    <x v="0"/>
    <x v="0"/>
    <x v="0"/>
    <x v="0"/>
    <x v="0"/>
    <x v="0"/>
    <x v="0"/>
  </r>
  <r>
    <x v="0"/>
    <x v="0"/>
    <x v="0"/>
    <x v="33"/>
    <x v="33"/>
    <x v="1"/>
    <x v="0"/>
    <x v="519"/>
    <x v="517"/>
    <x v="5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1"/>
    <x v="285"/>
    <x v="0"/>
    <x v="0"/>
    <x v="193"/>
    <x v="0"/>
    <x v="423"/>
    <x v="252"/>
    <x v="500"/>
    <x v="494"/>
    <x v="497"/>
    <x v="567"/>
    <x v="2"/>
    <x v="6"/>
    <x v="0"/>
    <x v="0"/>
    <x v="0"/>
    <x v="0"/>
    <x v="0"/>
    <x v="0"/>
    <x v="0"/>
    <x v="0"/>
    <x v="0"/>
    <x v="0"/>
    <x v="0"/>
    <x v="0"/>
    <x v="0"/>
    <x v="181"/>
    <x v="211"/>
    <x v="47"/>
    <x v="172"/>
    <x v="3"/>
    <x v="52"/>
    <x v="0"/>
    <x v="0"/>
    <x v="32"/>
    <x v="14"/>
    <x v="224"/>
    <x v="14"/>
    <x v="84"/>
    <x v="309"/>
    <x v="8"/>
    <x v="37"/>
    <x v="422"/>
    <x v="492"/>
    <x v="130"/>
    <x v="757"/>
    <x v="7"/>
    <x v="228"/>
    <x v="0"/>
    <x v="0"/>
    <x v="17"/>
    <x v="0"/>
    <x v="518"/>
    <x v="13"/>
    <x v="15"/>
    <x v="533"/>
    <x v="636"/>
    <x v="0"/>
    <x v="0"/>
    <x v="0"/>
    <x v="0"/>
    <x v="0"/>
    <x v="0"/>
    <x v="0"/>
    <x v="0"/>
    <x v="0"/>
  </r>
  <r>
    <x v="0"/>
    <x v="0"/>
    <x v="0"/>
    <x v="33"/>
    <x v="33"/>
    <x v="101"/>
    <x v="27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"/>
    <x v="188"/>
    <x v="520"/>
    <x v="518"/>
    <x v="5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"/>
    <x v="0"/>
    <x v="501"/>
    <x v="495"/>
    <x v="498"/>
    <x v="568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154"/>
    <x v="0"/>
    <x v="0"/>
    <x v="0"/>
    <x v="0"/>
    <x v="0"/>
    <x v="0"/>
    <x v="0"/>
    <x v="0"/>
    <x v="3"/>
    <x v="13"/>
    <x v="423"/>
    <x v="493"/>
    <x v="44"/>
    <x v="758"/>
    <x v="5"/>
    <x v="271"/>
    <x v="3"/>
    <x v="188"/>
    <x v="162"/>
    <x v="25"/>
    <x v="519"/>
    <x v="20"/>
    <x v="124"/>
    <x v="534"/>
    <x v="637"/>
    <x v="0"/>
    <x v="0"/>
    <x v="0"/>
    <x v="0"/>
    <x v="0"/>
    <x v="0"/>
    <x v="0"/>
    <x v="0"/>
    <x v="0"/>
  </r>
  <r>
    <x v="0"/>
    <x v="0"/>
    <x v="0"/>
    <x v="33"/>
    <x v="33"/>
    <x v="1"/>
    <x v="0"/>
    <x v="519"/>
    <x v="517"/>
    <x v="5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73"/>
    <x v="1"/>
    <x v="1"/>
    <x v="0"/>
    <x v="0"/>
    <x v="0"/>
    <x v="0"/>
    <x v="0"/>
    <x v="0"/>
    <x v="0"/>
    <x v="0"/>
    <x v="1"/>
    <x v="1"/>
    <x v="1"/>
    <x v="1"/>
    <x v="23"/>
    <x v="759"/>
    <x v="2"/>
    <x v="2"/>
    <x v="0"/>
    <x v="0"/>
    <x v="5"/>
    <x v="4"/>
    <x v="5"/>
    <x v="4"/>
    <x v="5"/>
    <x v="5"/>
    <x v="5"/>
    <x v="0"/>
    <x v="0"/>
    <x v="1"/>
    <x v="87"/>
    <x v="87"/>
    <x v="1"/>
    <x v="1"/>
    <x v="34"/>
    <x v="34"/>
  </r>
  <r>
    <x v="0"/>
    <x v="0"/>
    <x v="0"/>
    <x v="33"/>
    <x v="33"/>
    <x v="1"/>
    <x v="52"/>
    <x v="521"/>
    <x v="519"/>
    <x v="5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760"/>
    <x v="2"/>
    <x v="2"/>
    <x v="4"/>
    <x v="47"/>
    <x v="1"/>
    <x v="13"/>
    <x v="520"/>
    <x v="19"/>
    <x v="1"/>
    <x v="535"/>
    <x v="638"/>
    <x v="0"/>
    <x v="0"/>
    <x v="0"/>
    <x v="0"/>
    <x v="0"/>
    <x v="0"/>
    <x v="0"/>
    <x v="0"/>
    <x v="0"/>
  </r>
  <r>
    <x v="0"/>
    <x v="0"/>
    <x v="0"/>
    <x v="33"/>
    <x v="33"/>
    <x v="1"/>
    <x v="189"/>
    <x v="522"/>
    <x v="520"/>
    <x v="5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761"/>
    <x v="1"/>
    <x v="27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50"/>
    <x v="140"/>
    <x v="394"/>
    <x v="392"/>
    <x v="3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62"/>
    <x v="2"/>
    <x v="2"/>
    <x v="0"/>
    <x v="0"/>
    <x v="6"/>
    <x v="3"/>
    <x v="521"/>
    <x v="3"/>
    <x v="14"/>
    <x v="536"/>
    <x v="639"/>
    <x v="0"/>
    <x v="0"/>
    <x v="0"/>
    <x v="0"/>
    <x v="0"/>
    <x v="0"/>
    <x v="0"/>
    <x v="0"/>
    <x v="0"/>
  </r>
  <r>
    <x v="0"/>
    <x v="0"/>
    <x v="0"/>
    <x v="33"/>
    <x v="33"/>
    <x v="0"/>
    <x v="4"/>
    <x v="278"/>
    <x v="277"/>
    <x v="2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"/>
    <x v="0"/>
    <x v="502"/>
    <x v="496"/>
    <x v="499"/>
    <x v="5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4"/>
    <x v="424"/>
    <x v="494"/>
    <x v="46"/>
    <x v="763"/>
    <x v="2"/>
    <x v="2"/>
    <x v="7"/>
    <x v="15"/>
    <x v="16"/>
    <x v="1"/>
    <x v="522"/>
    <x v="1"/>
    <x v="45"/>
    <x v="537"/>
    <x v="640"/>
    <x v="0"/>
    <x v="0"/>
    <x v="0"/>
    <x v="0"/>
    <x v="0"/>
    <x v="0"/>
    <x v="0"/>
    <x v="0"/>
    <x v="0"/>
  </r>
  <r>
    <x v="0"/>
    <x v="0"/>
    <x v="0"/>
    <x v="33"/>
    <x v="33"/>
    <x v="4"/>
    <x v="20"/>
    <x v="523"/>
    <x v="521"/>
    <x v="5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503"/>
    <x v="497"/>
    <x v="500"/>
    <x v="5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1"/>
    <x v="495"/>
    <x v="22"/>
    <x v="765"/>
    <x v="2"/>
    <x v="2"/>
    <x v="0"/>
    <x v="0"/>
    <x v="43"/>
    <x v="3"/>
    <x v="523"/>
    <x v="1"/>
    <x v="14"/>
    <x v="538"/>
    <x v="641"/>
    <x v="0"/>
    <x v="0"/>
    <x v="0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74"/>
    <x v="1"/>
    <x v="1"/>
    <x v="0"/>
    <x v="0"/>
    <x v="0"/>
    <x v="0"/>
    <x v="0"/>
    <x v="0"/>
    <x v="0"/>
    <x v="0"/>
    <x v="1"/>
    <x v="1"/>
    <x v="1"/>
    <x v="1"/>
    <x v="6"/>
    <x v="7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77"/>
    <x v="24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78"/>
    <x v="0"/>
    <x v="390"/>
    <x v="388"/>
    <x v="39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88"/>
    <x v="88"/>
    <x v="1"/>
    <x v="1"/>
    <x v="35"/>
    <x v="35"/>
  </r>
  <r>
    <x v="0"/>
    <x v="0"/>
    <x v="0"/>
    <x v="34"/>
    <x v="34"/>
    <x v="1"/>
    <x v="0"/>
    <x v="525"/>
    <x v="523"/>
    <x v="5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"/>
    <x v="110"/>
    <x v="0"/>
    <x v="0"/>
    <x v="194"/>
    <x v="0"/>
    <x v="426"/>
    <x v="46"/>
    <x v="504"/>
    <x v="498"/>
    <x v="501"/>
    <x v="572"/>
    <x v="0"/>
    <x v="0"/>
    <x v="0"/>
    <x v="0"/>
    <x v="0"/>
    <x v="0"/>
    <x v="0"/>
    <x v="0"/>
    <x v="0"/>
    <x v="0"/>
    <x v="0"/>
    <x v="0"/>
    <x v="0"/>
    <x v="0"/>
    <x v="0"/>
    <x v="182"/>
    <x v="212"/>
    <x v="0"/>
    <x v="0"/>
    <x v="0"/>
    <x v="0"/>
    <x v="0"/>
    <x v="0"/>
    <x v="4"/>
    <x v="2"/>
    <x v="103"/>
    <x v="0"/>
    <x v="0"/>
    <x v="213"/>
    <x v="0"/>
    <x v="0"/>
    <x v="425"/>
    <x v="496"/>
    <x v="105"/>
    <x v="768"/>
    <x v="1"/>
    <x v="4"/>
    <x v="5"/>
    <x v="189"/>
    <x v="53"/>
    <x v="14"/>
    <x v="524"/>
    <x v="12"/>
    <x v="110"/>
    <x v="539"/>
    <x v="642"/>
    <x v="0"/>
    <x v="0"/>
    <x v="0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10"/>
    <x v="4"/>
    <x v="505"/>
    <x v="499"/>
    <x v="502"/>
    <x v="573"/>
    <x v="0"/>
    <x v="0"/>
    <x v="0"/>
    <x v="0"/>
    <x v="0"/>
    <x v="0"/>
    <x v="0"/>
    <x v="0"/>
    <x v="0"/>
    <x v="0"/>
    <x v="0"/>
    <x v="0"/>
    <x v="0"/>
    <x v="0"/>
    <x v="0"/>
    <x v="0"/>
    <x v="213"/>
    <x v="2"/>
    <x v="3"/>
    <x v="1"/>
    <x v="1"/>
    <x v="0"/>
    <x v="0"/>
    <x v="7"/>
    <x v="4"/>
    <x v="2"/>
    <x v="1"/>
    <x v="2"/>
    <x v="9"/>
    <x v="1"/>
    <x v="1"/>
    <x v="1"/>
    <x v="497"/>
    <x v="6"/>
    <x v="10"/>
    <x v="2"/>
    <x v="2"/>
    <x v="0"/>
    <x v="0"/>
    <x v="2"/>
    <x v="1"/>
    <x v="83"/>
    <x v="4"/>
    <x v="5"/>
    <x v="5"/>
    <x v="643"/>
    <x v="0"/>
    <x v="0"/>
    <x v="0"/>
    <x v="88"/>
    <x v="88"/>
    <x v="1"/>
    <x v="1"/>
    <x v="35"/>
    <x v="35"/>
  </r>
  <r>
    <x v="0"/>
    <x v="0"/>
    <x v="0"/>
    <x v="34"/>
    <x v="34"/>
    <x v="1"/>
    <x v="51"/>
    <x v="526"/>
    <x v="524"/>
    <x v="5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"/>
    <x v="189"/>
    <x v="527"/>
    <x v="525"/>
    <x v="5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"/>
    <x v="0"/>
    <x v="506"/>
    <x v="500"/>
    <x v="503"/>
    <x v="5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426"/>
    <x v="498"/>
    <x v="55"/>
    <x v="769"/>
    <x v="2"/>
    <x v="2"/>
    <x v="4"/>
    <x v="190"/>
    <x v="12"/>
    <x v="3"/>
    <x v="191"/>
    <x v="3"/>
    <x v="20"/>
    <x v="540"/>
    <x v="644"/>
    <x v="0"/>
    <x v="0"/>
    <x v="0"/>
    <x v="0"/>
    <x v="0"/>
    <x v="0"/>
    <x v="0"/>
    <x v="0"/>
    <x v="0"/>
  </r>
  <r>
    <x v="0"/>
    <x v="0"/>
    <x v="0"/>
    <x v="34"/>
    <x v="34"/>
    <x v="129"/>
    <x v="0"/>
    <x v="362"/>
    <x v="360"/>
    <x v="3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75"/>
    <x v="1"/>
    <x v="1"/>
    <x v="0"/>
    <x v="0"/>
    <x v="0"/>
    <x v="0"/>
    <x v="0"/>
    <x v="0"/>
    <x v="0"/>
    <x v="0"/>
    <x v="1"/>
    <x v="1"/>
    <x v="1"/>
    <x v="1"/>
    <x v="17"/>
    <x v="7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3"/>
    <x v="182"/>
    <x v="528"/>
    <x v="526"/>
    <x v="5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79"/>
    <x v="190"/>
    <x v="411"/>
    <x v="409"/>
    <x v="4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3"/>
    <x v="71"/>
    <x v="0"/>
    <x v="0"/>
    <x v="195"/>
    <x v="0"/>
    <x v="428"/>
    <x v="0"/>
    <x v="507"/>
    <x v="501"/>
    <x v="504"/>
    <x v="575"/>
    <x v="0"/>
    <x v="0"/>
    <x v="0"/>
    <x v="0"/>
    <x v="0"/>
    <x v="0"/>
    <x v="0"/>
    <x v="0"/>
    <x v="0"/>
    <x v="0"/>
    <x v="0"/>
    <x v="0"/>
    <x v="0"/>
    <x v="0"/>
    <x v="0"/>
    <x v="183"/>
    <x v="214"/>
    <x v="0"/>
    <x v="0"/>
    <x v="1"/>
    <x v="1"/>
    <x v="0"/>
    <x v="0"/>
    <x v="0"/>
    <x v="0"/>
    <x v="0"/>
    <x v="0"/>
    <x v="0"/>
    <x v="0"/>
    <x v="1"/>
    <x v="1"/>
    <x v="427"/>
    <x v="499"/>
    <x v="1"/>
    <x v="16"/>
    <x v="2"/>
    <x v="2"/>
    <x v="0"/>
    <x v="0"/>
    <x v="13"/>
    <x v="1"/>
    <x v="188"/>
    <x v="4"/>
    <x v="2"/>
    <x v="541"/>
    <x v="645"/>
    <x v="0"/>
    <x v="0"/>
    <x v="0"/>
    <x v="0"/>
    <x v="0"/>
    <x v="0"/>
    <x v="0"/>
    <x v="0"/>
    <x v="0"/>
  </r>
  <r>
    <x v="0"/>
    <x v="0"/>
    <x v="0"/>
    <x v="34"/>
    <x v="34"/>
    <x v="176"/>
    <x v="191"/>
    <x v="529"/>
    <x v="527"/>
    <x v="5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80"/>
    <x v="0"/>
    <x v="530"/>
    <x v="528"/>
    <x v="530"/>
    <x v="0"/>
    <x v="1"/>
    <x v="0"/>
    <x v="0"/>
    <x v="0"/>
    <x v="0"/>
    <x v="0"/>
    <x v="0"/>
    <x v="0"/>
    <x v="0"/>
    <x v="2"/>
    <x v="2"/>
    <x v="0"/>
    <x v="0"/>
    <x v="0"/>
    <x v="0"/>
    <x v="13"/>
    <x v="0"/>
    <x v="0"/>
    <x v="45"/>
    <x v="55"/>
    <x v="364"/>
    <x v="286"/>
    <x v="52"/>
    <x v="16"/>
    <x v="196"/>
    <x v="60"/>
    <x v="429"/>
    <x v="253"/>
    <x v="508"/>
    <x v="502"/>
    <x v="505"/>
    <x v="576"/>
    <x v="0"/>
    <x v="0"/>
    <x v="0"/>
    <x v="0"/>
    <x v="0"/>
    <x v="0"/>
    <x v="6"/>
    <x v="3"/>
    <x v="0"/>
    <x v="0"/>
    <x v="0"/>
    <x v="0"/>
    <x v="23"/>
    <x v="0"/>
    <x v="1"/>
    <x v="184"/>
    <x v="215"/>
    <x v="0"/>
    <x v="0"/>
    <x v="0"/>
    <x v="155"/>
    <x v="0"/>
    <x v="0"/>
    <x v="33"/>
    <x v="2"/>
    <x v="11"/>
    <x v="1"/>
    <x v="14"/>
    <x v="310"/>
    <x v="0"/>
    <x v="14"/>
    <x v="428"/>
    <x v="500"/>
    <x v="39"/>
    <x v="771"/>
    <x v="1"/>
    <x v="273"/>
    <x v="0"/>
    <x v="0"/>
    <x v="35"/>
    <x v="3"/>
    <x v="525"/>
    <x v="1"/>
    <x v="10"/>
    <x v="542"/>
    <x v="646"/>
    <x v="0"/>
    <x v="0"/>
    <x v="0"/>
    <x v="0"/>
    <x v="0"/>
    <x v="0"/>
    <x v="0"/>
    <x v="0"/>
    <x v="0"/>
  </r>
  <r>
    <x v="0"/>
    <x v="0"/>
    <x v="0"/>
    <x v="34"/>
    <x v="34"/>
    <x v="180"/>
    <x v="0"/>
    <x v="530"/>
    <x v="528"/>
    <x v="53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23"/>
    <x v="0"/>
    <x v="0"/>
    <x v="0"/>
    <x v="0"/>
    <x v="0"/>
    <x v="0"/>
    <x v="0"/>
    <x v="0"/>
    <x v="0"/>
    <x v="0"/>
    <x v="0"/>
    <x v="0"/>
    <x v="0"/>
    <x v="0"/>
    <x v="0"/>
    <x v="44"/>
    <x v="176"/>
    <x v="0"/>
    <x v="156"/>
    <x v="0"/>
    <x v="0"/>
    <x v="0"/>
    <x v="0"/>
    <x v="0"/>
    <x v="0"/>
    <x v="0"/>
    <x v="0"/>
    <x v="1"/>
    <x v="1"/>
    <x v="1"/>
    <x v="1"/>
    <x v="52"/>
    <x v="772"/>
    <x v="1"/>
    <x v="27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80"/>
    <x v="0"/>
    <x v="530"/>
    <x v="528"/>
    <x v="53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77"/>
    <x v="1"/>
    <x v="1"/>
    <x v="0"/>
    <x v="0"/>
    <x v="0"/>
    <x v="0"/>
    <x v="0"/>
    <x v="0"/>
    <x v="0"/>
    <x v="0"/>
    <x v="1"/>
    <x v="1"/>
    <x v="1"/>
    <x v="1"/>
    <x v="6"/>
    <x v="683"/>
    <x v="2"/>
    <x v="2"/>
    <x v="0"/>
    <x v="0"/>
    <x v="5"/>
    <x v="4"/>
    <x v="5"/>
    <x v="4"/>
    <x v="5"/>
    <x v="5"/>
    <x v="5"/>
    <x v="0"/>
    <x v="0"/>
    <x v="1"/>
    <x v="89"/>
    <x v="89"/>
    <x v="1"/>
    <x v="1"/>
    <x v="35"/>
    <x v="35"/>
  </r>
  <r>
    <x v="0"/>
    <x v="0"/>
    <x v="0"/>
    <x v="35"/>
    <x v="35"/>
    <x v="181"/>
    <x v="131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5"/>
    <x v="287"/>
    <x v="0"/>
    <x v="0"/>
    <x v="0"/>
    <x v="0"/>
    <x v="430"/>
    <x v="0"/>
    <x v="509"/>
    <x v="503"/>
    <x v="506"/>
    <x v="5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0"/>
    <x v="0"/>
    <x v="429"/>
    <x v="501"/>
    <x v="11"/>
    <x v="773"/>
    <x v="2"/>
    <x v="2"/>
    <x v="12"/>
    <x v="39"/>
    <x v="43"/>
    <x v="3"/>
    <x v="234"/>
    <x v="1"/>
    <x v="14"/>
    <x v="543"/>
    <x v="647"/>
    <x v="0"/>
    <x v="0"/>
    <x v="0"/>
    <x v="0"/>
    <x v="0"/>
    <x v="0"/>
    <x v="0"/>
    <x v="0"/>
    <x v="0"/>
  </r>
  <r>
    <x v="0"/>
    <x v="0"/>
    <x v="0"/>
    <x v="35"/>
    <x v="35"/>
    <x v="61"/>
    <x v="26"/>
    <x v="127"/>
    <x v="127"/>
    <x v="12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6"/>
    <x v="185"/>
    <x v="0"/>
    <x v="0"/>
    <x v="0"/>
    <x v="0"/>
    <x v="431"/>
    <x v="164"/>
    <x v="510"/>
    <x v="504"/>
    <x v="507"/>
    <x v="57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14"/>
    <x v="1"/>
    <x v="1"/>
    <x v="0"/>
    <x v="0"/>
    <x v="8"/>
    <x v="4"/>
    <x v="225"/>
    <x v="1"/>
    <x v="85"/>
    <x v="311"/>
    <x v="1"/>
    <x v="1"/>
    <x v="430"/>
    <x v="502"/>
    <x v="6"/>
    <x v="458"/>
    <x v="2"/>
    <x v="2"/>
    <x v="0"/>
    <x v="0"/>
    <x v="13"/>
    <x v="1"/>
    <x v="526"/>
    <x v="4"/>
    <x v="5"/>
    <x v="544"/>
    <x v="648"/>
    <x v="0"/>
    <x v="0"/>
    <x v="0"/>
    <x v="6"/>
    <x v="6"/>
    <x v="1"/>
    <x v="1"/>
    <x v="1"/>
    <x v="1"/>
  </r>
  <r>
    <x v="0"/>
    <x v="0"/>
    <x v="0"/>
    <x v="35"/>
    <x v="35"/>
    <x v="182"/>
    <x v="0"/>
    <x v="531"/>
    <x v="529"/>
    <x v="53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90"/>
    <x v="90"/>
    <x v="1"/>
    <x v="1"/>
    <x v="18"/>
    <x v="18"/>
  </r>
  <r>
    <x v="0"/>
    <x v="0"/>
    <x v="0"/>
    <x v="35"/>
    <x v="35"/>
    <x v="52"/>
    <x v="0"/>
    <x v="512"/>
    <x v="510"/>
    <x v="51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7"/>
    <x v="75"/>
    <x v="0"/>
    <x v="0"/>
    <x v="0"/>
    <x v="0"/>
    <x v="432"/>
    <x v="69"/>
    <x v="511"/>
    <x v="505"/>
    <x v="508"/>
    <x v="579"/>
    <x v="0"/>
    <x v="0"/>
    <x v="0"/>
    <x v="0"/>
    <x v="0"/>
    <x v="0"/>
    <x v="0"/>
    <x v="0"/>
    <x v="0"/>
    <x v="0"/>
    <x v="0"/>
    <x v="0"/>
    <x v="0"/>
    <x v="0"/>
    <x v="0"/>
    <x v="0"/>
    <x v="0"/>
    <x v="48"/>
    <x v="178"/>
    <x v="0"/>
    <x v="0"/>
    <x v="0"/>
    <x v="0"/>
    <x v="7"/>
    <x v="4"/>
    <x v="71"/>
    <x v="1"/>
    <x v="86"/>
    <x v="312"/>
    <x v="1"/>
    <x v="1"/>
    <x v="431"/>
    <x v="503"/>
    <x v="116"/>
    <x v="774"/>
    <x v="1"/>
    <x v="4"/>
    <x v="0"/>
    <x v="0"/>
    <x v="2"/>
    <x v="1"/>
    <x v="471"/>
    <x v="4"/>
    <x v="5"/>
    <x v="545"/>
    <x v="649"/>
    <x v="0"/>
    <x v="0"/>
    <x v="0"/>
    <x v="0"/>
    <x v="0"/>
    <x v="0"/>
    <x v="0"/>
    <x v="0"/>
    <x v="0"/>
  </r>
  <r>
    <x v="0"/>
    <x v="0"/>
    <x v="0"/>
    <x v="35"/>
    <x v="35"/>
    <x v="61"/>
    <x v="26"/>
    <x v="127"/>
    <x v="127"/>
    <x v="12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512"/>
    <x v="506"/>
    <x v="509"/>
    <x v="58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2"/>
    <x v="4"/>
    <x v="2"/>
    <x v="1"/>
    <x v="2"/>
    <x v="26"/>
    <x v="1"/>
    <x v="1"/>
    <x v="1"/>
    <x v="504"/>
    <x v="6"/>
    <x v="10"/>
    <x v="2"/>
    <x v="2"/>
    <x v="0"/>
    <x v="0"/>
    <x v="43"/>
    <x v="1"/>
    <x v="34"/>
    <x v="4"/>
    <x v="5"/>
    <x v="5"/>
    <x v="650"/>
    <x v="0"/>
    <x v="0"/>
    <x v="0"/>
    <x v="91"/>
    <x v="91"/>
    <x v="1"/>
    <x v="1"/>
    <x v="36"/>
    <x v="36"/>
  </r>
  <r>
    <x v="0"/>
    <x v="0"/>
    <x v="0"/>
    <x v="35"/>
    <x v="35"/>
    <x v="1"/>
    <x v="4"/>
    <x v="475"/>
    <x v="473"/>
    <x v="4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8"/>
    <x v="288"/>
    <x v="0"/>
    <x v="0"/>
    <x v="197"/>
    <x v="61"/>
    <x v="433"/>
    <x v="31"/>
    <x v="513"/>
    <x v="507"/>
    <x v="510"/>
    <x v="581"/>
    <x v="0"/>
    <x v="0"/>
    <x v="0"/>
    <x v="0"/>
    <x v="0"/>
    <x v="0"/>
    <x v="3"/>
    <x v="3"/>
    <x v="1"/>
    <x v="14"/>
    <x v="0"/>
    <x v="0"/>
    <x v="40"/>
    <x v="0"/>
    <x v="0"/>
    <x v="0"/>
    <x v="0"/>
    <x v="0"/>
    <x v="0"/>
    <x v="1"/>
    <x v="1"/>
    <x v="0"/>
    <x v="0"/>
    <x v="7"/>
    <x v="4"/>
    <x v="226"/>
    <x v="0"/>
    <x v="0"/>
    <x v="313"/>
    <x v="1"/>
    <x v="16"/>
    <x v="432"/>
    <x v="505"/>
    <x v="22"/>
    <x v="775"/>
    <x v="2"/>
    <x v="2"/>
    <x v="7"/>
    <x v="191"/>
    <x v="13"/>
    <x v="1"/>
    <x v="527"/>
    <x v="4"/>
    <x v="2"/>
    <x v="546"/>
    <x v="651"/>
    <x v="0"/>
    <x v="0"/>
    <x v="0"/>
    <x v="0"/>
    <x v="0"/>
    <x v="0"/>
    <x v="0"/>
    <x v="0"/>
    <x v="0"/>
  </r>
  <r>
    <x v="0"/>
    <x v="0"/>
    <x v="0"/>
    <x v="35"/>
    <x v="35"/>
    <x v="149"/>
    <x v="43"/>
    <x v="415"/>
    <x v="413"/>
    <x v="4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415"/>
    <x v="413"/>
    <x v="41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69"/>
    <x v="289"/>
    <x v="0"/>
    <x v="0"/>
    <x v="88"/>
    <x v="0"/>
    <x v="434"/>
    <x v="254"/>
    <x v="514"/>
    <x v="508"/>
    <x v="511"/>
    <x v="582"/>
    <x v="0"/>
    <x v="0"/>
    <x v="0"/>
    <x v="0"/>
    <x v="0"/>
    <x v="0"/>
    <x v="0"/>
    <x v="0"/>
    <x v="0"/>
    <x v="0"/>
    <x v="0"/>
    <x v="0"/>
    <x v="0"/>
    <x v="0"/>
    <x v="0"/>
    <x v="79"/>
    <x v="216"/>
    <x v="3"/>
    <x v="179"/>
    <x v="1"/>
    <x v="1"/>
    <x v="0"/>
    <x v="0"/>
    <x v="4"/>
    <x v="2"/>
    <x v="82"/>
    <x v="2"/>
    <x v="87"/>
    <x v="202"/>
    <x v="0"/>
    <x v="0"/>
    <x v="433"/>
    <x v="506"/>
    <x v="1"/>
    <x v="777"/>
    <x v="2"/>
    <x v="2"/>
    <x v="0"/>
    <x v="0"/>
    <x v="6"/>
    <x v="3"/>
    <x v="528"/>
    <x v="1"/>
    <x v="13"/>
    <x v="547"/>
    <x v="652"/>
    <x v="0"/>
    <x v="0"/>
    <x v="0"/>
    <x v="92"/>
    <x v="92"/>
    <x v="1"/>
    <x v="1"/>
    <x v="36"/>
    <x v="36"/>
  </r>
  <r>
    <x v="0"/>
    <x v="0"/>
    <x v="0"/>
    <x v="35"/>
    <x v="35"/>
    <x v="31"/>
    <x v="43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0"/>
    <x v="290"/>
    <x v="0"/>
    <x v="0"/>
    <x v="32"/>
    <x v="10"/>
    <x v="435"/>
    <x v="255"/>
    <x v="515"/>
    <x v="509"/>
    <x v="512"/>
    <x v="583"/>
    <x v="0"/>
    <x v="0"/>
    <x v="0"/>
    <x v="0"/>
    <x v="0"/>
    <x v="0"/>
    <x v="3"/>
    <x v="3"/>
    <x v="0"/>
    <x v="0"/>
    <x v="0"/>
    <x v="0"/>
    <x v="15"/>
    <x v="0"/>
    <x v="0"/>
    <x v="0"/>
    <x v="0"/>
    <x v="0"/>
    <x v="0"/>
    <x v="5"/>
    <x v="157"/>
    <x v="0"/>
    <x v="0"/>
    <x v="33"/>
    <x v="5"/>
    <x v="227"/>
    <x v="1"/>
    <x v="14"/>
    <x v="314"/>
    <x v="0"/>
    <x v="26"/>
    <x v="434"/>
    <x v="507"/>
    <x v="71"/>
    <x v="778"/>
    <x v="9"/>
    <x v="275"/>
    <x v="1"/>
    <x v="1"/>
    <x v="132"/>
    <x v="6"/>
    <x v="529"/>
    <x v="13"/>
    <x v="47"/>
    <x v="548"/>
    <x v="653"/>
    <x v="0"/>
    <x v="0"/>
    <x v="0"/>
    <x v="0"/>
    <x v="0"/>
    <x v="0"/>
    <x v="0"/>
    <x v="0"/>
    <x v="0"/>
  </r>
  <r>
    <x v="0"/>
    <x v="0"/>
    <x v="0"/>
    <x v="35"/>
    <x v="35"/>
    <x v="74"/>
    <x v="56"/>
    <x v="532"/>
    <x v="530"/>
    <x v="5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164"/>
    <x v="0"/>
    <x v="533"/>
    <x v="531"/>
    <x v="5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7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24"/>
    <x v="43"/>
    <x v="534"/>
    <x v="532"/>
    <x v="5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780"/>
    <x v="2"/>
    <x v="2"/>
    <x v="0"/>
    <x v="0"/>
    <x v="2"/>
    <x v="1"/>
    <x v="171"/>
    <x v="1"/>
    <x v="2"/>
    <x v="352"/>
    <x v="654"/>
    <x v="0"/>
    <x v="0"/>
    <x v="0"/>
    <x v="0"/>
    <x v="0"/>
    <x v="0"/>
    <x v="0"/>
    <x v="0"/>
    <x v="0"/>
  </r>
  <r>
    <x v="0"/>
    <x v="0"/>
    <x v="0"/>
    <x v="36"/>
    <x v="36"/>
    <x v="1"/>
    <x v="192"/>
    <x v="535"/>
    <x v="533"/>
    <x v="5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8"/>
    <x v="0"/>
    <x v="1"/>
    <x v="0"/>
    <x v="516"/>
    <x v="510"/>
    <x v="513"/>
    <x v="585"/>
    <x v="0"/>
    <x v="0"/>
    <x v="0"/>
    <x v="0"/>
    <x v="0"/>
    <x v="0"/>
    <x v="3"/>
    <x v="3"/>
    <x v="0"/>
    <x v="0"/>
    <x v="0"/>
    <x v="0"/>
    <x v="14"/>
    <x v="2"/>
    <x v="6"/>
    <x v="185"/>
    <x v="217"/>
    <x v="0"/>
    <x v="0"/>
    <x v="0"/>
    <x v="158"/>
    <x v="0"/>
    <x v="0"/>
    <x v="11"/>
    <x v="4"/>
    <x v="117"/>
    <x v="0"/>
    <x v="0"/>
    <x v="315"/>
    <x v="0"/>
    <x v="27"/>
    <x v="435"/>
    <x v="508"/>
    <x v="7"/>
    <x v="781"/>
    <x v="5"/>
    <x v="276"/>
    <x v="25"/>
    <x v="192"/>
    <x v="75"/>
    <x v="11"/>
    <x v="530"/>
    <x v="12"/>
    <x v="120"/>
    <x v="549"/>
    <x v="655"/>
    <x v="0"/>
    <x v="0"/>
    <x v="0"/>
    <x v="0"/>
    <x v="0"/>
    <x v="0"/>
    <x v="0"/>
    <x v="0"/>
    <x v="0"/>
  </r>
  <r>
    <x v="0"/>
    <x v="0"/>
    <x v="0"/>
    <x v="36"/>
    <x v="36"/>
    <x v="117"/>
    <x v="8"/>
    <x v="224"/>
    <x v="223"/>
    <x v="2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7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"/>
    <x v="92"/>
    <x v="536"/>
    <x v="534"/>
    <x v="5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1"/>
    <x v="291"/>
    <x v="0"/>
    <x v="0"/>
    <x v="0"/>
    <x v="0"/>
    <x v="436"/>
    <x v="256"/>
    <x v="517"/>
    <x v="511"/>
    <x v="514"/>
    <x v="5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6"/>
    <x v="4"/>
    <x v="23"/>
    <x v="0"/>
    <x v="0"/>
    <x v="316"/>
    <x v="1"/>
    <x v="37"/>
    <x v="436"/>
    <x v="509"/>
    <x v="15"/>
    <x v="783"/>
    <x v="2"/>
    <x v="2"/>
    <x v="7"/>
    <x v="15"/>
    <x v="112"/>
    <x v="8"/>
    <x v="531"/>
    <x v="3"/>
    <x v="68"/>
    <x v="550"/>
    <x v="656"/>
    <x v="0"/>
    <x v="0"/>
    <x v="0"/>
    <x v="0"/>
    <x v="0"/>
    <x v="0"/>
    <x v="0"/>
    <x v="0"/>
    <x v="0"/>
  </r>
  <r>
    <x v="0"/>
    <x v="0"/>
    <x v="0"/>
    <x v="37"/>
    <x v="37"/>
    <x v="1"/>
    <x v="193"/>
    <x v="537"/>
    <x v="535"/>
    <x v="5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784"/>
    <x v="2"/>
    <x v="2"/>
    <x v="12"/>
    <x v="19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83"/>
    <x v="194"/>
    <x v="535"/>
    <x v="533"/>
    <x v="5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2"/>
    <x v="26"/>
    <x v="0"/>
    <x v="0"/>
    <x v="0"/>
    <x v="0"/>
    <x v="437"/>
    <x v="23"/>
    <x v="518"/>
    <x v="512"/>
    <x v="515"/>
    <x v="5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9"/>
    <x v="0"/>
    <x v="0"/>
    <x v="214"/>
    <x v="1"/>
    <x v="5"/>
    <x v="437"/>
    <x v="510"/>
    <x v="6"/>
    <x v="785"/>
    <x v="2"/>
    <x v="2"/>
    <x v="0"/>
    <x v="0"/>
    <x v="16"/>
    <x v="1"/>
    <x v="532"/>
    <x v="4"/>
    <x v="10"/>
    <x v="551"/>
    <x v="657"/>
    <x v="27"/>
    <x v="26"/>
    <x v="4"/>
    <x v="0"/>
    <x v="0"/>
    <x v="0"/>
    <x v="0"/>
    <x v="0"/>
    <x v="0"/>
  </r>
  <r>
    <x v="0"/>
    <x v="0"/>
    <x v="0"/>
    <x v="37"/>
    <x v="37"/>
    <x v="22"/>
    <x v="48"/>
    <x v="484"/>
    <x v="482"/>
    <x v="4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786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22"/>
    <x v="86"/>
    <x v="538"/>
    <x v="536"/>
    <x v="5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3"/>
    <x v="150"/>
    <x v="0"/>
    <x v="0"/>
    <x v="0"/>
    <x v="0"/>
    <x v="438"/>
    <x v="206"/>
    <x v="519"/>
    <x v="513"/>
    <x v="516"/>
    <x v="5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9"/>
    <x v="1"/>
    <x v="88"/>
    <x v="317"/>
    <x v="1"/>
    <x v="1"/>
    <x v="438"/>
    <x v="511"/>
    <x v="103"/>
    <x v="787"/>
    <x v="2"/>
    <x v="2"/>
    <x v="22"/>
    <x v="194"/>
    <x v="2"/>
    <x v="1"/>
    <x v="533"/>
    <x v="4"/>
    <x v="5"/>
    <x v="552"/>
    <x v="658"/>
    <x v="0"/>
    <x v="0"/>
    <x v="0"/>
    <x v="0"/>
    <x v="0"/>
    <x v="0"/>
    <x v="0"/>
    <x v="0"/>
    <x v="0"/>
  </r>
  <r>
    <x v="0"/>
    <x v="0"/>
    <x v="0"/>
    <x v="37"/>
    <x v="37"/>
    <x v="13"/>
    <x v="83"/>
    <x v="539"/>
    <x v="537"/>
    <x v="5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4"/>
    <x v="133"/>
    <x v="0"/>
    <x v="0"/>
    <x v="0"/>
    <x v="0"/>
    <x v="439"/>
    <x v="211"/>
    <x v="520"/>
    <x v="514"/>
    <x v="517"/>
    <x v="5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0"/>
    <x v="0"/>
    <x v="0"/>
    <x v="23"/>
    <x v="1"/>
    <x v="16"/>
    <x v="439"/>
    <x v="512"/>
    <x v="11"/>
    <x v="788"/>
    <x v="2"/>
    <x v="2"/>
    <x v="1"/>
    <x v="1"/>
    <x v="1"/>
    <x v="1"/>
    <x v="534"/>
    <x v="4"/>
    <x v="14"/>
    <x v="553"/>
    <x v="659"/>
    <x v="0"/>
    <x v="0"/>
    <x v="0"/>
    <x v="0"/>
    <x v="0"/>
    <x v="0"/>
    <x v="0"/>
    <x v="0"/>
    <x v="0"/>
  </r>
  <r>
    <x v="0"/>
    <x v="0"/>
    <x v="0"/>
    <x v="37"/>
    <x v="37"/>
    <x v="118"/>
    <x v="0"/>
    <x v="421"/>
    <x v="419"/>
    <x v="42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5"/>
    <x v="185"/>
    <x v="0"/>
    <x v="0"/>
    <x v="199"/>
    <x v="0"/>
    <x v="440"/>
    <x v="164"/>
    <x v="521"/>
    <x v="515"/>
    <x v="518"/>
    <x v="590"/>
    <x v="0"/>
    <x v="0"/>
    <x v="0"/>
    <x v="0"/>
    <x v="0"/>
    <x v="0"/>
    <x v="0"/>
    <x v="0"/>
    <x v="0"/>
    <x v="0"/>
    <x v="0"/>
    <x v="0"/>
    <x v="0"/>
    <x v="0"/>
    <x v="0"/>
    <x v="186"/>
    <x v="218"/>
    <x v="0"/>
    <x v="0"/>
    <x v="1"/>
    <x v="1"/>
    <x v="0"/>
    <x v="0"/>
    <x v="4"/>
    <x v="4"/>
    <x v="2"/>
    <x v="0"/>
    <x v="0"/>
    <x v="197"/>
    <x v="1"/>
    <x v="16"/>
    <x v="440"/>
    <x v="513"/>
    <x v="6"/>
    <x v="10"/>
    <x v="2"/>
    <x v="2"/>
    <x v="0"/>
    <x v="0"/>
    <x v="43"/>
    <x v="1"/>
    <x v="535"/>
    <x v="4"/>
    <x v="2"/>
    <x v="554"/>
    <x v="660"/>
    <x v="0"/>
    <x v="0"/>
    <x v="0"/>
    <x v="81"/>
    <x v="81"/>
    <x v="1"/>
    <x v="1"/>
    <x v="37"/>
    <x v="37"/>
  </r>
  <r>
    <x v="0"/>
    <x v="0"/>
    <x v="0"/>
    <x v="37"/>
    <x v="37"/>
    <x v="168"/>
    <x v="122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6"/>
    <x v="292"/>
    <x v="0"/>
    <x v="0"/>
    <x v="200"/>
    <x v="62"/>
    <x v="441"/>
    <x v="257"/>
    <x v="522"/>
    <x v="516"/>
    <x v="519"/>
    <x v="591"/>
    <x v="0"/>
    <x v="0"/>
    <x v="0"/>
    <x v="0"/>
    <x v="0"/>
    <x v="0"/>
    <x v="3"/>
    <x v="3"/>
    <x v="0"/>
    <x v="0"/>
    <x v="0"/>
    <x v="0"/>
    <x v="41"/>
    <x v="0"/>
    <x v="1"/>
    <x v="187"/>
    <x v="219"/>
    <x v="0"/>
    <x v="0"/>
    <x v="1"/>
    <x v="1"/>
    <x v="0"/>
    <x v="0"/>
    <x v="34"/>
    <x v="5"/>
    <x v="228"/>
    <x v="0"/>
    <x v="0"/>
    <x v="318"/>
    <x v="0"/>
    <x v="65"/>
    <x v="441"/>
    <x v="514"/>
    <x v="102"/>
    <x v="789"/>
    <x v="1"/>
    <x v="4"/>
    <x v="23"/>
    <x v="195"/>
    <x v="122"/>
    <x v="0"/>
    <x v="536"/>
    <x v="10"/>
    <x v="157"/>
    <x v="555"/>
    <x v="661"/>
    <x v="0"/>
    <x v="0"/>
    <x v="0"/>
    <x v="0"/>
    <x v="0"/>
    <x v="0"/>
    <x v="0"/>
    <x v="0"/>
    <x v="0"/>
  </r>
  <r>
    <x v="0"/>
    <x v="0"/>
    <x v="0"/>
    <x v="37"/>
    <x v="37"/>
    <x v="1"/>
    <x v="20"/>
    <x v="540"/>
    <x v="538"/>
    <x v="5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7"/>
    <x v="291"/>
    <x v="0"/>
    <x v="0"/>
    <x v="201"/>
    <x v="0"/>
    <x v="442"/>
    <x v="0"/>
    <x v="523"/>
    <x v="517"/>
    <x v="520"/>
    <x v="592"/>
    <x v="0"/>
    <x v="0"/>
    <x v="0"/>
    <x v="0"/>
    <x v="0"/>
    <x v="0"/>
    <x v="0"/>
    <x v="0"/>
    <x v="0"/>
    <x v="0"/>
    <x v="0"/>
    <x v="0"/>
    <x v="0"/>
    <x v="2"/>
    <x v="1"/>
    <x v="188"/>
    <x v="220"/>
    <x v="0"/>
    <x v="0"/>
    <x v="0"/>
    <x v="159"/>
    <x v="0"/>
    <x v="0"/>
    <x v="7"/>
    <x v="4"/>
    <x v="10"/>
    <x v="0"/>
    <x v="0"/>
    <x v="10"/>
    <x v="0"/>
    <x v="0"/>
    <x v="442"/>
    <x v="515"/>
    <x v="29"/>
    <x v="790"/>
    <x v="5"/>
    <x v="277"/>
    <x v="3"/>
    <x v="196"/>
    <x v="57"/>
    <x v="0"/>
    <x v="537"/>
    <x v="19"/>
    <x v="65"/>
    <x v="556"/>
    <x v="662"/>
    <x v="0"/>
    <x v="0"/>
    <x v="0"/>
    <x v="0"/>
    <x v="0"/>
    <x v="0"/>
    <x v="0"/>
    <x v="0"/>
    <x v="0"/>
  </r>
  <r>
    <x v="0"/>
    <x v="0"/>
    <x v="0"/>
    <x v="37"/>
    <x v="37"/>
    <x v="1"/>
    <x v="131"/>
    <x v="422"/>
    <x v="420"/>
    <x v="4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8"/>
    <x v="293"/>
    <x v="0"/>
    <x v="0"/>
    <x v="0"/>
    <x v="0"/>
    <x v="443"/>
    <x v="0"/>
    <x v="524"/>
    <x v="518"/>
    <x v="521"/>
    <x v="5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5"/>
    <x v="443"/>
    <x v="516"/>
    <x v="31"/>
    <x v="791"/>
    <x v="2"/>
    <x v="2"/>
    <x v="4"/>
    <x v="15"/>
    <x v="163"/>
    <x v="3"/>
    <x v="538"/>
    <x v="1"/>
    <x v="158"/>
    <x v="557"/>
    <x v="663"/>
    <x v="0"/>
    <x v="0"/>
    <x v="0"/>
    <x v="0"/>
    <x v="0"/>
    <x v="0"/>
    <x v="0"/>
    <x v="0"/>
    <x v="0"/>
  </r>
  <r>
    <x v="0"/>
    <x v="0"/>
    <x v="0"/>
    <x v="37"/>
    <x v="37"/>
    <x v="1"/>
    <x v="0"/>
    <x v="541"/>
    <x v="539"/>
    <x v="5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9"/>
    <x v="294"/>
    <x v="0"/>
    <x v="0"/>
    <x v="0"/>
    <x v="0"/>
    <x v="444"/>
    <x v="258"/>
    <x v="525"/>
    <x v="519"/>
    <x v="522"/>
    <x v="5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229"/>
    <x v="0"/>
    <x v="0"/>
    <x v="319"/>
    <x v="1"/>
    <x v="0"/>
    <x v="444"/>
    <x v="517"/>
    <x v="68"/>
    <x v="792"/>
    <x v="2"/>
    <x v="2"/>
    <x v="12"/>
    <x v="39"/>
    <x v="88"/>
    <x v="13"/>
    <x v="539"/>
    <x v="13"/>
    <x v="65"/>
    <x v="558"/>
    <x v="664"/>
    <x v="0"/>
    <x v="0"/>
    <x v="0"/>
    <x v="0"/>
    <x v="0"/>
    <x v="0"/>
    <x v="0"/>
    <x v="0"/>
    <x v="0"/>
  </r>
  <r>
    <x v="0"/>
    <x v="0"/>
    <x v="0"/>
    <x v="37"/>
    <x v="37"/>
    <x v="1"/>
    <x v="195"/>
    <x v="542"/>
    <x v="540"/>
    <x v="5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0"/>
    <x v="295"/>
    <x v="0"/>
    <x v="0"/>
    <x v="0"/>
    <x v="0"/>
    <x v="445"/>
    <x v="259"/>
    <x v="526"/>
    <x v="520"/>
    <x v="523"/>
    <x v="5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4"/>
    <x v="173"/>
    <x v="0"/>
    <x v="0"/>
    <x v="320"/>
    <x v="1"/>
    <x v="14"/>
    <x v="445"/>
    <x v="518"/>
    <x v="18"/>
    <x v="793"/>
    <x v="2"/>
    <x v="2"/>
    <x v="12"/>
    <x v="197"/>
    <x v="128"/>
    <x v="13"/>
    <x v="540"/>
    <x v="13"/>
    <x v="24"/>
    <x v="559"/>
    <x v="665"/>
    <x v="0"/>
    <x v="0"/>
    <x v="0"/>
    <x v="0"/>
    <x v="0"/>
    <x v="0"/>
    <x v="0"/>
    <x v="0"/>
    <x v="0"/>
  </r>
  <r>
    <x v="0"/>
    <x v="0"/>
    <x v="0"/>
    <x v="37"/>
    <x v="37"/>
    <x v="103"/>
    <x v="0"/>
    <x v="542"/>
    <x v="540"/>
    <x v="5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794"/>
    <x v="1"/>
    <x v="4"/>
    <x v="4"/>
    <x v="198"/>
    <x v="43"/>
    <x v="3"/>
    <x v="541"/>
    <x v="3"/>
    <x v="7"/>
    <x v="560"/>
    <x v="666"/>
    <x v="0"/>
    <x v="0"/>
    <x v="0"/>
    <x v="0"/>
    <x v="0"/>
    <x v="0"/>
    <x v="0"/>
    <x v="0"/>
    <x v="0"/>
  </r>
  <r>
    <x v="0"/>
    <x v="0"/>
    <x v="0"/>
    <x v="37"/>
    <x v="37"/>
    <x v="168"/>
    <x v="196"/>
    <x v="543"/>
    <x v="541"/>
    <x v="5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27"/>
    <x v="521"/>
    <x v="524"/>
    <x v="5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0"/>
    <x v="0"/>
    <x v="0"/>
    <x v="519"/>
    <x v="11"/>
    <x v="795"/>
    <x v="2"/>
    <x v="2"/>
    <x v="9"/>
    <x v="199"/>
    <x v="13"/>
    <x v="1"/>
    <x v="83"/>
    <x v="1"/>
    <x v="13"/>
    <x v="79"/>
    <x v="667"/>
    <x v="0"/>
    <x v="0"/>
    <x v="0"/>
    <x v="0"/>
    <x v="0"/>
    <x v="0"/>
    <x v="0"/>
    <x v="0"/>
    <x v="0"/>
  </r>
  <r>
    <x v="0"/>
    <x v="0"/>
    <x v="0"/>
    <x v="37"/>
    <x v="37"/>
    <x v="91"/>
    <x v="56"/>
    <x v="92"/>
    <x v="92"/>
    <x v="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1"/>
    <x v="178"/>
    <x v="0"/>
    <x v="0"/>
    <x v="202"/>
    <x v="0"/>
    <x v="446"/>
    <x v="0"/>
    <x v="528"/>
    <x v="522"/>
    <x v="525"/>
    <x v="597"/>
    <x v="0"/>
    <x v="0"/>
    <x v="0"/>
    <x v="0"/>
    <x v="0"/>
    <x v="0"/>
    <x v="0"/>
    <x v="0"/>
    <x v="0"/>
    <x v="0"/>
    <x v="0"/>
    <x v="0"/>
    <x v="0"/>
    <x v="0"/>
    <x v="0"/>
    <x v="189"/>
    <x v="221"/>
    <x v="0"/>
    <x v="0"/>
    <x v="1"/>
    <x v="1"/>
    <x v="0"/>
    <x v="0"/>
    <x v="0"/>
    <x v="0"/>
    <x v="0"/>
    <x v="0"/>
    <x v="0"/>
    <x v="0"/>
    <x v="1"/>
    <x v="16"/>
    <x v="446"/>
    <x v="520"/>
    <x v="30"/>
    <x v="796"/>
    <x v="2"/>
    <x v="2"/>
    <x v="7"/>
    <x v="15"/>
    <x v="12"/>
    <x v="1"/>
    <x v="35"/>
    <x v="4"/>
    <x v="10"/>
    <x v="561"/>
    <x v="668"/>
    <x v="0"/>
    <x v="0"/>
    <x v="0"/>
    <x v="0"/>
    <x v="0"/>
    <x v="0"/>
    <x v="0"/>
    <x v="0"/>
    <x v="0"/>
  </r>
  <r>
    <x v="0"/>
    <x v="0"/>
    <x v="0"/>
    <x v="37"/>
    <x v="37"/>
    <x v="184"/>
    <x v="0"/>
    <x v="442"/>
    <x v="440"/>
    <x v="4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2"/>
    <x v="296"/>
    <x v="0"/>
    <x v="0"/>
    <x v="203"/>
    <x v="0"/>
    <x v="447"/>
    <x v="260"/>
    <x v="529"/>
    <x v="523"/>
    <x v="526"/>
    <x v="598"/>
    <x v="0"/>
    <x v="0"/>
    <x v="0"/>
    <x v="0"/>
    <x v="0"/>
    <x v="0"/>
    <x v="0"/>
    <x v="0"/>
    <x v="0"/>
    <x v="0"/>
    <x v="0"/>
    <x v="0"/>
    <x v="0"/>
    <x v="0"/>
    <x v="1"/>
    <x v="190"/>
    <x v="222"/>
    <x v="0"/>
    <x v="0"/>
    <x v="0"/>
    <x v="134"/>
    <x v="0"/>
    <x v="0"/>
    <x v="3"/>
    <x v="10"/>
    <x v="204"/>
    <x v="0"/>
    <x v="0"/>
    <x v="299"/>
    <x v="1"/>
    <x v="14"/>
    <x v="447"/>
    <x v="521"/>
    <x v="19"/>
    <x v="797"/>
    <x v="5"/>
    <x v="278"/>
    <x v="0"/>
    <x v="0"/>
    <x v="18"/>
    <x v="13"/>
    <x v="542"/>
    <x v="10"/>
    <x v="39"/>
    <x v="562"/>
    <x v="669"/>
    <x v="0"/>
    <x v="0"/>
    <x v="0"/>
    <x v="0"/>
    <x v="0"/>
    <x v="0"/>
    <x v="0"/>
    <x v="0"/>
    <x v="0"/>
  </r>
  <r>
    <x v="0"/>
    <x v="0"/>
    <x v="0"/>
    <x v="37"/>
    <x v="37"/>
    <x v="184"/>
    <x v="0"/>
    <x v="442"/>
    <x v="440"/>
    <x v="44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180"/>
    <x v="1"/>
    <x v="1"/>
    <x v="0"/>
    <x v="0"/>
    <x v="0"/>
    <x v="0"/>
    <x v="0"/>
    <x v="0"/>
    <x v="0"/>
    <x v="0"/>
    <x v="1"/>
    <x v="1"/>
    <x v="1"/>
    <x v="1"/>
    <x v="55"/>
    <x v="7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84"/>
    <x v="0"/>
    <x v="442"/>
    <x v="440"/>
    <x v="44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0"/>
    <x v="14"/>
    <x v="530"/>
    <x v="524"/>
    <x v="527"/>
    <x v="5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"/>
    <x v="0"/>
    <x v="0"/>
    <x v="9"/>
    <x v="0"/>
    <x v="5"/>
    <x v="324"/>
    <x v="522"/>
    <x v="1"/>
    <x v="304"/>
    <x v="2"/>
    <x v="2"/>
    <x v="0"/>
    <x v="0"/>
    <x v="8"/>
    <x v="3"/>
    <x v="420"/>
    <x v="1"/>
    <x v="7"/>
    <x v="52"/>
    <x v="670"/>
    <x v="0"/>
    <x v="0"/>
    <x v="0"/>
    <x v="72"/>
    <x v="72"/>
    <x v="1"/>
    <x v="1"/>
    <x v="37"/>
    <x v="37"/>
  </r>
  <r>
    <x v="0"/>
    <x v="0"/>
    <x v="0"/>
    <x v="37"/>
    <x v="37"/>
    <x v="184"/>
    <x v="0"/>
    <x v="442"/>
    <x v="440"/>
    <x v="44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89"/>
    <x v="0"/>
    <x v="0"/>
    <x v="0"/>
    <x v="0"/>
    <x v="53"/>
    <x v="254"/>
    <x v="531"/>
    <x v="525"/>
    <x v="528"/>
    <x v="60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16"/>
    <x v="2"/>
    <x v="154"/>
    <x v="2"/>
    <x v="21"/>
    <x v="321"/>
    <x v="0"/>
    <x v="21"/>
    <x v="448"/>
    <x v="523"/>
    <x v="1"/>
    <x v="304"/>
    <x v="2"/>
    <x v="2"/>
    <x v="0"/>
    <x v="0"/>
    <x v="38"/>
    <x v="3"/>
    <x v="543"/>
    <x v="1"/>
    <x v="1"/>
    <x v="563"/>
    <x v="671"/>
    <x v="0"/>
    <x v="0"/>
    <x v="0"/>
    <x v="72"/>
    <x v="72"/>
    <x v="1"/>
    <x v="1"/>
    <x v="37"/>
    <x v="37"/>
  </r>
  <r>
    <x v="0"/>
    <x v="0"/>
    <x v="0"/>
    <x v="37"/>
    <x v="37"/>
    <x v="37"/>
    <x v="0"/>
    <x v="544"/>
    <x v="542"/>
    <x v="54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3"/>
    <x v="93"/>
    <x v="1"/>
    <x v="1"/>
    <x v="37"/>
    <x v="37"/>
  </r>
  <r>
    <x v="0"/>
    <x v="0"/>
    <x v="0"/>
    <x v="37"/>
    <x v="37"/>
    <x v="37"/>
    <x v="197"/>
    <x v="508"/>
    <x v="506"/>
    <x v="5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3"/>
    <x v="297"/>
    <x v="0"/>
    <x v="0"/>
    <x v="0"/>
    <x v="0"/>
    <x v="95"/>
    <x v="261"/>
    <x v="532"/>
    <x v="526"/>
    <x v="529"/>
    <x v="6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0"/>
    <x v="0"/>
    <x v="0"/>
    <x v="322"/>
    <x v="1"/>
    <x v="0"/>
    <x v="449"/>
    <x v="524"/>
    <x v="1"/>
    <x v="799"/>
    <x v="2"/>
    <x v="2"/>
    <x v="0"/>
    <x v="0"/>
    <x v="6"/>
    <x v="1"/>
    <x v="544"/>
    <x v="4"/>
    <x v="13"/>
    <x v="564"/>
    <x v="672"/>
    <x v="0"/>
    <x v="0"/>
    <x v="0"/>
    <x v="0"/>
    <x v="0"/>
    <x v="0"/>
    <x v="0"/>
    <x v="0"/>
    <x v="0"/>
  </r>
  <r>
    <x v="0"/>
    <x v="0"/>
    <x v="0"/>
    <x v="37"/>
    <x v="37"/>
    <x v="53"/>
    <x v="0"/>
    <x v="545"/>
    <x v="543"/>
    <x v="54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84"/>
    <x v="10"/>
    <x v="0"/>
    <x v="0"/>
    <x v="12"/>
    <x v="63"/>
    <x v="448"/>
    <x v="8"/>
    <x v="533"/>
    <x v="527"/>
    <x v="530"/>
    <x v="602"/>
    <x v="3"/>
    <x v="24"/>
    <x v="0"/>
    <x v="0"/>
    <x v="0"/>
    <x v="0"/>
    <x v="3"/>
    <x v="3"/>
    <x v="0"/>
    <x v="0"/>
    <x v="0"/>
    <x v="0"/>
    <x v="7"/>
    <x v="0"/>
    <x v="0"/>
    <x v="0"/>
    <x v="0"/>
    <x v="28"/>
    <x v="181"/>
    <x v="1"/>
    <x v="1"/>
    <x v="0"/>
    <x v="0"/>
    <x v="4"/>
    <x v="2"/>
    <x v="98"/>
    <x v="2"/>
    <x v="89"/>
    <x v="323"/>
    <x v="0"/>
    <x v="16"/>
    <x v="450"/>
    <x v="525"/>
    <x v="5"/>
    <x v="800"/>
    <x v="2"/>
    <x v="2"/>
    <x v="0"/>
    <x v="0"/>
    <x v="6"/>
    <x v="3"/>
    <x v="545"/>
    <x v="1"/>
    <x v="2"/>
    <x v="565"/>
    <x v="673"/>
    <x v="0"/>
    <x v="0"/>
    <x v="0"/>
    <x v="0"/>
    <x v="0"/>
    <x v="0"/>
    <x v="0"/>
    <x v="0"/>
    <x v="0"/>
  </r>
  <r>
    <x v="0"/>
    <x v="0"/>
    <x v="0"/>
    <x v="37"/>
    <x v="37"/>
    <x v="53"/>
    <x v="0"/>
    <x v="545"/>
    <x v="543"/>
    <x v="5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4"/>
    <x v="25"/>
    <x v="0"/>
    <x v="0"/>
    <x v="0"/>
    <x v="0"/>
    <x v="0"/>
    <x v="0"/>
    <x v="0"/>
    <x v="0"/>
    <x v="0"/>
    <x v="0"/>
    <x v="0"/>
    <x v="0"/>
    <x v="0"/>
    <x v="0"/>
    <x v="0"/>
    <x v="3"/>
    <x v="182"/>
    <x v="1"/>
    <x v="1"/>
    <x v="0"/>
    <x v="0"/>
    <x v="0"/>
    <x v="0"/>
    <x v="0"/>
    <x v="0"/>
    <x v="0"/>
    <x v="0"/>
    <x v="1"/>
    <x v="1"/>
    <x v="1"/>
    <x v="1"/>
    <x v="1"/>
    <x v="801"/>
    <x v="2"/>
    <x v="2"/>
    <x v="0"/>
    <x v="0"/>
    <x v="5"/>
    <x v="4"/>
    <x v="5"/>
    <x v="4"/>
    <x v="5"/>
    <x v="5"/>
    <x v="5"/>
    <x v="0"/>
    <x v="0"/>
    <x v="1"/>
    <x v="94"/>
    <x v="94"/>
    <x v="1"/>
    <x v="1"/>
    <x v="37"/>
    <x v="37"/>
  </r>
  <r>
    <x v="0"/>
    <x v="0"/>
    <x v="0"/>
    <x v="37"/>
    <x v="37"/>
    <x v="122"/>
    <x v="86"/>
    <x v="538"/>
    <x v="536"/>
    <x v="53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5"/>
    <x v="5"/>
    <x v="0"/>
    <x v="0"/>
    <x v="204"/>
    <x v="0"/>
    <x v="449"/>
    <x v="0"/>
    <x v="534"/>
    <x v="528"/>
    <x v="531"/>
    <x v="603"/>
    <x v="0"/>
    <x v="0"/>
    <x v="0"/>
    <x v="0"/>
    <x v="0"/>
    <x v="0"/>
    <x v="0"/>
    <x v="0"/>
    <x v="0"/>
    <x v="0"/>
    <x v="0"/>
    <x v="0"/>
    <x v="0"/>
    <x v="0"/>
    <x v="0"/>
    <x v="191"/>
    <x v="223"/>
    <x v="0"/>
    <x v="0"/>
    <x v="1"/>
    <x v="1"/>
    <x v="0"/>
    <x v="0"/>
    <x v="7"/>
    <x v="4"/>
    <x v="10"/>
    <x v="0"/>
    <x v="0"/>
    <x v="10"/>
    <x v="0"/>
    <x v="0"/>
    <x v="451"/>
    <x v="526"/>
    <x v="1"/>
    <x v="802"/>
    <x v="1"/>
    <x v="279"/>
    <x v="0"/>
    <x v="0"/>
    <x v="8"/>
    <x v="3"/>
    <x v="546"/>
    <x v="1"/>
    <x v="7"/>
    <x v="566"/>
    <x v="674"/>
    <x v="0"/>
    <x v="0"/>
    <x v="0"/>
    <x v="0"/>
    <x v="0"/>
    <x v="0"/>
    <x v="0"/>
    <x v="0"/>
    <x v="0"/>
  </r>
  <r>
    <x v="0"/>
    <x v="0"/>
    <x v="0"/>
    <x v="38"/>
    <x v="38"/>
    <x v="1"/>
    <x v="36"/>
    <x v="546"/>
    <x v="544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03"/>
    <x v="2"/>
    <x v="2"/>
    <x v="2"/>
    <x v="200"/>
    <x v="23"/>
    <x v="15"/>
    <x v="547"/>
    <x v="6"/>
    <x v="16"/>
    <x v="567"/>
    <x v="675"/>
    <x v="0"/>
    <x v="0"/>
    <x v="0"/>
    <x v="0"/>
    <x v="0"/>
    <x v="0"/>
    <x v="0"/>
    <x v="0"/>
    <x v="0"/>
  </r>
  <r>
    <x v="0"/>
    <x v="0"/>
    <x v="0"/>
    <x v="38"/>
    <x v="38"/>
    <x v="1"/>
    <x v="198"/>
    <x v="547"/>
    <x v="545"/>
    <x v="5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04"/>
    <x v="2"/>
    <x v="2"/>
    <x v="9"/>
    <x v="201"/>
    <x v="132"/>
    <x v="0"/>
    <x v="548"/>
    <x v="19"/>
    <x v="6"/>
    <x v="568"/>
    <x v="676"/>
    <x v="0"/>
    <x v="0"/>
    <x v="0"/>
    <x v="0"/>
    <x v="0"/>
    <x v="0"/>
    <x v="0"/>
    <x v="0"/>
    <x v="0"/>
  </r>
  <r>
    <x v="0"/>
    <x v="0"/>
    <x v="0"/>
    <x v="38"/>
    <x v="38"/>
    <x v="117"/>
    <x v="68"/>
    <x v="173"/>
    <x v="173"/>
    <x v="173"/>
    <x v="0"/>
    <x v="1"/>
    <x v="0"/>
    <x v="0"/>
    <x v="0"/>
    <x v="0"/>
    <x v="0"/>
    <x v="0"/>
    <x v="0"/>
    <x v="0"/>
    <x v="2"/>
    <x v="2"/>
    <x v="0"/>
    <x v="0"/>
    <x v="0"/>
    <x v="0"/>
    <x v="14"/>
    <x v="0"/>
    <x v="0"/>
    <x v="0"/>
    <x v="0"/>
    <x v="386"/>
    <x v="298"/>
    <x v="53"/>
    <x v="17"/>
    <x v="205"/>
    <x v="17"/>
    <x v="450"/>
    <x v="262"/>
    <x v="535"/>
    <x v="529"/>
    <x v="532"/>
    <x v="605"/>
    <x v="0"/>
    <x v="0"/>
    <x v="0"/>
    <x v="0"/>
    <x v="0"/>
    <x v="0"/>
    <x v="3"/>
    <x v="3"/>
    <x v="0"/>
    <x v="0"/>
    <x v="0"/>
    <x v="0"/>
    <x v="42"/>
    <x v="0"/>
    <x v="0"/>
    <x v="192"/>
    <x v="224"/>
    <x v="0"/>
    <x v="0"/>
    <x v="3"/>
    <x v="160"/>
    <x v="0"/>
    <x v="0"/>
    <x v="13"/>
    <x v="3"/>
    <x v="231"/>
    <x v="1"/>
    <x v="90"/>
    <x v="324"/>
    <x v="0"/>
    <x v="54"/>
    <x v="452"/>
    <x v="527"/>
    <x v="135"/>
    <x v="805"/>
    <x v="15"/>
    <x v="280"/>
    <x v="22"/>
    <x v="202"/>
    <x v="164"/>
    <x v="20"/>
    <x v="549"/>
    <x v="6"/>
    <x v="159"/>
    <x v="569"/>
    <x v="677"/>
    <x v="0"/>
    <x v="0"/>
    <x v="0"/>
    <x v="0"/>
    <x v="0"/>
    <x v="0"/>
    <x v="0"/>
    <x v="0"/>
    <x v="0"/>
  </r>
  <r>
    <x v="0"/>
    <x v="0"/>
    <x v="0"/>
    <x v="38"/>
    <x v="38"/>
    <x v="1"/>
    <x v="199"/>
    <x v="548"/>
    <x v="546"/>
    <x v="5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"/>
    <x v="0"/>
    <x v="536"/>
    <x v="530"/>
    <x v="533"/>
    <x v="6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61"/>
    <x v="0"/>
    <x v="0"/>
    <x v="7"/>
    <x v="4"/>
    <x v="232"/>
    <x v="1"/>
    <x v="72"/>
    <x v="325"/>
    <x v="3"/>
    <x v="0"/>
    <x v="453"/>
    <x v="528"/>
    <x v="26"/>
    <x v="806"/>
    <x v="5"/>
    <x v="281"/>
    <x v="3"/>
    <x v="203"/>
    <x v="23"/>
    <x v="10"/>
    <x v="550"/>
    <x v="13"/>
    <x v="16"/>
    <x v="570"/>
    <x v="678"/>
    <x v="0"/>
    <x v="0"/>
    <x v="0"/>
    <x v="0"/>
    <x v="0"/>
    <x v="0"/>
    <x v="0"/>
    <x v="0"/>
    <x v="0"/>
  </r>
  <r>
    <x v="0"/>
    <x v="0"/>
    <x v="0"/>
    <x v="38"/>
    <x v="38"/>
    <x v="1"/>
    <x v="89"/>
    <x v="549"/>
    <x v="547"/>
    <x v="5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4"/>
    <x v="807"/>
    <x v="2"/>
    <x v="2"/>
    <x v="9"/>
    <x v="204"/>
    <x v="32"/>
    <x v="8"/>
    <x v="551"/>
    <x v="10"/>
    <x v="37"/>
    <x v="571"/>
    <x v="679"/>
    <x v="0"/>
    <x v="0"/>
    <x v="0"/>
    <x v="0"/>
    <x v="0"/>
    <x v="0"/>
    <x v="0"/>
    <x v="0"/>
    <x v="0"/>
  </r>
  <r>
    <x v="0"/>
    <x v="0"/>
    <x v="0"/>
    <x v="38"/>
    <x v="38"/>
    <x v="69"/>
    <x v="0"/>
    <x v="546"/>
    <x v="544"/>
    <x v="5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217"/>
    <x v="215"/>
    <x v="217"/>
    <x v="6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529"/>
    <x v="1"/>
    <x v="108"/>
    <x v="2"/>
    <x v="2"/>
    <x v="0"/>
    <x v="0"/>
    <x v="2"/>
    <x v="1"/>
    <x v="28"/>
    <x v="1"/>
    <x v="2"/>
    <x v="26"/>
    <x v="264"/>
    <x v="0"/>
    <x v="0"/>
    <x v="0"/>
    <x v="0"/>
    <x v="0"/>
    <x v="0"/>
    <x v="0"/>
    <x v="0"/>
    <x v="0"/>
  </r>
  <r>
    <x v="0"/>
    <x v="0"/>
    <x v="0"/>
    <x v="38"/>
    <x v="38"/>
    <x v="69"/>
    <x v="0"/>
    <x v="546"/>
    <x v="544"/>
    <x v="54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83"/>
    <x v="0"/>
    <x v="134"/>
    <x v="0"/>
    <x v="0"/>
    <x v="0"/>
    <x v="0"/>
    <x v="0"/>
    <x v="0"/>
    <x v="0"/>
    <x v="0"/>
    <x v="1"/>
    <x v="1"/>
    <x v="1"/>
    <x v="1"/>
    <x v="5"/>
    <x v="808"/>
    <x v="1"/>
    <x v="23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"/>
    <x v="56"/>
    <x v="550"/>
    <x v="548"/>
    <x v="5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4"/>
    <x v="809"/>
    <x v="2"/>
    <x v="2"/>
    <x v="12"/>
    <x v="205"/>
    <x v="6"/>
    <x v="3"/>
    <x v="552"/>
    <x v="3"/>
    <x v="14"/>
    <x v="572"/>
    <x v="680"/>
    <x v="0"/>
    <x v="0"/>
    <x v="0"/>
    <x v="0"/>
    <x v="0"/>
    <x v="0"/>
    <x v="0"/>
    <x v="0"/>
    <x v="0"/>
  </r>
  <r>
    <x v="0"/>
    <x v="0"/>
    <x v="0"/>
    <x v="38"/>
    <x v="38"/>
    <x v="175"/>
    <x v="0"/>
    <x v="217"/>
    <x v="217"/>
    <x v="2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7"/>
    <x v="531"/>
    <x v="534"/>
    <x v="60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1"/>
    <x v="1"/>
    <x v="0"/>
    <x v="0"/>
    <x v="0"/>
    <x v="0"/>
    <x v="0"/>
    <x v="0"/>
    <x v="0"/>
    <x v="0"/>
    <x v="0"/>
    <x v="0"/>
    <x v="0"/>
    <x v="530"/>
    <x v="1"/>
    <x v="16"/>
    <x v="2"/>
    <x v="2"/>
    <x v="0"/>
    <x v="0"/>
    <x v="13"/>
    <x v="1"/>
    <x v="83"/>
    <x v="1"/>
    <x v="13"/>
    <x v="79"/>
    <x v="681"/>
    <x v="0"/>
    <x v="0"/>
    <x v="0"/>
    <x v="0"/>
    <x v="0"/>
    <x v="0"/>
    <x v="0"/>
    <x v="0"/>
    <x v="0"/>
  </r>
  <r>
    <x v="0"/>
    <x v="0"/>
    <x v="0"/>
    <x v="38"/>
    <x v="38"/>
    <x v="175"/>
    <x v="0"/>
    <x v="217"/>
    <x v="217"/>
    <x v="2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5"/>
    <x v="0"/>
    <x v="0"/>
    <x v="0"/>
    <x v="0"/>
    <x v="301"/>
    <x v="4"/>
    <x v="538"/>
    <x v="532"/>
    <x v="535"/>
    <x v="61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8"/>
    <x v="4"/>
    <x v="2"/>
    <x v="1"/>
    <x v="2"/>
    <x v="66"/>
    <x v="1"/>
    <x v="1"/>
    <x v="1"/>
    <x v="1"/>
    <x v="1"/>
    <x v="304"/>
    <x v="2"/>
    <x v="2"/>
    <x v="0"/>
    <x v="0"/>
    <x v="13"/>
    <x v="1"/>
    <x v="92"/>
    <x v="4"/>
    <x v="5"/>
    <x v="5"/>
    <x v="5"/>
    <x v="0"/>
    <x v="0"/>
    <x v="0"/>
    <x v="95"/>
    <x v="95"/>
    <x v="1"/>
    <x v="1"/>
    <x v="38"/>
    <x v="38"/>
  </r>
  <r>
    <x v="0"/>
    <x v="0"/>
    <x v="0"/>
    <x v="38"/>
    <x v="38"/>
    <x v="13"/>
    <x v="57"/>
    <x v="551"/>
    <x v="549"/>
    <x v="5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1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1"/>
    <x v="27"/>
    <x v="464"/>
    <x v="462"/>
    <x v="46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1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62"/>
    <x v="99"/>
    <x v="374"/>
    <x v="372"/>
    <x v="3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"/>
    <x v="0"/>
    <x v="539"/>
    <x v="533"/>
    <x v="536"/>
    <x v="6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54"/>
    <x v="531"/>
    <x v="6"/>
    <x v="81"/>
    <x v="2"/>
    <x v="2"/>
    <x v="0"/>
    <x v="0"/>
    <x v="2"/>
    <x v="1"/>
    <x v="553"/>
    <x v="1"/>
    <x v="2"/>
    <x v="573"/>
    <x v="682"/>
    <x v="0"/>
    <x v="0"/>
    <x v="0"/>
    <x v="0"/>
    <x v="0"/>
    <x v="0"/>
    <x v="0"/>
    <x v="0"/>
    <x v="0"/>
  </r>
  <r>
    <x v="0"/>
    <x v="0"/>
    <x v="0"/>
    <x v="39"/>
    <x v="39"/>
    <x v="1"/>
    <x v="43"/>
    <x v="552"/>
    <x v="550"/>
    <x v="5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11"/>
    <x v="2"/>
    <x v="2"/>
    <x v="0"/>
    <x v="0"/>
    <x v="2"/>
    <x v="1"/>
    <x v="554"/>
    <x v="1"/>
    <x v="2"/>
    <x v="574"/>
    <x v="683"/>
    <x v="0"/>
    <x v="0"/>
    <x v="0"/>
    <x v="0"/>
    <x v="0"/>
    <x v="0"/>
    <x v="0"/>
    <x v="0"/>
    <x v="0"/>
  </r>
  <r>
    <x v="0"/>
    <x v="0"/>
    <x v="0"/>
    <x v="39"/>
    <x v="39"/>
    <x v="58"/>
    <x v="68"/>
    <x v="546"/>
    <x v="544"/>
    <x v="5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7"/>
    <x v="299"/>
    <x v="0"/>
    <x v="0"/>
    <x v="0"/>
    <x v="0"/>
    <x v="453"/>
    <x v="263"/>
    <x v="540"/>
    <x v="534"/>
    <x v="537"/>
    <x v="6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233"/>
    <x v="0"/>
    <x v="0"/>
    <x v="326"/>
    <x v="3"/>
    <x v="14"/>
    <x v="455"/>
    <x v="532"/>
    <x v="30"/>
    <x v="812"/>
    <x v="15"/>
    <x v="282"/>
    <x v="1"/>
    <x v="1"/>
    <x v="148"/>
    <x v="0"/>
    <x v="555"/>
    <x v="13"/>
    <x v="75"/>
    <x v="575"/>
    <x v="684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"/>
    <x v="200"/>
    <x v="553"/>
    <x v="551"/>
    <x v="5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813"/>
    <x v="2"/>
    <x v="2"/>
    <x v="4"/>
    <x v="64"/>
    <x v="12"/>
    <x v="1"/>
    <x v="556"/>
    <x v="1"/>
    <x v="20"/>
    <x v="576"/>
    <x v="685"/>
    <x v="0"/>
    <x v="0"/>
    <x v="0"/>
    <x v="0"/>
    <x v="0"/>
    <x v="0"/>
    <x v="0"/>
    <x v="0"/>
    <x v="0"/>
  </r>
  <r>
    <x v="0"/>
    <x v="0"/>
    <x v="0"/>
    <x v="39"/>
    <x v="39"/>
    <x v="1"/>
    <x v="201"/>
    <x v="554"/>
    <x v="552"/>
    <x v="5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8"/>
    <x v="125"/>
    <x v="0"/>
    <x v="0"/>
    <x v="206"/>
    <x v="0"/>
    <x v="454"/>
    <x v="132"/>
    <x v="541"/>
    <x v="535"/>
    <x v="538"/>
    <x v="614"/>
    <x v="0"/>
    <x v="0"/>
    <x v="0"/>
    <x v="0"/>
    <x v="0"/>
    <x v="0"/>
    <x v="0"/>
    <x v="0"/>
    <x v="0"/>
    <x v="0"/>
    <x v="0"/>
    <x v="0"/>
    <x v="0"/>
    <x v="0"/>
    <x v="0"/>
    <x v="193"/>
    <x v="225"/>
    <x v="0"/>
    <x v="0"/>
    <x v="1"/>
    <x v="1"/>
    <x v="0"/>
    <x v="0"/>
    <x v="3"/>
    <x v="4"/>
    <x v="234"/>
    <x v="0"/>
    <x v="0"/>
    <x v="327"/>
    <x v="1"/>
    <x v="26"/>
    <x v="456"/>
    <x v="533"/>
    <x v="31"/>
    <x v="814"/>
    <x v="2"/>
    <x v="2"/>
    <x v="4"/>
    <x v="4"/>
    <x v="74"/>
    <x v="1"/>
    <x v="557"/>
    <x v="4"/>
    <x v="68"/>
    <x v="577"/>
    <x v="686"/>
    <x v="0"/>
    <x v="0"/>
    <x v="0"/>
    <x v="0"/>
    <x v="0"/>
    <x v="0"/>
    <x v="0"/>
    <x v="0"/>
    <x v="0"/>
  </r>
  <r>
    <x v="0"/>
    <x v="0"/>
    <x v="0"/>
    <x v="39"/>
    <x v="39"/>
    <x v="52"/>
    <x v="0"/>
    <x v="552"/>
    <x v="550"/>
    <x v="5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45"/>
    <x v="26"/>
    <x v="0"/>
    <x v="0"/>
    <x v="0"/>
    <x v="0"/>
    <x v="455"/>
    <x v="23"/>
    <x v="542"/>
    <x v="536"/>
    <x v="539"/>
    <x v="615"/>
    <x v="2"/>
    <x v="26"/>
    <x v="0"/>
    <x v="0"/>
    <x v="0"/>
    <x v="0"/>
    <x v="0"/>
    <x v="0"/>
    <x v="0"/>
    <x v="0"/>
    <x v="0"/>
    <x v="0"/>
    <x v="0"/>
    <x v="0"/>
    <x v="0"/>
    <x v="0"/>
    <x v="0"/>
    <x v="14"/>
    <x v="184"/>
    <x v="0"/>
    <x v="0"/>
    <x v="0"/>
    <x v="0"/>
    <x v="7"/>
    <x v="4"/>
    <x v="23"/>
    <x v="1"/>
    <x v="14"/>
    <x v="112"/>
    <x v="1"/>
    <x v="1"/>
    <x v="1"/>
    <x v="534"/>
    <x v="4"/>
    <x v="815"/>
    <x v="1"/>
    <x v="4"/>
    <x v="1"/>
    <x v="1"/>
    <x v="2"/>
    <x v="1"/>
    <x v="171"/>
    <x v="4"/>
    <x v="5"/>
    <x v="5"/>
    <x v="687"/>
    <x v="0"/>
    <x v="0"/>
    <x v="0"/>
    <x v="0"/>
    <x v="0"/>
    <x v="0"/>
    <x v="0"/>
    <x v="0"/>
    <x v="0"/>
  </r>
  <r>
    <x v="0"/>
    <x v="0"/>
    <x v="0"/>
    <x v="39"/>
    <x v="39"/>
    <x v="1"/>
    <x v="188"/>
    <x v="464"/>
    <x v="462"/>
    <x v="4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69"/>
    <x v="43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9"/>
    <x v="300"/>
    <x v="0"/>
    <x v="0"/>
    <x v="0"/>
    <x v="0"/>
    <x v="456"/>
    <x v="264"/>
    <x v="543"/>
    <x v="537"/>
    <x v="540"/>
    <x v="6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235"/>
    <x v="0"/>
    <x v="0"/>
    <x v="328"/>
    <x v="0"/>
    <x v="14"/>
    <x v="457"/>
    <x v="535"/>
    <x v="4"/>
    <x v="817"/>
    <x v="15"/>
    <x v="283"/>
    <x v="0"/>
    <x v="0"/>
    <x v="58"/>
    <x v="15"/>
    <x v="558"/>
    <x v="1"/>
    <x v="4"/>
    <x v="578"/>
    <x v="688"/>
    <x v="0"/>
    <x v="0"/>
    <x v="0"/>
    <x v="0"/>
    <x v="0"/>
    <x v="0"/>
    <x v="0"/>
    <x v="0"/>
    <x v="0"/>
  </r>
  <r>
    <x v="0"/>
    <x v="0"/>
    <x v="0"/>
    <x v="39"/>
    <x v="39"/>
    <x v="185"/>
    <x v="43"/>
    <x v="528"/>
    <x v="526"/>
    <x v="5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818"/>
    <x v="2"/>
    <x v="2"/>
    <x v="0"/>
    <x v="0"/>
    <x v="2"/>
    <x v="1"/>
    <x v="84"/>
    <x v="1"/>
    <x v="2"/>
    <x v="200"/>
    <x v="689"/>
    <x v="0"/>
    <x v="0"/>
    <x v="0"/>
    <x v="0"/>
    <x v="0"/>
    <x v="0"/>
    <x v="0"/>
    <x v="0"/>
    <x v="0"/>
  </r>
  <r>
    <x v="0"/>
    <x v="0"/>
    <x v="0"/>
    <x v="39"/>
    <x v="39"/>
    <x v="185"/>
    <x v="43"/>
    <x v="528"/>
    <x v="526"/>
    <x v="52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0"/>
    <x v="16"/>
    <x v="0"/>
    <x v="0"/>
    <x v="0"/>
    <x v="0"/>
    <x v="457"/>
    <x v="14"/>
    <x v="544"/>
    <x v="538"/>
    <x v="541"/>
    <x v="6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329"/>
    <x v="1"/>
    <x v="5"/>
    <x v="458"/>
    <x v="536"/>
    <x v="6"/>
    <x v="10"/>
    <x v="2"/>
    <x v="2"/>
    <x v="0"/>
    <x v="0"/>
    <x v="12"/>
    <x v="1"/>
    <x v="559"/>
    <x v="4"/>
    <x v="1"/>
    <x v="263"/>
    <x v="690"/>
    <x v="0"/>
    <x v="0"/>
    <x v="0"/>
    <x v="96"/>
    <x v="96"/>
    <x v="1"/>
    <x v="1"/>
    <x v="39"/>
    <x v="39"/>
  </r>
  <r>
    <x v="0"/>
    <x v="0"/>
    <x v="0"/>
    <x v="39"/>
    <x v="39"/>
    <x v="13"/>
    <x v="98"/>
    <x v="555"/>
    <x v="553"/>
    <x v="5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86"/>
    <x v="0"/>
    <x v="556"/>
    <x v="554"/>
    <x v="5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37"/>
    <x v="0"/>
    <x v="557"/>
    <x v="555"/>
    <x v="5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1"/>
    <x v="233"/>
    <x v="0"/>
    <x v="0"/>
    <x v="0"/>
    <x v="0"/>
    <x v="458"/>
    <x v="234"/>
    <x v="545"/>
    <x v="539"/>
    <x v="542"/>
    <x v="6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30"/>
    <x v="1"/>
    <x v="91"/>
    <x v="330"/>
    <x v="1"/>
    <x v="1"/>
    <x v="459"/>
    <x v="537"/>
    <x v="10"/>
    <x v="577"/>
    <x v="2"/>
    <x v="2"/>
    <x v="0"/>
    <x v="0"/>
    <x v="43"/>
    <x v="8"/>
    <x v="560"/>
    <x v="3"/>
    <x v="14"/>
    <x v="579"/>
    <x v="691"/>
    <x v="0"/>
    <x v="0"/>
    <x v="0"/>
    <x v="0"/>
    <x v="0"/>
    <x v="0"/>
    <x v="0"/>
    <x v="0"/>
    <x v="0"/>
  </r>
  <r>
    <x v="0"/>
    <x v="0"/>
    <x v="0"/>
    <x v="39"/>
    <x v="39"/>
    <x v="152"/>
    <x v="46"/>
    <x v="558"/>
    <x v="556"/>
    <x v="55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7"/>
    <x v="97"/>
    <x v="1"/>
    <x v="1"/>
    <x v="39"/>
    <x v="39"/>
  </r>
  <r>
    <x v="0"/>
    <x v="0"/>
    <x v="0"/>
    <x v="39"/>
    <x v="39"/>
    <x v="58"/>
    <x v="68"/>
    <x v="546"/>
    <x v="544"/>
    <x v="54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2"/>
    <x v="301"/>
    <x v="0"/>
    <x v="0"/>
    <x v="207"/>
    <x v="0"/>
    <x v="459"/>
    <x v="265"/>
    <x v="546"/>
    <x v="540"/>
    <x v="543"/>
    <x v="620"/>
    <x v="0"/>
    <x v="0"/>
    <x v="0"/>
    <x v="0"/>
    <x v="0"/>
    <x v="0"/>
    <x v="0"/>
    <x v="0"/>
    <x v="0"/>
    <x v="0"/>
    <x v="0"/>
    <x v="0"/>
    <x v="0"/>
    <x v="0"/>
    <x v="0"/>
    <x v="194"/>
    <x v="226"/>
    <x v="0"/>
    <x v="0"/>
    <x v="1"/>
    <x v="1"/>
    <x v="0"/>
    <x v="0"/>
    <x v="2"/>
    <x v="4"/>
    <x v="236"/>
    <x v="0"/>
    <x v="0"/>
    <x v="331"/>
    <x v="1"/>
    <x v="4"/>
    <x v="460"/>
    <x v="538"/>
    <x v="1"/>
    <x v="819"/>
    <x v="2"/>
    <x v="2"/>
    <x v="0"/>
    <x v="0"/>
    <x v="16"/>
    <x v="1"/>
    <x v="561"/>
    <x v="4"/>
    <x v="20"/>
    <x v="580"/>
    <x v="692"/>
    <x v="0"/>
    <x v="0"/>
    <x v="0"/>
    <x v="0"/>
    <x v="0"/>
    <x v="0"/>
    <x v="0"/>
    <x v="0"/>
    <x v="0"/>
  </r>
  <r>
    <x v="0"/>
    <x v="0"/>
    <x v="0"/>
    <x v="40"/>
    <x v="40"/>
    <x v="12"/>
    <x v="0"/>
    <x v="559"/>
    <x v="557"/>
    <x v="5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4"/>
    <x v="820"/>
    <x v="1"/>
    <x v="4"/>
    <x v="1"/>
    <x v="1"/>
    <x v="12"/>
    <x v="15"/>
    <x v="562"/>
    <x v="6"/>
    <x v="20"/>
    <x v="581"/>
    <x v="693"/>
    <x v="0"/>
    <x v="0"/>
    <x v="0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3"/>
    <x v="233"/>
    <x v="0"/>
    <x v="0"/>
    <x v="0"/>
    <x v="0"/>
    <x v="460"/>
    <x v="234"/>
    <x v="547"/>
    <x v="541"/>
    <x v="544"/>
    <x v="6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0"/>
    <x v="16"/>
    <x v="461"/>
    <x v="539"/>
    <x v="4"/>
    <x v="821"/>
    <x v="2"/>
    <x v="2"/>
    <x v="0"/>
    <x v="0"/>
    <x v="43"/>
    <x v="3"/>
    <x v="213"/>
    <x v="1"/>
    <x v="14"/>
    <x v="582"/>
    <x v="694"/>
    <x v="0"/>
    <x v="0"/>
    <x v="0"/>
    <x v="0"/>
    <x v="0"/>
    <x v="0"/>
    <x v="0"/>
    <x v="0"/>
    <x v="0"/>
  </r>
  <r>
    <x v="0"/>
    <x v="0"/>
    <x v="0"/>
    <x v="40"/>
    <x v="40"/>
    <x v="3"/>
    <x v="39"/>
    <x v="287"/>
    <x v="286"/>
    <x v="28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185"/>
    <x v="1"/>
    <x v="1"/>
    <x v="0"/>
    <x v="0"/>
    <x v="0"/>
    <x v="0"/>
    <x v="0"/>
    <x v="0"/>
    <x v="0"/>
    <x v="0"/>
    <x v="1"/>
    <x v="1"/>
    <x v="1"/>
    <x v="1"/>
    <x v="90"/>
    <x v="8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8"/>
    <x v="202"/>
    <x v="76"/>
    <x v="76"/>
    <x v="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823"/>
    <x v="1"/>
    <x v="4"/>
    <x v="12"/>
    <x v="206"/>
    <x v="11"/>
    <x v="10"/>
    <x v="563"/>
    <x v="13"/>
    <x v="39"/>
    <x v="583"/>
    <x v="695"/>
    <x v="0"/>
    <x v="0"/>
    <x v="0"/>
    <x v="0"/>
    <x v="0"/>
    <x v="0"/>
    <x v="0"/>
    <x v="0"/>
    <x v="0"/>
  </r>
  <r>
    <x v="0"/>
    <x v="0"/>
    <x v="0"/>
    <x v="40"/>
    <x v="40"/>
    <x v="1"/>
    <x v="0"/>
    <x v="560"/>
    <x v="558"/>
    <x v="5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2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"/>
    <x v="52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825"/>
    <x v="1"/>
    <x v="284"/>
    <x v="1"/>
    <x v="207"/>
    <x v="8"/>
    <x v="8"/>
    <x v="564"/>
    <x v="3"/>
    <x v="7"/>
    <x v="584"/>
    <x v="696"/>
    <x v="0"/>
    <x v="0"/>
    <x v="0"/>
    <x v="0"/>
    <x v="0"/>
    <x v="0"/>
    <x v="0"/>
    <x v="0"/>
    <x v="0"/>
  </r>
  <r>
    <x v="0"/>
    <x v="0"/>
    <x v="0"/>
    <x v="40"/>
    <x v="40"/>
    <x v="165"/>
    <x v="203"/>
    <x v="416"/>
    <x v="414"/>
    <x v="4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2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9"/>
    <x v="182"/>
    <x v="561"/>
    <x v="559"/>
    <x v="5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27"/>
    <x v="2"/>
    <x v="2"/>
    <x v="0"/>
    <x v="0"/>
    <x v="38"/>
    <x v="1"/>
    <x v="565"/>
    <x v="1"/>
    <x v="35"/>
    <x v="585"/>
    <x v="697"/>
    <x v="0"/>
    <x v="0"/>
    <x v="0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2"/>
    <x v="0"/>
    <x v="0"/>
    <x v="0"/>
    <x v="0"/>
    <x v="256"/>
    <x v="0"/>
    <x v="548"/>
    <x v="542"/>
    <x v="545"/>
    <x v="625"/>
    <x v="0"/>
    <x v="0"/>
    <x v="0"/>
    <x v="0"/>
    <x v="0"/>
    <x v="0"/>
    <x v="0"/>
    <x v="0"/>
    <x v="0"/>
    <x v="0"/>
    <x v="0"/>
    <x v="0"/>
    <x v="0"/>
    <x v="0"/>
    <x v="0"/>
    <x v="0"/>
    <x v="227"/>
    <x v="0"/>
    <x v="0"/>
    <x v="1"/>
    <x v="1"/>
    <x v="0"/>
    <x v="0"/>
    <x v="0"/>
    <x v="0"/>
    <x v="0"/>
    <x v="0"/>
    <x v="0"/>
    <x v="0"/>
    <x v="1"/>
    <x v="16"/>
    <x v="462"/>
    <x v="540"/>
    <x v="6"/>
    <x v="10"/>
    <x v="2"/>
    <x v="2"/>
    <x v="0"/>
    <x v="0"/>
    <x v="13"/>
    <x v="1"/>
    <x v="34"/>
    <x v="4"/>
    <x v="2"/>
    <x v="586"/>
    <x v="698"/>
    <x v="0"/>
    <x v="0"/>
    <x v="0"/>
    <x v="98"/>
    <x v="98"/>
    <x v="1"/>
    <x v="1"/>
    <x v="40"/>
    <x v="40"/>
  </r>
  <r>
    <x v="0"/>
    <x v="0"/>
    <x v="0"/>
    <x v="40"/>
    <x v="40"/>
    <x v="187"/>
    <x v="79"/>
    <x v="155"/>
    <x v="155"/>
    <x v="1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9"/>
    <x v="543"/>
    <x v="546"/>
    <x v="626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86"/>
    <x v="1"/>
    <x v="1"/>
    <x v="0"/>
    <x v="0"/>
    <x v="12"/>
    <x v="10"/>
    <x v="237"/>
    <x v="3"/>
    <x v="92"/>
    <x v="332"/>
    <x v="6"/>
    <x v="8"/>
    <x v="463"/>
    <x v="541"/>
    <x v="23"/>
    <x v="828"/>
    <x v="2"/>
    <x v="2"/>
    <x v="0"/>
    <x v="0"/>
    <x v="43"/>
    <x v="8"/>
    <x v="566"/>
    <x v="10"/>
    <x v="7"/>
    <x v="587"/>
    <x v="699"/>
    <x v="0"/>
    <x v="0"/>
    <x v="0"/>
    <x v="98"/>
    <x v="98"/>
    <x v="1"/>
    <x v="1"/>
    <x v="40"/>
    <x v="40"/>
  </r>
  <r>
    <x v="0"/>
    <x v="0"/>
    <x v="0"/>
    <x v="40"/>
    <x v="40"/>
    <x v="190"/>
    <x v="0"/>
    <x v="562"/>
    <x v="560"/>
    <x v="5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42"/>
    <x v="0"/>
    <x v="0"/>
    <x v="0"/>
    <x v="0"/>
    <x v="12"/>
    <x v="39"/>
    <x v="550"/>
    <x v="544"/>
    <x v="547"/>
    <x v="6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238"/>
    <x v="1"/>
    <x v="14"/>
    <x v="50"/>
    <x v="6"/>
    <x v="11"/>
    <x v="464"/>
    <x v="542"/>
    <x v="15"/>
    <x v="829"/>
    <x v="1"/>
    <x v="4"/>
    <x v="0"/>
    <x v="0"/>
    <x v="17"/>
    <x v="13"/>
    <x v="567"/>
    <x v="13"/>
    <x v="19"/>
    <x v="588"/>
    <x v="700"/>
    <x v="0"/>
    <x v="0"/>
    <x v="0"/>
    <x v="0"/>
    <x v="0"/>
    <x v="0"/>
    <x v="0"/>
    <x v="0"/>
    <x v="0"/>
  </r>
  <r>
    <x v="0"/>
    <x v="0"/>
    <x v="0"/>
    <x v="40"/>
    <x v="40"/>
    <x v="190"/>
    <x v="0"/>
    <x v="562"/>
    <x v="560"/>
    <x v="5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1"/>
    <x v="545"/>
    <x v="548"/>
    <x v="628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48"/>
    <x v="0"/>
    <x v="162"/>
    <x v="0"/>
    <x v="0"/>
    <x v="16"/>
    <x v="10"/>
    <x v="64"/>
    <x v="3"/>
    <x v="12"/>
    <x v="194"/>
    <x v="6"/>
    <x v="13"/>
    <x v="244"/>
    <x v="543"/>
    <x v="15"/>
    <x v="631"/>
    <x v="1"/>
    <x v="285"/>
    <x v="1"/>
    <x v="1"/>
    <x v="38"/>
    <x v="8"/>
    <x v="420"/>
    <x v="10"/>
    <x v="35"/>
    <x v="451"/>
    <x v="701"/>
    <x v="0"/>
    <x v="0"/>
    <x v="0"/>
    <x v="0"/>
    <x v="0"/>
    <x v="0"/>
    <x v="0"/>
    <x v="0"/>
    <x v="0"/>
  </r>
  <r>
    <x v="0"/>
    <x v="0"/>
    <x v="0"/>
    <x v="40"/>
    <x v="40"/>
    <x v="190"/>
    <x v="0"/>
    <x v="562"/>
    <x v="560"/>
    <x v="56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"/>
    <x v="0"/>
    <x v="552"/>
    <x v="546"/>
    <x v="549"/>
    <x v="6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5"/>
    <x v="465"/>
    <x v="544"/>
    <x v="1"/>
    <x v="830"/>
    <x v="2"/>
    <x v="2"/>
    <x v="0"/>
    <x v="0"/>
    <x v="6"/>
    <x v="3"/>
    <x v="568"/>
    <x v="3"/>
    <x v="14"/>
    <x v="589"/>
    <x v="702"/>
    <x v="0"/>
    <x v="0"/>
    <x v="0"/>
    <x v="99"/>
    <x v="99"/>
    <x v="1"/>
    <x v="1"/>
    <x v="40"/>
    <x v="40"/>
  </r>
  <r>
    <x v="0"/>
    <x v="0"/>
    <x v="0"/>
    <x v="40"/>
    <x v="40"/>
    <x v="190"/>
    <x v="0"/>
    <x v="562"/>
    <x v="560"/>
    <x v="56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53"/>
    <x v="547"/>
    <x v="550"/>
    <x v="63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87"/>
    <x v="0"/>
    <x v="24"/>
    <x v="0"/>
    <x v="0"/>
    <x v="7"/>
    <x v="4"/>
    <x v="2"/>
    <x v="1"/>
    <x v="2"/>
    <x v="9"/>
    <x v="0"/>
    <x v="16"/>
    <x v="0"/>
    <x v="545"/>
    <x v="23"/>
    <x v="831"/>
    <x v="1"/>
    <x v="28"/>
    <x v="0"/>
    <x v="0"/>
    <x v="2"/>
    <x v="1"/>
    <x v="83"/>
    <x v="1"/>
    <x v="2"/>
    <x v="79"/>
    <x v="703"/>
    <x v="0"/>
    <x v="0"/>
    <x v="0"/>
    <x v="99"/>
    <x v="99"/>
    <x v="1"/>
    <x v="1"/>
    <x v="40"/>
    <x v="40"/>
  </r>
  <r>
    <x v="0"/>
    <x v="0"/>
    <x v="0"/>
    <x v="41"/>
    <x v="41"/>
    <x v="65"/>
    <x v="74"/>
    <x v="220"/>
    <x v="220"/>
    <x v="2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56"/>
    <x v="394"/>
    <x v="302"/>
    <x v="54"/>
    <x v="0"/>
    <x v="208"/>
    <x v="0"/>
    <x v="462"/>
    <x v="266"/>
    <x v="554"/>
    <x v="548"/>
    <x v="551"/>
    <x v="631"/>
    <x v="0"/>
    <x v="0"/>
    <x v="0"/>
    <x v="0"/>
    <x v="0"/>
    <x v="0"/>
    <x v="0"/>
    <x v="0"/>
    <x v="0"/>
    <x v="0"/>
    <x v="0"/>
    <x v="0"/>
    <x v="0"/>
    <x v="0"/>
    <x v="0"/>
    <x v="195"/>
    <x v="228"/>
    <x v="0"/>
    <x v="0"/>
    <x v="0"/>
    <x v="163"/>
    <x v="0"/>
    <x v="0"/>
    <x v="33"/>
    <x v="19"/>
    <x v="239"/>
    <x v="2"/>
    <x v="66"/>
    <x v="333"/>
    <x v="13"/>
    <x v="17"/>
    <x v="466"/>
    <x v="546"/>
    <x v="82"/>
    <x v="832"/>
    <x v="9"/>
    <x v="286"/>
    <x v="0"/>
    <x v="0"/>
    <x v="45"/>
    <x v="33"/>
    <x v="569"/>
    <x v="12"/>
    <x v="160"/>
    <x v="590"/>
    <x v="704"/>
    <x v="0"/>
    <x v="0"/>
    <x v="0"/>
    <x v="0"/>
    <x v="0"/>
    <x v="0"/>
    <x v="0"/>
    <x v="0"/>
    <x v="0"/>
  </r>
  <r>
    <x v="0"/>
    <x v="0"/>
    <x v="0"/>
    <x v="41"/>
    <x v="41"/>
    <x v="1"/>
    <x v="0"/>
    <x v="563"/>
    <x v="561"/>
    <x v="5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5"/>
    <x v="303"/>
    <x v="0"/>
    <x v="0"/>
    <x v="117"/>
    <x v="64"/>
    <x v="463"/>
    <x v="267"/>
    <x v="555"/>
    <x v="549"/>
    <x v="552"/>
    <x v="632"/>
    <x v="0"/>
    <x v="0"/>
    <x v="0"/>
    <x v="0"/>
    <x v="0"/>
    <x v="0"/>
    <x v="6"/>
    <x v="3"/>
    <x v="0"/>
    <x v="0"/>
    <x v="0"/>
    <x v="0"/>
    <x v="17"/>
    <x v="0"/>
    <x v="0"/>
    <x v="0"/>
    <x v="0"/>
    <x v="0"/>
    <x v="0"/>
    <x v="1"/>
    <x v="1"/>
    <x v="0"/>
    <x v="0"/>
    <x v="14"/>
    <x v="2"/>
    <x v="2"/>
    <x v="0"/>
    <x v="0"/>
    <x v="202"/>
    <x v="3"/>
    <x v="4"/>
    <x v="467"/>
    <x v="547"/>
    <x v="136"/>
    <x v="833"/>
    <x v="1"/>
    <x v="287"/>
    <x v="35"/>
    <x v="208"/>
    <x v="22"/>
    <x v="16"/>
    <x v="570"/>
    <x v="12"/>
    <x v="25"/>
    <x v="591"/>
    <x v="705"/>
    <x v="0"/>
    <x v="0"/>
    <x v="0"/>
    <x v="0"/>
    <x v="0"/>
    <x v="0"/>
    <x v="0"/>
    <x v="0"/>
    <x v="0"/>
  </r>
  <r>
    <x v="0"/>
    <x v="0"/>
    <x v="0"/>
    <x v="41"/>
    <x v="41"/>
    <x v="80"/>
    <x v="0"/>
    <x v="564"/>
    <x v="562"/>
    <x v="5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  <x v="57"/>
    <x v="396"/>
    <x v="304"/>
    <x v="55"/>
    <x v="0"/>
    <x v="209"/>
    <x v="0"/>
    <x v="464"/>
    <x v="189"/>
    <x v="556"/>
    <x v="550"/>
    <x v="553"/>
    <x v="633"/>
    <x v="0"/>
    <x v="0"/>
    <x v="0"/>
    <x v="0"/>
    <x v="0"/>
    <x v="0"/>
    <x v="0"/>
    <x v="0"/>
    <x v="0"/>
    <x v="0"/>
    <x v="0"/>
    <x v="0"/>
    <x v="0"/>
    <x v="0"/>
    <x v="0"/>
    <x v="196"/>
    <x v="229"/>
    <x v="0"/>
    <x v="0"/>
    <x v="1"/>
    <x v="1"/>
    <x v="0"/>
    <x v="0"/>
    <x v="27"/>
    <x v="2"/>
    <x v="8"/>
    <x v="0"/>
    <x v="0"/>
    <x v="334"/>
    <x v="1"/>
    <x v="8"/>
    <x v="468"/>
    <x v="548"/>
    <x v="22"/>
    <x v="834"/>
    <x v="2"/>
    <x v="2"/>
    <x v="12"/>
    <x v="39"/>
    <x v="143"/>
    <x v="8"/>
    <x v="571"/>
    <x v="1"/>
    <x v="85"/>
    <x v="592"/>
    <x v="706"/>
    <x v="0"/>
    <x v="0"/>
    <x v="0"/>
    <x v="0"/>
    <x v="0"/>
    <x v="0"/>
    <x v="0"/>
    <x v="0"/>
    <x v="0"/>
  </r>
  <r>
    <x v="0"/>
    <x v="0"/>
    <x v="0"/>
    <x v="41"/>
    <x v="41"/>
    <x v="191"/>
    <x v="204"/>
    <x v="565"/>
    <x v="563"/>
    <x v="5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8"/>
    <x v="1"/>
    <x v="2"/>
    <x v="26"/>
    <x v="5"/>
    <x v="0"/>
    <x v="0"/>
    <x v="0"/>
    <x v="0"/>
    <x v="0"/>
    <x v="0"/>
    <x v="0"/>
    <x v="0"/>
    <x v="0"/>
  </r>
  <r>
    <x v="0"/>
    <x v="0"/>
    <x v="0"/>
    <x v="41"/>
    <x v="41"/>
    <x v="121"/>
    <x v="0"/>
    <x v="127"/>
    <x v="127"/>
    <x v="12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465"/>
    <x v="14"/>
    <x v="557"/>
    <x v="551"/>
    <x v="554"/>
    <x v="634"/>
    <x v="0"/>
    <x v="0"/>
    <x v="0"/>
    <x v="0"/>
    <x v="0"/>
    <x v="0"/>
    <x v="0"/>
    <x v="0"/>
    <x v="0"/>
    <x v="0"/>
    <x v="0"/>
    <x v="0"/>
    <x v="0"/>
    <x v="0"/>
    <x v="0"/>
    <x v="0"/>
    <x v="127"/>
    <x v="2"/>
    <x v="3"/>
    <x v="0"/>
    <x v="164"/>
    <x v="0"/>
    <x v="0"/>
    <x v="4"/>
    <x v="4"/>
    <x v="2"/>
    <x v="0"/>
    <x v="0"/>
    <x v="26"/>
    <x v="1"/>
    <x v="0"/>
    <x v="469"/>
    <x v="549"/>
    <x v="6"/>
    <x v="10"/>
    <x v="1"/>
    <x v="288"/>
    <x v="0"/>
    <x v="0"/>
    <x v="8"/>
    <x v="1"/>
    <x v="572"/>
    <x v="4"/>
    <x v="13"/>
    <x v="593"/>
    <x v="707"/>
    <x v="0"/>
    <x v="0"/>
    <x v="0"/>
    <x v="91"/>
    <x v="91"/>
    <x v="1"/>
    <x v="1"/>
    <x v="41"/>
    <x v="41"/>
  </r>
  <r>
    <x v="0"/>
    <x v="0"/>
    <x v="0"/>
    <x v="41"/>
    <x v="41"/>
    <x v="1"/>
    <x v="51"/>
    <x v="566"/>
    <x v="564"/>
    <x v="5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"/>
    <x v="18"/>
    <x v="567"/>
    <x v="565"/>
    <x v="5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835"/>
    <x v="2"/>
    <x v="2"/>
    <x v="1"/>
    <x v="157"/>
    <x v="6"/>
    <x v="1"/>
    <x v="177"/>
    <x v="1"/>
    <x v="14"/>
    <x v="171"/>
    <x v="708"/>
    <x v="0"/>
    <x v="0"/>
    <x v="0"/>
    <x v="0"/>
    <x v="0"/>
    <x v="0"/>
    <x v="0"/>
    <x v="0"/>
    <x v="0"/>
  </r>
  <r>
    <x v="0"/>
    <x v="0"/>
    <x v="0"/>
    <x v="41"/>
    <x v="41"/>
    <x v="51"/>
    <x v="205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7"/>
    <x v="9"/>
    <x v="0"/>
    <x v="0"/>
    <x v="0"/>
    <x v="0"/>
    <x v="466"/>
    <x v="7"/>
    <x v="558"/>
    <x v="552"/>
    <x v="555"/>
    <x v="6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6"/>
    <x v="470"/>
    <x v="550"/>
    <x v="46"/>
    <x v="836"/>
    <x v="2"/>
    <x v="2"/>
    <x v="4"/>
    <x v="4"/>
    <x v="13"/>
    <x v="1"/>
    <x v="83"/>
    <x v="4"/>
    <x v="2"/>
    <x v="594"/>
    <x v="709"/>
    <x v="0"/>
    <x v="0"/>
    <x v="0"/>
    <x v="0"/>
    <x v="0"/>
    <x v="0"/>
    <x v="0"/>
    <x v="0"/>
    <x v="0"/>
  </r>
  <r>
    <x v="0"/>
    <x v="0"/>
    <x v="0"/>
    <x v="41"/>
    <x v="41"/>
    <x v="80"/>
    <x v="67"/>
    <x v="568"/>
    <x v="566"/>
    <x v="5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49"/>
    <x v="206"/>
    <x v="569"/>
    <x v="567"/>
    <x v="5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559"/>
    <x v="553"/>
    <x v="556"/>
    <x v="6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2"/>
    <x v="551"/>
    <x v="46"/>
    <x v="838"/>
    <x v="2"/>
    <x v="2"/>
    <x v="0"/>
    <x v="0"/>
    <x v="6"/>
    <x v="3"/>
    <x v="83"/>
    <x v="3"/>
    <x v="14"/>
    <x v="79"/>
    <x v="710"/>
    <x v="0"/>
    <x v="0"/>
    <x v="0"/>
    <x v="0"/>
    <x v="0"/>
    <x v="0"/>
    <x v="0"/>
    <x v="0"/>
    <x v="0"/>
  </r>
  <r>
    <x v="0"/>
    <x v="0"/>
    <x v="0"/>
    <x v="41"/>
    <x v="41"/>
    <x v="149"/>
    <x v="206"/>
    <x v="569"/>
    <x v="567"/>
    <x v="56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398"/>
    <x v="40"/>
    <x v="0"/>
    <x v="0"/>
    <x v="210"/>
    <x v="0"/>
    <x v="467"/>
    <x v="37"/>
    <x v="560"/>
    <x v="554"/>
    <x v="557"/>
    <x v="637"/>
    <x v="0"/>
    <x v="0"/>
    <x v="0"/>
    <x v="0"/>
    <x v="0"/>
    <x v="0"/>
    <x v="0"/>
    <x v="0"/>
    <x v="0"/>
    <x v="0"/>
    <x v="0"/>
    <x v="0"/>
    <x v="0"/>
    <x v="0"/>
    <x v="0"/>
    <x v="197"/>
    <x v="230"/>
    <x v="16"/>
    <x v="188"/>
    <x v="1"/>
    <x v="1"/>
    <x v="0"/>
    <x v="0"/>
    <x v="7"/>
    <x v="4"/>
    <x v="71"/>
    <x v="1"/>
    <x v="86"/>
    <x v="312"/>
    <x v="1"/>
    <x v="1"/>
    <x v="471"/>
    <x v="552"/>
    <x v="17"/>
    <x v="839"/>
    <x v="2"/>
    <x v="2"/>
    <x v="0"/>
    <x v="0"/>
    <x v="2"/>
    <x v="1"/>
    <x v="471"/>
    <x v="4"/>
    <x v="5"/>
    <x v="595"/>
    <x v="711"/>
    <x v="0"/>
    <x v="0"/>
    <x v="0"/>
    <x v="0"/>
    <x v="0"/>
    <x v="0"/>
    <x v="0"/>
    <x v="0"/>
    <x v="0"/>
  </r>
  <r>
    <x v="0"/>
    <x v="0"/>
    <x v="0"/>
    <x v="41"/>
    <x v="41"/>
    <x v="149"/>
    <x v="206"/>
    <x v="569"/>
    <x v="567"/>
    <x v="56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88"/>
    <x v="2"/>
    <x v="2"/>
    <x v="0"/>
    <x v="0"/>
    <x v="2"/>
    <x v="1"/>
    <x v="282"/>
    <x v="1"/>
    <x v="2"/>
    <x v="596"/>
    <x v="712"/>
    <x v="0"/>
    <x v="0"/>
    <x v="0"/>
    <x v="100"/>
    <x v="100"/>
    <x v="1"/>
    <x v="1"/>
    <x v="41"/>
    <x v="41"/>
  </r>
  <r>
    <x v="0"/>
    <x v="0"/>
    <x v="0"/>
    <x v="41"/>
    <x v="41"/>
    <x v="37"/>
    <x v="0"/>
    <x v="570"/>
    <x v="568"/>
    <x v="5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9"/>
    <x v="305"/>
    <x v="0"/>
    <x v="0"/>
    <x v="0"/>
    <x v="0"/>
    <x v="468"/>
    <x v="0"/>
    <x v="561"/>
    <x v="555"/>
    <x v="558"/>
    <x v="6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0"/>
    <x v="0"/>
    <x v="2"/>
    <x v="4"/>
    <x v="173"/>
    <x v="0"/>
    <x v="0"/>
    <x v="281"/>
    <x v="0"/>
    <x v="48"/>
    <x v="472"/>
    <x v="553"/>
    <x v="60"/>
    <x v="840"/>
    <x v="5"/>
    <x v="289"/>
    <x v="0"/>
    <x v="0"/>
    <x v="18"/>
    <x v="3"/>
    <x v="122"/>
    <x v="1"/>
    <x v="33"/>
    <x v="597"/>
    <x v="713"/>
    <x v="0"/>
    <x v="0"/>
    <x v="0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48"/>
    <x v="58"/>
    <x v="400"/>
    <x v="302"/>
    <x v="56"/>
    <x v="0"/>
    <x v="211"/>
    <x v="0"/>
    <x v="469"/>
    <x v="268"/>
    <x v="562"/>
    <x v="556"/>
    <x v="559"/>
    <x v="640"/>
    <x v="0"/>
    <x v="0"/>
    <x v="0"/>
    <x v="0"/>
    <x v="0"/>
    <x v="0"/>
    <x v="0"/>
    <x v="0"/>
    <x v="0"/>
    <x v="0"/>
    <x v="0"/>
    <x v="0"/>
    <x v="0"/>
    <x v="0"/>
    <x v="0"/>
    <x v="198"/>
    <x v="231"/>
    <x v="30"/>
    <x v="189"/>
    <x v="1"/>
    <x v="1"/>
    <x v="0"/>
    <x v="0"/>
    <x v="3"/>
    <x v="3"/>
    <x v="240"/>
    <x v="11"/>
    <x v="93"/>
    <x v="335"/>
    <x v="0"/>
    <x v="16"/>
    <x v="473"/>
    <x v="554"/>
    <x v="71"/>
    <x v="841"/>
    <x v="2"/>
    <x v="2"/>
    <x v="0"/>
    <x v="0"/>
    <x v="12"/>
    <x v="10"/>
    <x v="573"/>
    <x v="1"/>
    <x v="2"/>
    <x v="598"/>
    <x v="714"/>
    <x v="0"/>
    <x v="0"/>
    <x v="0"/>
    <x v="0"/>
    <x v="0"/>
    <x v="0"/>
    <x v="0"/>
    <x v="0"/>
    <x v="0"/>
  </r>
  <r>
    <x v="0"/>
    <x v="0"/>
    <x v="0"/>
    <x v="42"/>
    <x v="42"/>
    <x v="156"/>
    <x v="73"/>
    <x v="512"/>
    <x v="510"/>
    <x v="5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1"/>
    <x v="4"/>
    <x v="1"/>
    <x v="1"/>
    <x v="35"/>
    <x v="1"/>
    <x v="574"/>
    <x v="1"/>
    <x v="33"/>
    <x v="599"/>
    <x v="715"/>
    <x v="0"/>
    <x v="0"/>
    <x v="0"/>
    <x v="0"/>
    <x v="0"/>
    <x v="0"/>
    <x v="0"/>
    <x v="0"/>
    <x v="0"/>
  </r>
  <r>
    <x v="0"/>
    <x v="0"/>
    <x v="0"/>
    <x v="42"/>
    <x v="42"/>
    <x v="68"/>
    <x v="0"/>
    <x v="179"/>
    <x v="179"/>
    <x v="17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3"/>
    <x v="27"/>
    <x v="0"/>
    <x v="0"/>
    <x v="0"/>
    <x v="0"/>
    <x v="0"/>
    <x v="0"/>
    <x v="0"/>
    <x v="0"/>
    <x v="0"/>
    <x v="0"/>
    <x v="0"/>
    <x v="0"/>
    <x v="0"/>
    <x v="0"/>
    <x v="0"/>
    <x v="14"/>
    <x v="190"/>
    <x v="0"/>
    <x v="165"/>
    <x v="0"/>
    <x v="0"/>
    <x v="0"/>
    <x v="0"/>
    <x v="0"/>
    <x v="0"/>
    <x v="0"/>
    <x v="0"/>
    <x v="1"/>
    <x v="1"/>
    <x v="1"/>
    <x v="1"/>
    <x v="4"/>
    <x v="842"/>
    <x v="1"/>
    <x v="26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17"/>
    <x v="8"/>
    <x v="571"/>
    <x v="569"/>
    <x v="5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3"/>
    <x v="557"/>
    <x v="560"/>
    <x v="6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9"/>
    <x v="1"/>
    <x v="51"/>
    <x v="129"/>
    <x v="0"/>
    <x v="16"/>
    <x v="276"/>
    <x v="555"/>
    <x v="5"/>
    <x v="843"/>
    <x v="2"/>
    <x v="2"/>
    <x v="0"/>
    <x v="0"/>
    <x v="2"/>
    <x v="1"/>
    <x v="197"/>
    <x v="1"/>
    <x v="2"/>
    <x v="196"/>
    <x v="716"/>
    <x v="0"/>
    <x v="0"/>
    <x v="0"/>
    <x v="0"/>
    <x v="0"/>
    <x v="0"/>
    <x v="0"/>
    <x v="0"/>
    <x v="0"/>
  </r>
  <r>
    <x v="0"/>
    <x v="0"/>
    <x v="0"/>
    <x v="42"/>
    <x v="42"/>
    <x v="1"/>
    <x v="0"/>
    <x v="572"/>
    <x v="570"/>
    <x v="5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"/>
    <x v="100"/>
    <x v="573"/>
    <x v="571"/>
    <x v="5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844"/>
    <x v="2"/>
    <x v="2"/>
    <x v="1"/>
    <x v="1"/>
    <x v="60"/>
    <x v="1"/>
    <x v="575"/>
    <x v="1"/>
    <x v="114"/>
    <x v="600"/>
    <x v="717"/>
    <x v="0"/>
    <x v="0"/>
    <x v="0"/>
    <x v="0"/>
    <x v="0"/>
    <x v="0"/>
    <x v="0"/>
    <x v="0"/>
    <x v="0"/>
  </r>
  <r>
    <x v="0"/>
    <x v="0"/>
    <x v="0"/>
    <x v="42"/>
    <x v="42"/>
    <x v="3"/>
    <x v="0"/>
    <x v="301"/>
    <x v="300"/>
    <x v="3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1"/>
    <x v="306"/>
    <x v="0"/>
    <x v="0"/>
    <x v="0"/>
    <x v="65"/>
    <x v="470"/>
    <x v="269"/>
    <x v="564"/>
    <x v="558"/>
    <x v="561"/>
    <x v="643"/>
    <x v="0"/>
    <x v="0"/>
    <x v="0"/>
    <x v="0"/>
    <x v="0"/>
    <x v="0"/>
    <x v="2"/>
    <x v="3"/>
    <x v="0"/>
    <x v="0"/>
    <x v="0"/>
    <x v="0"/>
    <x v="15"/>
    <x v="0"/>
    <x v="10"/>
    <x v="115"/>
    <x v="232"/>
    <x v="1"/>
    <x v="191"/>
    <x v="0"/>
    <x v="0"/>
    <x v="0"/>
    <x v="0"/>
    <x v="72"/>
    <x v="2"/>
    <x v="118"/>
    <x v="2"/>
    <x v="66"/>
    <x v="336"/>
    <x v="1"/>
    <x v="10"/>
    <x v="474"/>
    <x v="556"/>
    <x v="3"/>
    <x v="845"/>
    <x v="1"/>
    <x v="4"/>
    <x v="1"/>
    <x v="209"/>
    <x v="52"/>
    <x v="3"/>
    <x v="576"/>
    <x v="4"/>
    <x v="114"/>
    <x v="601"/>
    <x v="718"/>
    <x v="0"/>
    <x v="0"/>
    <x v="0"/>
    <x v="0"/>
    <x v="0"/>
    <x v="0"/>
    <x v="0"/>
    <x v="0"/>
    <x v="0"/>
  </r>
  <r>
    <x v="0"/>
    <x v="0"/>
    <x v="0"/>
    <x v="42"/>
    <x v="42"/>
    <x v="3"/>
    <x v="0"/>
    <x v="301"/>
    <x v="300"/>
    <x v="30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2"/>
    <x v="307"/>
    <x v="0"/>
    <x v="0"/>
    <x v="0"/>
    <x v="0"/>
    <x v="471"/>
    <x v="270"/>
    <x v="565"/>
    <x v="559"/>
    <x v="562"/>
    <x v="64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92"/>
    <x v="0"/>
    <x v="24"/>
    <x v="0"/>
    <x v="0"/>
    <x v="12"/>
    <x v="2"/>
    <x v="82"/>
    <x v="2"/>
    <x v="87"/>
    <x v="337"/>
    <x v="1"/>
    <x v="1"/>
    <x v="1"/>
    <x v="557"/>
    <x v="3"/>
    <x v="846"/>
    <x v="1"/>
    <x v="28"/>
    <x v="0"/>
    <x v="0"/>
    <x v="43"/>
    <x v="3"/>
    <x v="506"/>
    <x v="4"/>
    <x v="5"/>
    <x v="5"/>
    <x v="719"/>
    <x v="0"/>
    <x v="0"/>
    <x v="0"/>
    <x v="101"/>
    <x v="101"/>
    <x v="1"/>
    <x v="1"/>
    <x v="42"/>
    <x v="42"/>
  </r>
  <r>
    <x v="0"/>
    <x v="0"/>
    <x v="0"/>
    <x v="42"/>
    <x v="42"/>
    <x v="192"/>
    <x v="65"/>
    <x v="574"/>
    <x v="572"/>
    <x v="5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3"/>
    <x v="308"/>
    <x v="0"/>
    <x v="0"/>
    <x v="0"/>
    <x v="0"/>
    <x v="472"/>
    <x v="52"/>
    <x v="566"/>
    <x v="560"/>
    <x v="563"/>
    <x v="6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34"/>
    <x v="0"/>
    <x v="0"/>
    <x v="149"/>
    <x v="0"/>
    <x v="8"/>
    <x v="475"/>
    <x v="558"/>
    <x v="40"/>
    <x v="847"/>
    <x v="1"/>
    <x v="31"/>
    <x v="0"/>
    <x v="0"/>
    <x v="59"/>
    <x v="10"/>
    <x v="577"/>
    <x v="3"/>
    <x v="39"/>
    <x v="602"/>
    <x v="720"/>
    <x v="28"/>
    <x v="27"/>
    <x v="4"/>
    <x v="0"/>
    <x v="0"/>
    <x v="0"/>
    <x v="0"/>
    <x v="0"/>
    <x v="0"/>
  </r>
  <r>
    <x v="0"/>
    <x v="0"/>
    <x v="0"/>
    <x v="42"/>
    <x v="42"/>
    <x v="192"/>
    <x v="65"/>
    <x v="574"/>
    <x v="572"/>
    <x v="5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193"/>
    <x v="1"/>
    <x v="1"/>
    <x v="0"/>
    <x v="0"/>
    <x v="0"/>
    <x v="0"/>
    <x v="0"/>
    <x v="0"/>
    <x v="0"/>
    <x v="0"/>
    <x v="1"/>
    <x v="1"/>
    <x v="1"/>
    <x v="1"/>
    <x v="92"/>
    <x v="8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3"/>
    <x v="107"/>
    <x v="575"/>
    <x v="573"/>
    <x v="5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92"/>
    <x v="65"/>
    <x v="574"/>
    <x v="572"/>
    <x v="57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59"/>
    <x v="404"/>
    <x v="309"/>
    <x v="57"/>
    <x v="0"/>
    <x v="212"/>
    <x v="0"/>
    <x v="473"/>
    <x v="271"/>
    <x v="567"/>
    <x v="561"/>
    <x v="564"/>
    <x v="646"/>
    <x v="0"/>
    <x v="0"/>
    <x v="0"/>
    <x v="0"/>
    <x v="0"/>
    <x v="0"/>
    <x v="0"/>
    <x v="0"/>
    <x v="0"/>
    <x v="0"/>
    <x v="0"/>
    <x v="0"/>
    <x v="0"/>
    <x v="0"/>
    <x v="0"/>
    <x v="199"/>
    <x v="233"/>
    <x v="0"/>
    <x v="0"/>
    <x v="1"/>
    <x v="1"/>
    <x v="0"/>
    <x v="0"/>
    <x v="12"/>
    <x v="2"/>
    <x v="241"/>
    <x v="0"/>
    <x v="0"/>
    <x v="338"/>
    <x v="1"/>
    <x v="0"/>
    <x v="476"/>
    <x v="559"/>
    <x v="55"/>
    <x v="850"/>
    <x v="9"/>
    <x v="290"/>
    <x v="0"/>
    <x v="0"/>
    <x v="105"/>
    <x v="16"/>
    <x v="578"/>
    <x v="16"/>
    <x v="36"/>
    <x v="603"/>
    <x v="721"/>
    <x v="0"/>
    <x v="0"/>
    <x v="0"/>
    <x v="0"/>
    <x v="0"/>
    <x v="0"/>
    <x v="0"/>
    <x v="0"/>
    <x v="0"/>
  </r>
  <r>
    <x v="0"/>
    <x v="0"/>
    <x v="0"/>
    <x v="43"/>
    <x v="43"/>
    <x v="1"/>
    <x v="51"/>
    <x v="77"/>
    <x v="77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13"/>
    <x v="1"/>
    <x v="579"/>
    <x v="1"/>
    <x v="13"/>
    <x v="604"/>
    <x v="44"/>
    <x v="0"/>
    <x v="0"/>
    <x v="0"/>
    <x v="0"/>
    <x v="0"/>
    <x v="0"/>
    <x v="0"/>
    <x v="0"/>
    <x v="0"/>
  </r>
  <r>
    <x v="0"/>
    <x v="0"/>
    <x v="0"/>
    <x v="43"/>
    <x v="43"/>
    <x v="61"/>
    <x v="0"/>
    <x v="484"/>
    <x v="482"/>
    <x v="4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122"/>
    <x v="207"/>
    <x v="284"/>
    <x v="283"/>
    <x v="2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52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1"/>
    <x v="208"/>
    <x v="576"/>
    <x v="574"/>
    <x v="5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477"/>
    <x v="1"/>
    <x v="5"/>
    <x v="851"/>
    <x v="2"/>
    <x v="2"/>
    <x v="0"/>
    <x v="0"/>
    <x v="16"/>
    <x v="8"/>
    <x v="580"/>
    <x v="3"/>
    <x v="39"/>
    <x v="605"/>
    <x v="722"/>
    <x v="0"/>
    <x v="0"/>
    <x v="0"/>
    <x v="0"/>
    <x v="0"/>
    <x v="0"/>
    <x v="0"/>
    <x v="0"/>
    <x v="0"/>
  </r>
  <r>
    <x v="0"/>
    <x v="0"/>
    <x v="0"/>
    <x v="43"/>
    <x v="43"/>
    <x v="1"/>
    <x v="209"/>
    <x v="285"/>
    <x v="284"/>
    <x v="2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5"/>
    <x v="310"/>
    <x v="0"/>
    <x v="0"/>
    <x v="213"/>
    <x v="0"/>
    <x v="474"/>
    <x v="272"/>
    <x v="568"/>
    <x v="562"/>
    <x v="565"/>
    <x v="647"/>
    <x v="0"/>
    <x v="0"/>
    <x v="0"/>
    <x v="0"/>
    <x v="0"/>
    <x v="0"/>
    <x v="0"/>
    <x v="0"/>
    <x v="0"/>
    <x v="0"/>
    <x v="0"/>
    <x v="0"/>
    <x v="0"/>
    <x v="0"/>
    <x v="0"/>
    <x v="200"/>
    <x v="234"/>
    <x v="0"/>
    <x v="0"/>
    <x v="8"/>
    <x v="166"/>
    <x v="0"/>
    <x v="0"/>
    <x v="20"/>
    <x v="19"/>
    <x v="242"/>
    <x v="2"/>
    <x v="70"/>
    <x v="339"/>
    <x v="13"/>
    <x v="18"/>
    <x v="478"/>
    <x v="560"/>
    <x v="137"/>
    <x v="852"/>
    <x v="13"/>
    <x v="291"/>
    <x v="36"/>
    <x v="210"/>
    <x v="165"/>
    <x v="57"/>
    <x v="581"/>
    <x v="45"/>
    <x v="161"/>
    <x v="606"/>
    <x v="723"/>
    <x v="29"/>
    <x v="28"/>
    <x v="4"/>
    <x v="0"/>
    <x v="0"/>
    <x v="0"/>
    <x v="0"/>
    <x v="0"/>
    <x v="0"/>
  </r>
  <r>
    <x v="0"/>
    <x v="0"/>
    <x v="0"/>
    <x v="43"/>
    <x v="43"/>
    <x v="99"/>
    <x v="48"/>
    <x v="352"/>
    <x v="350"/>
    <x v="3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90"/>
    <x v="92"/>
    <x v="156"/>
    <x v="156"/>
    <x v="1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6"/>
    <x v="216"/>
    <x v="0"/>
    <x v="0"/>
    <x v="0"/>
    <x v="0"/>
    <x v="475"/>
    <x v="0"/>
    <x v="569"/>
    <x v="563"/>
    <x v="566"/>
    <x v="6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479"/>
    <x v="561"/>
    <x v="23"/>
    <x v="854"/>
    <x v="2"/>
    <x v="2"/>
    <x v="0"/>
    <x v="0"/>
    <x v="43"/>
    <x v="3"/>
    <x v="582"/>
    <x v="1"/>
    <x v="14"/>
    <x v="607"/>
    <x v="724"/>
    <x v="0"/>
    <x v="0"/>
    <x v="0"/>
    <x v="0"/>
    <x v="0"/>
    <x v="0"/>
    <x v="0"/>
    <x v="0"/>
    <x v="0"/>
  </r>
  <r>
    <x v="0"/>
    <x v="0"/>
    <x v="0"/>
    <x v="43"/>
    <x v="43"/>
    <x v="37"/>
    <x v="0"/>
    <x v="577"/>
    <x v="575"/>
    <x v="5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7"/>
    <x v="311"/>
    <x v="0"/>
    <x v="0"/>
    <x v="0"/>
    <x v="0"/>
    <x v="476"/>
    <x v="273"/>
    <x v="570"/>
    <x v="564"/>
    <x v="567"/>
    <x v="6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23"/>
    <x v="1"/>
    <x v="1"/>
    <x v="480"/>
    <x v="562"/>
    <x v="1"/>
    <x v="826"/>
    <x v="2"/>
    <x v="2"/>
    <x v="0"/>
    <x v="0"/>
    <x v="1"/>
    <x v="1"/>
    <x v="92"/>
    <x v="4"/>
    <x v="5"/>
    <x v="608"/>
    <x v="725"/>
    <x v="0"/>
    <x v="0"/>
    <x v="0"/>
    <x v="0"/>
    <x v="0"/>
    <x v="0"/>
    <x v="0"/>
    <x v="0"/>
    <x v="0"/>
  </r>
  <r>
    <x v="0"/>
    <x v="0"/>
    <x v="0"/>
    <x v="44"/>
    <x v="44"/>
    <x v="165"/>
    <x v="203"/>
    <x v="224"/>
    <x v="223"/>
    <x v="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27"/>
    <x v="0"/>
    <x v="117"/>
    <x v="117"/>
    <x v="1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8"/>
    <x v="5"/>
    <x v="0"/>
    <x v="0"/>
    <x v="214"/>
    <x v="24"/>
    <x v="477"/>
    <x v="4"/>
    <x v="571"/>
    <x v="565"/>
    <x v="568"/>
    <x v="650"/>
    <x v="0"/>
    <x v="0"/>
    <x v="0"/>
    <x v="0"/>
    <x v="0"/>
    <x v="0"/>
    <x v="3"/>
    <x v="3"/>
    <x v="0"/>
    <x v="0"/>
    <x v="0"/>
    <x v="0"/>
    <x v="43"/>
    <x v="0"/>
    <x v="0"/>
    <x v="201"/>
    <x v="235"/>
    <x v="0"/>
    <x v="0"/>
    <x v="1"/>
    <x v="1"/>
    <x v="0"/>
    <x v="0"/>
    <x v="66"/>
    <x v="10"/>
    <x v="243"/>
    <x v="0"/>
    <x v="0"/>
    <x v="340"/>
    <x v="0"/>
    <x v="13"/>
    <x v="481"/>
    <x v="563"/>
    <x v="16"/>
    <x v="856"/>
    <x v="5"/>
    <x v="292"/>
    <x v="0"/>
    <x v="0"/>
    <x v="86"/>
    <x v="0"/>
    <x v="583"/>
    <x v="10"/>
    <x v="33"/>
    <x v="609"/>
    <x v="726"/>
    <x v="0"/>
    <x v="0"/>
    <x v="0"/>
    <x v="0"/>
    <x v="0"/>
    <x v="0"/>
    <x v="0"/>
    <x v="0"/>
    <x v="0"/>
  </r>
  <r>
    <x v="0"/>
    <x v="0"/>
    <x v="0"/>
    <x v="44"/>
    <x v="44"/>
    <x v="117"/>
    <x v="202"/>
    <x v="578"/>
    <x v="576"/>
    <x v="5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857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79"/>
    <x v="58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58"/>
    <x v="2"/>
    <x v="2"/>
    <x v="0"/>
    <x v="0"/>
    <x v="2"/>
    <x v="1"/>
    <x v="584"/>
    <x v="1"/>
    <x v="2"/>
    <x v="610"/>
    <x v="727"/>
    <x v="0"/>
    <x v="0"/>
    <x v="0"/>
    <x v="0"/>
    <x v="0"/>
    <x v="0"/>
    <x v="0"/>
    <x v="0"/>
    <x v="0"/>
  </r>
  <r>
    <x v="0"/>
    <x v="0"/>
    <x v="0"/>
    <x v="44"/>
    <x v="44"/>
    <x v="193"/>
    <x v="0"/>
    <x v="537"/>
    <x v="535"/>
    <x v="5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"/>
    <x v="0"/>
    <x v="572"/>
    <x v="566"/>
    <x v="569"/>
    <x v="6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82"/>
    <x v="564"/>
    <x v="10"/>
    <x v="859"/>
    <x v="2"/>
    <x v="2"/>
    <x v="0"/>
    <x v="0"/>
    <x v="6"/>
    <x v="3"/>
    <x v="585"/>
    <x v="3"/>
    <x v="14"/>
    <x v="611"/>
    <x v="728"/>
    <x v="0"/>
    <x v="0"/>
    <x v="0"/>
    <x v="0"/>
    <x v="0"/>
    <x v="0"/>
    <x v="0"/>
    <x v="0"/>
    <x v="0"/>
  </r>
  <r>
    <x v="0"/>
    <x v="0"/>
    <x v="0"/>
    <x v="44"/>
    <x v="44"/>
    <x v="193"/>
    <x v="0"/>
    <x v="537"/>
    <x v="535"/>
    <x v="5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9"/>
    <x v="26"/>
    <x v="0"/>
    <x v="0"/>
    <x v="0"/>
    <x v="0"/>
    <x v="479"/>
    <x v="23"/>
    <x v="573"/>
    <x v="567"/>
    <x v="570"/>
    <x v="65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6"/>
    <x v="1"/>
    <x v="1"/>
    <x v="0"/>
    <x v="0"/>
    <x v="8"/>
    <x v="4"/>
    <x v="4"/>
    <x v="1"/>
    <x v="94"/>
    <x v="29"/>
    <x v="1"/>
    <x v="1"/>
    <x v="483"/>
    <x v="565"/>
    <x v="1"/>
    <x v="186"/>
    <x v="2"/>
    <x v="2"/>
    <x v="0"/>
    <x v="0"/>
    <x v="13"/>
    <x v="1"/>
    <x v="465"/>
    <x v="4"/>
    <x v="5"/>
    <x v="612"/>
    <x v="729"/>
    <x v="0"/>
    <x v="0"/>
    <x v="0"/>
    <x v="0"/>
    <x v="0"/>
    <x v="0"/>
    <x v="0"/>
    <x v="0"/>
    <x v="0"/>
  </r>
  <r>
    <x v="0"/>
    <x v="0"/>
    <x v="0"/>
    <x v="44"/>
    <x v="44"/>
    <x v="168"/>
    <x v="90"/>
    <x v="535"/>
    <x v="533"/>
    <x v="5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860"/>
    <x v="2"/>
    <x v="2"/>
    <x v="7"/>
    <x v="21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"/>
    <x v="130"/>
    <x v="71"/>
    <x v="71"/>
    <x v="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0"/>
    <x v="312"/>
    <x v="0"/>
    <x v="0"/>
    <x v="0"/>
    <x v="0"/>
    <x v="480"/>
    <x v="274"/>
    <x v="574"/>
    <x v="568"/>
    <x v="571"/>
    <x v="6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65"/>
    <x v="2"/>
    <x v="244"/>
    <x v="0"/>
    <x v="0"/>
    <x v="341"/>
    <x v="1"/>
    <x v="18"/>
    <x v="484"/>
    <x v="566"/>
    <x v="7"/>
    <x v="861"/>
    <x v="5"/>
    <x v="293"/>
    <x v="20"/>
    <x v="212"/>
    <x v="166"/>
    <x v="43"/>
    <x v="586"/>
    <x v="36"/>
    <x v="147"/>
    <x v="613"/>
    <x v="730"/>
    <x v="0"/>
    <x v="0"/>
    <x v="0"/>
    <x v="0"/>
    <x v="0"/>
    <x v="0"/>
    <x v="0"/>
    <x v="0"/>
    <x v="0"/>
  </r>
  <r>
    <x v="0"/>
    <x v="0"/>
    <x v="0"/>
    <x v="44"/>
    <x v="44"/>
    <x v="3"/>
    <x v="0"/>
    <x v="360"/>
    <x v="358"/>
    <x v="36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11"/>
    <x v="313"/>
    <x v="0"/>
    <x v="0"/>
    <x v="117"/>
    <x v="21"/>
    <x v="481"/>
    <x v="275"/>
    <x v="575"/>
    <x v="569"/>
    <x v="572"/>
    <x v="654"/>
    <x v="0"/>
    <x v="0"/>
    <x v="0"/>
    <x v="0"/>
    <x v="0"/>
    <x v="0"/>
    <x v="1"/>
    <x v="3"/>
    <x v="0"/>
    <x v="0"/>
    <x v="0"/>
    <x v="0"/>
    <x v="17"/>
    <x v="0"/>
    <x v="0"/>
    <x v="0"/>
    <x v="0"/>
    <x v="35"/>
    <x v="194"/>
    <x v="1"/>
    <x v="1"/>
    <x v="0"/>
    <x v="0"/>
    <x v="12"/>
    <x v="2"/>
    <x v="245"/>
    <x v="1"/>
    <x v="51"/>
    <x v="342"/>
    <x v="1"/>
    <x v="16"/>
    <x v="485"/>
    <x v="567"/>
    <x v="19"/>
    <x v="862"/>
    <x v="2"/>
    <x v="2"/>
    <x v="1"/>
    <x v="1"/>
    <x v="8"/>
    <x v="3"/>
    <x v="587"/>
    <x v="4"/>
    <x v="13"/>
    <x v="614"/>
    <x v="731"/>
    <x v="0"/>
    <x v="0"/>
    <x v="0"/>
    <x v="0"/>
    <x v="0"/>
    <x v="0"/>
    <x v="0"/>
    <x v="0"/>
    <x v="0"/>
  </r>
  <r>
    <x v="0"/>
    <x v="0"/>
    <x v="0"/>
    <x v="44"/>
    <x v="44"/>
    <x v="167"/>
    <x v="210"/>
    <x v="489"/>
    <x v="487"/>
    <x v="4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3"/>
    <x v="107"/>
    <x v="579"/>
    <x v="577"/>
    <x v="5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2"/>
    <x v="2"/>
    <x v="0"/>
    <x v="0"/>
    <x v="13"/>
    <x v="1"/>
    <x v="83"/>
    <x v="1"/>
    <x v="13"/>
    <x v="79"/>
    <x v="732"/>
    <x v="0"/>
    <x v="0"/>
    <x v="0"/>
    <x v="0"/>
    <x v="0"/>
    <x v="0"/>
    <x v="0"/>
    <x v="0"/>
    <x v="0"/>
  </r>
  <r>
    <x v="0"/>
    <x v="0"/>
    <x v="0"/>
    <x v="44"/>
    <x v="44"/>
    <x v="61"/>
    <x v="211"/>
    <x v="506"/>
    <x v="504"/>
    <x v="5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95"/>
    <x v="1"/>
    <x v="1"/>
    <x v="0"/>
    <x v="0"/>
    <x v="0"/>
    <x v="0"/>
    <x v="0"/>
    <x v="0"/>
    <x v="0"/>
    <x v="0"/>
    <x v="1"/>
    <x v="1"/>
    <x v="1"/>
    <x v="1"/>
    <x v="3"/>
    <x v="8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94"/>
    <x v="206"/>
    <x v="580"/>
    <x v="578"/>
    <x v="5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2"/>
    <x v="26"/>
    <x v="0"/>
    <x v="0"/>
    <x v="0"/>
    <x v="0"/>
    <x v="482"/>
    <x v="23"/>
    <x v="576"/>
    <x v="570"/>
    <x v="573"/>
    <x v="6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5"/>
    <x v="0"/>
    <x v="0"/>
    <x v="281"/>
    <x v="1"/>
    <x v="16"/>
    <x v="486"/>
    <x v="568"/>
    <x v="92"/>
    <x v="865"/>
    <x v="2"/>
    <x v="2"/>
    <x v="0"/>
    <x v="0"/>
    <x v="8"/>
    <x v="3"/>
    <x v="214"/>
    <x v="1"/>
    <x v="14"/>
    <x v="615"/>
    <x v="733"/>
    <x v="0"/>
    <x v="0"/>
    <x v="0"/>
    <x v="0"/>
    <x v="0"/>
    <x v="0"/>
    <x v="0"/>
    <x v="0"/>
    <x v="0"/>
  </r>
  <r>
    <x v="0"/>
    <x v="0"/>
    <x v="0"/>
    <x v="44"/>
    <x v="44"/>
    <x v="194"/>
    <x v="206"/>
    <x v="580"/>
    <x v="578"/>
    <x v="58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96"/>
    <x v="0"/>
    <x v="167"/>
    <x v="0"/>
    <x v="0"/>
    <x v="0"/>
    <x v="0"/>
    <x v="0"/>
    <x v="0"/>
    <x v="0"/>
    <x v="0"/>
    <x v="1"/>
    <x v="1"/>
    <x v="1"/>
    <x v="1"/>
    <x v="5"/>
    <x v="866"/>
    <x v="1"/>
    <x v="18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27"/>
    <x v="0"/>
    <x v="117"/>
    <x v="117"/>
    <x v="1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67"/>
    <x v="2"/>
    <x v="2"/>
    <x v="0"/>
    <x v="0"/>
    <x v="13"/>
    <x v="1"/>
    <x v="83"/>
    <x v="1"/>
    <x v="13"/>
    <x v="79"/>
    <x v="734"/>
    <x v="0"/>
    <x v="0"/>
    <x v="0"/>
    <x v="0"/>
    <x v="0"/>
    <x v="0"/>
    <x v="0"/>
    <x v="0"/>
    <x v="0"/>
  </r>
  <r>
    <x v="0"/>
    <x v="0"/>
    <x v="0"/>
    <x v="45"/>
    <x v="45"/>
    <x v="195"/>
    <x v="9"/>
    <x v="25"/>
    <x v="25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0"/>
    <x v="0"/>
    <x v="0"/>
    <x v="0"/>
    <x v="0"/>
    <x v="0"/>
    <x v="0"/>
    <x v="0"/>
    <x v="1"/>
    <x v="1"/>
    <x v="1"/>
    <x v="1"/>
    <x v="1"/>
    <x v="868"/>
    <x v="1"/>
    <x v="294"/>
    <x v="0"/>
    <x v="0"/>
    <x v="6"/>
    <x v="3"/>
    <x v="588"/>
    <x v="3"/>
    <x v="14"/>
    <x v="616"/>
    <x v="735"/>
    <x v="0"/>
    <x v="0"/>
    <x v="0"/>
    <x v="0"/>
    <x v="0"/>
    <x v="0"/>
    <x v="0"/>
    <x v="0"/>
    <x v="0"/>
  </r>
  <r>
    <x v="0"/>
    <x v="0"/>
    <x v="0"/>
    <x v="46"/>
    <x v="46"/>
    <x v="196"/>
    <x v="212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3"/>
    <x v="314"/>
    <x v="0"/>
    <x v="0"/>
    <x v="215"/>
    <x v="0"/>
    <x v="483"/>
    <x v="276"/>
    <x v="577"/>
    <x v="571"/>
    <x v="574"/>
    <x v="657"/>
    <x v="0"/>
    <x v="0"/>
    <x v="0"/>
    <x v="0"/>
    <x v="0"/>
    <x v="0"/>
    <x v="0"/>
    <x v="0"/>
    <x v="0"/>
    <x v="0"/>
    <x v="0"/>
    <x v="0"/>
    <x v="0"/>
    <x v="2"/>
    <x v="5"/>
    <x v="202"/>
    <x v="236"/>
    <x v="0"/>
    <x v="0"/>
    <x v="1"/>
    <x v="1"/>
    <x v="0"/>
    <x v="0"/>
    <x v="73"/>
    <x v="19"/>
    <x v="246"/>
    <x v="0"/>
    <x v="0"/>
    <x v="343"/>
    <x v="6"/>
    <x v="66"/>
    <x v="487"/>
    <x v="569"/>
    <x v="64"/>
    <x v="869"/>
    <x v="5"/>
    <x v="295"/>
    <x v="0"/>
    <x v="0"/>
    <x v="167"/>
    <x v="27"/>
    <x v="589"/>
    <x v="16"/>
    <x v="162"/>
    <x v="617"/>
    <x v="736"/>
    <x v="30"/>
    <x v="29"/>
    <x v="4"/>
    <x v="0"/>
    <x v="0"/>
    <x v="0"/>
    <x v="0"/>
    <x v="0"/>
    <x v="0"/>
  </r>
  <r>
    <x v="0"/>
    <x v="0"/>
    <x v="0"/>
    <x v="46"/>
    <x v="46"/>
    <x v="184"/>
    <x v="48"/>
    <x v="127"/>
    <x v="127"/>
    <x v="1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0"/>
    <x v="105"/>
    <x v="581"/>
    <x v="579"/>
    <x v="5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870"/>
    <x v="2"/>
    <x v="2"/>
    <x v="8"/>
    <x v="21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213"/>
    <x v="82"/>
    <x v="82"/>
    <x v="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60"/>
    <x v="414"/>
    <x v="315"/>
    <x v="58"/>
    <x v="0"/>
    <x v="216"/>
    <x v="0"/>
    <x v="484"/>
    <x v="277"/>
    <x v="578"/>
    <x v="572"/>
    <x v="575"/>
    <x v="658"/>
    <x v="0"/>
    <x v="0"/>
    <x v="0"/>
    <x v="0"/>
    <x v="0"/>
    <x v="0"/>
    <x v="0"/>
    <x v="0"/>
    <x v="0"/>
    <x v="0"/>
    <x v="0"/>
    <x v="0"/>
    <x v="0"/>
    <x v="0"/>
    <x v="0"/>
    <x v="203"/>
    <x v="237"/>
    <x v="0"/>
    <x v="0"/>
    <x v="0"/>
    <x v="46"/>
    <x v="0"/>
    <x v="0"/>
    <x v="4"/>
    <x v="2"/>
    <x v="247"/>
    <x v="0"/>
    <x v="0"/>
    <x v="344"/>
    <x v="6"/>
    <x v="13"/>
    <x v="488"/>
    <x v="570"/>
    <x v="16"/>
    <x v="871"/>
    <x v="5"/>
    <x v="62"/>
    <x v="0"/>
    <x v="0"/>
    <x v="69"/>
    <x v="6"/>
    <x v="590"/>
    <x v="13"/>
    <x v="19"/>
    <x v="618"/>
    <x v="737"/>
    <x v="0"/>
    <x v="0"/>
    <x v="0"/>
    <x v="0"/>
    <x v="0"/>
    <x v="0"/>
    <x v="0"/>
    <x v="0"/>
    <x v="0"/>
  </r>
  <r>
    <x v="0"/>
    <x v="0"/>
    <x v="0"/>
    <x v="46"/>
    <x v="46"/>
    <x v="196"/>
    <x v="214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5"/>
    <x v="316"/>
    <x v="0"/>
    <x v="0"/>
    <x v="217"/>
    <x v="0"/>
    <x v="485"/>
    <x v="278"/>
    <x v="579"/>
    <x v="573"/>
    <x v="576"/>
    <x v="659"/>
    <x v="0"/>
    <x v="0"/>
    <x v="0"/>
    <x v="0"/>
    <x v="0"/>
    <x v="0"/>
    <x v="0"/>
    <x v="0"/>
    <x v="0"/>
    <x v="0"/>
    <x v="0"/>
    <x v="0"/>
    <x v="0"/>
    <x v="0"/>
    <x v="0"/>
    <x v="204"/>
    <x v="238"/>
    <x v="0"/>
    <x v="0"/>
    <x v="0"/>
    <x v="0"/>
    <x v="0"/>
    <x v="0"/>
    <x v="22"/>
    <x v="5"/>
    <x v="248"/>
    <x v="0"/>
    <x v="0"/>
    <x v="345"/>
    <x v="3"/>
    <x v="48"/>
    <x v="489"/>
    <x v="571"/>
    <x v="19"/>
    <x v="872"/>
    <x v="1"/>
    <x v="4"/>
    <x v="0"/>
    <x v="0"/>
    <x v="109"/>
    <x v="39"/>
    <x v="591"/>
    <x v="19"/>
    <x v="48"/>
    <x v="619"/>
    <x v="738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6"/>
    <x v="317"/>
    <x v="0"/>
    <x v="0"/>
    <x v="218"/>
    <x v="0"/>
    <x v="486"/>
    <x v="279"/>
    <x v="580"/>
    <x v="574"/>
    <x v="577"/>
    <x v="660"/>
    <x v="0"/>
    <x v="0"/>
    <x v="0"/>
    <x v="0"/>
    <x v="0"/>
    <x v="0"/>
    <x v="0"/>
    <x v="0"/>
    <x v="0"/>
    <x v="0"/>
    <x v="0"/>
    <x v="0"/>
    <x v="0"/>
    <x v="0"/>
    <x v="0"/>
    <x v="205"/>
    <x v="239"/>
    <x v="0"/>
    <x v="0"/>
    <x v="11"/>
    <x v="169"/>
    <x v="0"/>
    <x v="0"/>
    <x v="53"/>
    <x v="15"/>
    <x v="249"/>
    <x v="1"/>
    <x v="95"/>
    <x v="346"/>
    <x v="9"/>
    <x v="67"/>
    <x v="490"/>
    <x v="572"/>
    <x v="138"/>
    <x v="873"/>
    <x v="26"/>
    <x v="296"/>
    <x v="0"/>
    <x v="0"/>
    <x v="135"/>
    <x v="44"/>
    <x v="592"/>
    <x v="37"/>
    <x v="149"/>
    <x v="620"/>
    <x v="739"/>
    <x v="0"/>
    <x v="0"/>
    <x v="0"/>
    <x v="0"/>
    <x v="0"/>
    <x v="0"/>
    <x v="0"/>
    <x v="0"/>
    <x v="0"/>
  </r>
  <r>
    <x v="0"/>
    <x v="0"/>
    <x v="0"/>
    <x v="46"/>
    <x v="46"/>
    <x v="196"/>
    <x v="3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0"/>
    <x v="0"/>
    <x v="0"/>
    <x v="0"/>
    <x v="0"/>
    <x v="0"/>
    <x v="0"/>
    <x v="0"/>
    <x v="0"/>
    <x v="1"/>
    <x v="1"/>
    <x v="1"/>
    <x v="1"/>
    <x v="6"/>
    <x v="186"/>
    <x v="1"/>
    <x v="297"/>
    <x v="0"/>
    <x v="0"/>
    <x v="5"/>
    <x v="4"/>
    <x v="5"/>
    <x v="4"/>
    <x v="5"/>
    <x v="5"/>
    <x v="5"/>
    <x v="0"/>
    <x v="0"/>
    <x v="1"/>
    <x v="102"/>
    <x v="102"/>
    <x v="4"/>
    <x v="4"/>
    <x v="0"/>
    <x v="0"/>
  </r>
  <r>
    <x v="0"/>
    <x v="0"/>
    <x v="0"/>
    <x v="46"/>
    <x v="46"/>
    <x v="196"/>
    <x v="0"/>
    <x v="120"/>
    <x v="120"/>
    <x v="1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42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7"/>
    <x v="318"/>
    <x v="0"/>
    <x v="0"/>
    <x v="219"/>
    <x v="0"/>
    <x v="487"/>
    <x v="280"/>
    <x v="581"/>
    <x v="575"/>
    <x v="578"/>
    <x v="661"/>
    <x v="0"/>
    <x v="0"/>
    <x v="0"/>
    <x v="0"/>
    <x v="0"/>
    <x v="0"/>
    <x v="0"/>
    <x v="0"/>
    <x v="0"/>
    <x v="0"/>
    <x v="0"/>
    <x v="0"/>
    <x v="0"/>
    <x v="0"/>
    <x v="0"/>
    <x v="206"/>
    <x v="240"/>
    <x v="0"/>
    <x v="0"/>
    <x v="1"/>
    <x v="1"/>
    <x v="0"/>
    <x v="0"/>
    <x v="46"/>
    <x v="19"/>
    <x v="250"/>
    <x v="0"/>
    <x v="0"/>
    <x v="347"/>
    <x v="6"/>
    <x v="62"/>
    <x v="491"/>
    <x v="573"/>
    <x v="109"/>
    <x v="874"/>
    <x v="27"/>
    <x v="298"/>
    <x v="1"/>
    <x v="161"/>
    <x v="168"/>
    <x v="46"/>
    <x v="593"/>
    <x v="20"/>
    <x v="163"/>
    <x v="621"/>
    <x v="740"/>
    <x v="0"/>
    <x v="0"/>
    <x v="0"/>
    <x v="0"/>
    <x v="0"/>
    <x v="0"/>
    <x v="0"/>
    <x v="0"/>
    <x v="0"/>
  </r>
  <r>
    <x v="0"/>
    <x v="0"/>
    <x v="0"/>
    <x v="46"/>
    <x v="46"/>
    <x v="3"/>
    <x v="0"/>
    <x v="121"/>
    <x v="121"/>
    <x v="12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97"/>
    <x v="5"/>
    <x v="171"/>
    <x v="0"/>
    <x v="0"/>
    <x v="0"/>
    <x v="0"/>
    <x v="0"/>
    <x v="0"/>
    <x v="0"/>
    <x v="0"/>
    <x v="1"/>
    <x v="1"/>
    <x v="1"/>
    <x v="1"/>
    <x v="22"/>
    <x v="875"/>
    <x v="7"/>
    <x v="29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42"/>
    <x v="121"/>
    <x v="121"/>
    <x v="12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8"/>
    <x v="319"/>
    <x v="0"/>
    <x v="0"/>
    <x v="0"/>
    <x v="0"/>
    <x v="488"/>
    <x v="236"/>
    <x v="582"/>
    <x v="576"/>
    <x v="579"/>
    <x v="6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2"/>
    <x v="0"/>
    <x v="0"/>
    <x v="3"/>
    <x v="3"/>
    <x v="251"/>
    <x v="0"/>
    <x v="0"/>
    <x v="348"/>
    <x v="13"/>
    <x v="18"/>
    <x v="492"/>
    <x v="574"/>
    <x v="92"/>
    <x v="876"/>
    <x v="1"/>
    <x v="300"/>
    <x v="0"/>
    <x v="0"/>
    <x v="148"/>
    <x v="19"/>
    <x v="594"/>
    <x v="16"/>
    <x v="36"/>
    <x v="622"/>
    <x v="741"/>
    <x v="0"/>
    <x v="0"/>
    <x v="0"/>
    <x v="103"/>
    <x v="103"/>
    <x v="1"/>
    <x v="1"/>
    <x v="43"/>
    <x v="43"/>
  </r>
  <r>
    <x v="0"/>
    <x v="0"/>
    <x v="0"/>
    <x v="46"/>
    <x v="46"/>
    <x v="196"/>
    <x v="182"/>
    <x v="127"/>
    <x v="127"/>
    <x v="1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9"/>
    <x v="0"/>
    <x v="583"/>
    <x v="577"/>
    <x v="580"/>
    <x v="6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493"/>
    <x v="575"/>
    <x v="23"/>
    <x v="564"/>
    <x v="2"/>
    <x v="2"/>
    <x v="0"/>
    <x v="0"/>
    <x v="8"/>
    <x v="8"/>
    <x v="333"/>
    <x v="10"/>
    <x v="10"/>
    <x v="623"/>
    <x v="742"/>
    <x v="0"/>
    <x v="0"/>
    <x v="0"/>
    <x v="0"/>
    <x v="0"/>
    <x v="0"/>
    <x v="0"/>
    <x v="0"/>
    <x v="0"/>
  </r>
  <r>
    <x v="0"/>
    <x v="0"/>
    <x v="0"/>
    <x v="46"/>
    <x v="46"/>
    <x v="197"/>
    <x v="27"/>
    <x v="475"/>
    <x v="473"/>
    <x v="4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46"/>
    <x v="1"/>
    <x v="4"/>
    <x v="0"/>
    <x v="0"/>
    <x v="2"/>
    <x v="1"/>
    <x v="520"/>
    <x v="1"/>
    <x v="2"/>
    <x v="535"/>
    <x v="743"/>
    <x v="0"/>
    <x v="0"/>
    <x v="0"/>
    <x v="0"/>
    <x v="0"/>
    <x v="0"/>
    <x v="0"/>
    <x v="0"/>
    <x v="0"/>
  </r>
  <r>
    <x v="0"/>
    <x v="0"/>
    <x v="0"/>
    <x v="46"/>
    <x v="46"/>
    <x v="161"/>
    <x v="0"/>
    <x v="128"/>
    <x v="128"/>
    <x v="1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8"/>
    <x v="207"/>
    <x v="151"/>
    <x v="151"/>
    <x v="1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8"/>
    <x v="207"/>
    <x v="152"/>
    <x v="152"/>
    <x v="1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7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8"/>
    <x v="11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18"/>
    <x v="0"/>
    <x v="225"/>
    <x v="224"/>
    <x v="2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61"/>
    <x v="419"/>
    <x v="40"/>
    <x v="59"/>
    <x v="0"/>
    <x v="220"/>
    <x v="0"/>
    <x v="490"/>
    <x v="0"/>
    <x v="584"/>
    <x v="578"/>
    <x v="581"/>
    <x v="665"/>
    <x v="0"/>
    <x v="0"/>
    <x v="0"/>
    <x v="0"/>
    <x v="0"/>
    <x v="0"/>
    <x v="0"/>
    <x v="0"/>
    <x v="0"/>
    <x v="0"/>
    <x v="0"/>
    <x v="0"/>
    <x v="0"/>
    <x v="0"/>
    <x v="0"/>
    <x v="207"/>
    <x v="241"/>
    <x v="0"/>
    <x v="0"/>
    <x v="1"/>
    <x v="1"/>
    <x v="0"/>
    <x v="0"/>
    <x v="0"/>
    <x v="0"/>
    <x v="0"/>
    <x v="0"/>
    <x v="0"/>
    <x v="0"/>
    <x v="1"/>
    <x v="1"/>
    <x v="494"/>
    <x v="576"/>
    <x v="6"/>
    <x v="216"/>
    <x v="2"/>
    <x v="2"/>
    <x v="0"/>
    <x v="0"/>
    <x v="2"/>
    <x v="1"/>
    <x v="455"/>
    <x v="4"/>
    <x v="5"/>
    <x v="624"/>
    <x v="744"/>
    <x v="0"/>
    <x v="0"/>
    <x v="0"/>
    <x v="0"/>
    <x v="0"/>
    <x v="0"/>
    <x v="0"/>
    <x v="0"/>
    <x v="0"/>
  </r>
  <r>
    <x v="0"/>
    <x v="0"/>
    <x v="0"/>
    <x v="46"/>
    <x v="46"/>
    <x v="199"/>
    <x v="91"/>
    <x v="132"/>
    <x v="132"/>
    <x v="13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"/>
    <x v="0"/>
    <x v="585"/>
    <x v="579"/>
    <x v="582"/>
    <x v="6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6"/>
    <x v="14"/>
    <x v="495"/>
    <x v="577"/>
    <x v="3"/>
    <x v="215"/>
    <x v="2"/>
    <x v="2"/>
    <x v="0"/>
    <x v="0"/>
    <x v="38"/>
    <x v="15"/>
    <x v="595"/>
    <x v="6"/>
    <x v="35"/>
    <x v="625"/>
    <x v="745"/>
    <x v="0"/>
    <x v="0"/>
    <x v="0"/>
    <x v="23"/>
    <x v="23"/>
    <x v="1"/>
    <x v="1"/>
    <x v="43"/>
    <x v="43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2"/>
    <x v="0"/>
    <x v="586"/>
    <x v="580"/>
    <x v="583"/>
    <x v="6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0"/>
    <x v="0"/>
    <x v="0"/>
    <x v="0"/>
    <x v="0"/>
    <x v="0"/>
    <x v="0"/>
    <x v="16"/>
    <x v="496"/>
    <x v="578"/>
    <x v="6"/>
    <x v="29"/>
    <x v="1"/>
    <x v="47"/>
    <x v="0"/>
    <x v="0"/>
    <x v="2"/>
    <x v="1"/>
    <x v="28"/>
    <x v="1"/>
    <x v="2"/>
    <x v="26"/>
    <x v="746"/>
    <x v="0"/>
    <x v="0"/>
    <x v="0"/>
    <x v="104"/>
    <x v="104"/>
    <x v="6"/>
    <x v="6"/>
    <x v="44"/>
    <x v="44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42"/>
    <x v="1"/>
    <x v="206"/>
    <x v="0"/>
    <x v="0"/>
    <x v="5"/>
    <x v="4"/>
    <x v="5"/>
    <x v="4"/>
    <x v="5"/>
    <x v="5"/>
    <x v="5"/>
    <x v="0"/>
    <x v="0"/>
    <x v="1"/>
    <x v="105"/>
    <x v="105"/>
    <x v="1"/>
    <x v="1"/>
    <x v="43"/>
    <x v="43"/>
  </r>
  <r>
    <x v="0"/>
    <x v="0"/>
    <x v="0"/>
    <x v="46"/>
    <x v="46"/>
    <x v="196"/>
    <x v="3"/>
    <x v="18"/>
    <x v="18"/>
    <x v="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62"/>
    <x v="420"/>
    <x v="320"/>
    <x v="60"/>
    <x v="0"/>
    <x v="221"/>
    <x v="66"/>
    <x v="493"/>
    <x v="281"/>
    <x v="587"/>
    <x v="581"/>
    <x v="584"/>
    <x v="668"/>
    <x v="0"/>
    <x v="0"/>
    <x v="0"/>
    <x v="0"/>
    <x v="0"/>
    <x v="0"/>
    <x v="6"/>
    <x v="1"/>
    <x v="1"/>
    <x v="6"/>
    <x v="1"/>
    <x v="6"/>
    <x v="44"/>
    <x v="4"/>
    <x v="6"/>
    <x v="208"/>
    <x v="242"/>
    <x v="0"/>
    <x v="0"/>
    <x v="8"/>
    <x v="173"/>
    <x v="0"/>
    <x v="0"/>
    <x v="74"/>
    <x v="29"/>
    <x v="252"/>
    <x v="3"/>
    <x v="85"/>
    <x v="349"/>
    <x v="24"/>
    <x v="28"/>
    <x v="497"/>
    <x v="579"/>
    <x v="139"/>
    <x v="879"/>
    <x v="28"/>
    <x v="301"/>
    <x v="0"/>
    <x v="0"/>
    <x v="169"/>
    <x v="58"/>
    <x v="596"/>
    <x v="7"/>
    <x v="164"/>
    <x v="626"/>
    <x v="747"/>
    <x v="31"/>
    <x v="30"/>
    <x v="6"/>
    <x v="0"/>
    <x v="0"/>
    <x v="0"/>
    <x v="0"/>
    <x v="0"/>
    <x v="0"/>
  </r>
  <r>
    <x v="0"/>
    <x v="0"/>
    <x v="0"/>
    <x v="46"/>
    <x v="46"/>
    <x v="200"/>
    <x v="0"/>
    <x v="241"/>
    <x v="240"/>
    <x v="24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1"/>
    <x v="26"/>
    <x v="0"/>
    <x v="0"/>
    <x v="0"/>
    <x v="0"/>
    <x v="494"/>
    <x v="23"/>
    <x v="588"/>
    <x v="582"/>
    <x v="585"/>
    <x v="669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98"/>
    <x v="0"/>
    <x v="108"/>
    <x v="0"/>
    <x v="0"/>
    <x v="8"/>
    <x v="2"/>
    <x v="253"/>
    <x v="2"/>
    <x v="96"/>
    <x v="350"/>
    <x v="0"/>
    <x v="16"/>
    <x v="498"/>
    <x v="580"/>
    <x v="5"/>
    <x v="618"/>
    <x v="1"/>
    <x v="176"/>
    <x v="0"/>
    <x v="0"/>
    <x v="13"/>
    <x v="3"/>
    <x v="597"/>
    <x v="1"/>
    <x v="2"/>
    <x v="627"/>
    <x v="748"/>
    <x v="0"/>
    <x v="0"/>
    <x v="0"/>
    <x v="0"/>
    <x v="0"/>
    <x v="0"/>
    <x v="0"/>
    <x v="0"/>
    <x v="0"/>
  </r>
  <r>
    <x v="0"/>
    <x v="0"/>
    <x v="0"/>
    <x v="46"/>
    <x v="46"/>
    <x v="201"/>
    <x v="0"/>
    <x v="582"/>
    <x v="580"/>
    <x v="5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2"/>
    <x v="321"/>
    <x v="0"/>
    <x v="0"/>
    <x v="222"/>
    <x v="0"/>
    <x v="495"/>
    <x v="282"/>
    <x v="589"/>
    <x v="583"/>
    <x v="586"/>
    <x v="670"/>
    <x v="0"/>
    <x v="0"/>
    <x v="0"/>
    <x v="0"/>
    <x v="0"/>
    <x v="0"/>
    <x v="0"/>
    <x v="0"/>
    <x v="0"/>
    <x v="0"/>
    <x v="0"/>
    <x v="0"/>
    <x v="0"/>
    <x v="0"/>
    <x v="0"/>
    <x v="209"/>
    <x v="243"/>
    <x v="0"/>
    <x v="0"/>
    <x v="0"/>
    <x v="156"/>
    <x v="0"/>
    <x v="0"/>
    <x v="4"/>
    <x v="2"/>
    <x v="195"/>
    <x v="1"/>
    <x v="1"/>
    <x v="351"/>
    <x v="0"/>
    <x v="0"/>
    <x v="499"/>
    <x v="581"/>
    <x v="140"/>
    <x v="880"/>
    <x v="15"/>
    <x v="302"/>
    <x v="0"/>
    <x v="0"/>
    <x v="11"/>
    <x v="10"/>
    <x v="598"/>
    <x v="3"/>
    <x v="10"/>
    <x v="628"/>
    <x v="749"/>
    <x v="0"/>
    <x v="0"/>
    <x v="0"/>
    <x v="0"/>
    <x v="0"/>
    <x v="0"/>
    <x v="0"/>
    <x v="0"/>
    <x v="0"/>
  </r>
  <r>
    <x v="0"/>
    <x v="0"/>
    <x v="0"/>
    <x v="46"/>
    <x v="46"/>
    <x v="201"/>
    <x v="0"/>
    <x v="582"/>
    <x v="580"/>
    <x v="5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3"/>
    <x v="26"/>
    <x v="0"/>
    <x v="0"/>
    <x v="0"/>
    <x v="0"/>
    <x v="496"/>
    <x v="23"/>
    <x v="590"/>
    <x v="584"/>
    <x v="587"/>
    <x v="67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99"/>
    <x v="1"/>
    <x v="1"/>
    <x v="0"/>
    <x v="0"/>
    <x v="7"/>
    <x v="4"/>
    <x v="23"/>
    <x v="1"/>
    <x v="14"/>
    <x v="112"/>
    <x v="1"/>
    <x v="1"/>
    <x v="500"/>
    <x v="582"/>
    <x v="6"/>
    <x v="881"/>
    <x v="2"/>
    <x v="2"/>
    <x v="0"/>
    <x v="0"/>
    <x v="2"/>
    <x v="1"/>
    <x v="171"/>
    <x v="4"/>
    <x v="5"/>
    <x v="629"/>
    <x v="750"/>
    <x v="0"/>
    <x v="0"/>
    <x v="0"/>
    <x v="0"/>
    <x v="0"/>
    <x v="0"/>
    <x v="0"/>
    <x v="0"/>
    <x v="0"/>
  </r>
  <r>
    <x v="0"/>
    <x v="0"/>
    <x v="0"/>
    <x v="46"/>
    <x v="46"/>
    <x v="202"/>
    <x v="0"/>
    <x v="583"/>
    <x v="581"/>
    <x v="5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4"/>
    <x v="322"/>
    <x v="0"/>
    <x v="0"/>
    <x v="0"/>
    <x v="0"/>
    <x v="497"/>
    <x v="283"/>
    <x v="591"/>
    <x v="585"/>
    <x v="588"/>
    <x v="6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74"/>
    <x v="0"/>
    <x v="0"/>
    <x v="27"/>
    <x v="5"/>
    <x v="254"/>
    <x v="1"/>
    <x v="97"/>
    <x v="101"/>
    <x v="3"/>
    <x v="27"/>
    <x v="501"/>
    <x v="583"/>
    <x v="141"/>
    <x v="882"/>
    <x v="19"/>
    <x v="303"/>
    <x v="0"/>
    <x v="0"/>
    <x v="148"/>
    <x v="6"/>
    <x v="599"/>
    <x v="13"/>
    <x v="52"/>
    <x v="630"/>
    <x v="751"/>
    <x v="0"/>
    <x v="0"/>
    <x v="0"/>
    <x v="0"/>
    <x v="0"/>
    <x v="0"/>
    <x v="0"/>
    <x v="0"/>
    <x v="0"/>
  </r>
  <r>
    <x v="0"/>
    <x v="0"/>
    <x v="0"/>
    <x v="46"/>
    <x v="46"/>
    <x v="37"/>
    <x v="27"/>
    <x v="134"/>
    <x v="134"/>
    <x v="13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5"/>
    <x v="5"/>
    <x v="0"/>
    <x v="0"/>
    <x v="0"/>
    <x v="0"/>
    <x v="498"/>
    <x v="4"/>
    <x v="592"/>
    <x v="586"/>
    <x v="589"/>
    <x v="673"/>
    <x v="0"/>
    <x v="0"/>
    <x v="0"/>
    <x v="0"/>
    <x v="0"/>
    <x v="0"/>
    <x v="0"/>
    <x v="0"/>
    <x v="0"/>
    <x v="0"/>
    <x v="0"/>
    <x v="0"/>
    <x v="0"/>
    <x v="0"/>
    <x v="0"/>
    <x v="0"/>
    <x v="244"/>
    <x v="0"/>
    <x v="0"/>
    <x v="1"/>
    <x v="1"/>
    <x v="0"/>
    <x v="0"/>
    <x v="8"/>
    <x v="4"/>
    <x v="255"/>
    <x v="1"/>
    <x v="98"/>
    <x v="352"/>
    <x v="1"/>
    <x v="1"/>
    <x v="1"/>
    <x v="584"/>
    <x v="6"/>
    <x v="10"/>
    <x v="2"/>
    <x v="2"/>
    <x v="0"/>
    <x v="0"/>
    <x v="13"/>
    <x v="1"/>
    <x v="600"/>
    <x v="4"/>
    <x v="5"/>
    <x v="5"/>
    <x v="752"/>
    <x v="0"/>
    <x v="0"/>
    <x v="0"/>
    <x v="106"/>
    <x v="106"/>
    <x v="1"/>
    <x v="1"/>
    <x v="6"/>
    <x v="6"/>
  </r>
  <r>
    <x v="0"/>
    <x v="0"/>
    <x v="0"/>
    <x v="46"/>
    <x v="46"/>
    <x v="37"/>
    <x v="27"/>
    <x v="134"/>
    <x v="134"/>
    <x v="1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16"/>
    <x v="0"/>
    <x v="0"/>
    <x v="0"/>
    <x v="0"/>
    <x v="53"/>
    <x v="14"/>
    <x v="593"/>
    <x v="587"/>
    <x v="590"/>
    <x v="67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64"/>
    <x v="1"/>
    <x v="12"/>
    <x v="42"/>
    <x v="1"/>
    <x v="1"/>
    <x v="1"/>
    <x v="585"/>
    <x v="6"/>
    <x v="10"/>
    <x v="2"/>
    <x v="2"/>
    <x v="0"/>
    <x v="0"/>
    <x v="2"/>
    <x v="1"/>
    <x v="63"/>
    <x v="4"/>
    <x v="5"/>
    <x v="5"/>
    <x v="753"/>
    <x v="0"/>
    <x v="0"/>
    <x v="0"/>
    <x v="106"/>
    <x v="106"/>
    <x v="1"/>
    <x v="1"/>
    <x v="6"/>
    <x v="6"/>
  </r>
  <r>
    <x v="0"/>
    <x v="0"/>
    <x v="0"/>
    <x v="46"/>
    <x v="46"/>
    <x v="3"/>
    <x v="215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26"/>
    <x v="323"/>
    <x v="0"/>
    <x v="0"/>
    <x v="223"/>
    <x v="0"/>
    <x v="499"/>
    <x v="284"/>
    <x v="594"/>
    <x v="588"/>
    <x v="591"/>
    <x v="675"/>
    <x v="0"/>
    <x v="0"/>
    <x v="0"/>
    <x v="0"/>
    <x v="0"/>
    <x v="0"/>
    <x v="0"/>
    <x v="0"/>
    <x v="0"/>
    <x v="0"/>
    <x v="0"/>
    <x v="0"/>
    <x v="0"/>
    <x v="0"/>
    <x v="0"/>
    <x v="210"/>
    <x v="245"/>
    <x v="20"/>
    <x v="200"/>
    <x v="0"/>
    <x v="175"/>
    <x v="0"/>
    <x v="0"/>
    <x v="12"/>
    <x v="2"/>
    <x v="256"/>
    <x v="2"/>
    <x v="99"/>
    <x v="304"/>
    <x v="1"/>
    <x v="0"/>
    <x v="502"/>
    <x v="586"/>
    <x v="15"/>
    <x v="883"/>
    <x v="5"/>
    <x v="304"/>
    <x v="0"/>
    <x v="0"/>
    <x v="43"/>
    <x v="3"/>
    <x v="601"/>
    <x v="4"/>
    <x v="13"/>
    <x v="631"/>
    <x v="754"/>
    <x v="0"/>
    <x v="0"/>
    <x v="0"/>
    <x v="0"/>
    <x v="0"/>
    <x v="0"/>
    <x v="0"/>
    <x v="0"/>
    <x v="0"/>
  </r>
  <r>
    <x v="0"/>
    <x v="0"/>
    <x v="0"/>
    <x v="46"/>
    <x v="46"/>
    <x v="3"/>
    <x v="215"/>
    <x v="106"/>
    <x v="106"/>
    <x v="10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01"/>
    <x v="1"/>
    <x v="1"/>
    <x v="0"/>
    <x v="0"/>
    <x v="0"/>
    <x v="0"/>
    <x v="0"/>
    <x v="0"/>
    <x v="0"/>
    <x v="0"/>
    <x v="1"/>
    <x v="1"/>
    <x v="1"/>
    <x v="1"/>
    <x v="23"/>
    <x v="884"/>
    <x v="2"/>
    <x v="2"/>
    <x v="0"/>
    <x v="0"/>
    <x v="5"/>
    <x v="4"/>
    <x v="5"/>
    <x v="4"/>
    <x v="5"/>
    <x v="5"/>
    <x v="5"/>
    <x v="0"/>
    <x v="0"/>
    <x v="1"/>
    <x v="3"/>
    <x v="3"/>
    <x v="1"/>
    <x v="1"/>
    <x v="43"/>
    <x v="43"/>
  </r>
  <r>
    <x v="0"/>
    <x v="0"/>
    <x v="0"/>
    <x v="46"/>
    <x v="46"/>
    <x v="196"/>
    <x v="3"/>
    <x v="18"/>
    <x v="18"/>
    <x v="1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7"/>
    <x v="324"/>
    <x v="0"/>
    <x v="0"/>
    <x v="224"/>
    <x v="0"/>
    <x v="500"/>
    <x v="285"/>
    <x v="595"/>
    <x v="589"/>
    <x v="592"/>
    <x v="676"/>
    <x v="0"/>
    <x v="0"/>
    <x v="0"/>
    <x v="0"/>
    <x v="0"/>
    <x v="0"/>
    <x v="0"/>
    <x v="0"/>
    <x v="0"/>
    <x v="0"/>
    <x v="0"/>
    <x v="0"/>
    <x v="0"/>
    <x v="0"/>
    <x v="0"/>
    <x v="211"/>
    <x v="246"/>
    <x v="0"/>
    <x v="0"/>
    <x v="0"/>
    <x v="176"/>
    <x v="0"/>
    <x v="0"/>
    <x v="3"/>
    <x v="10"/>
    <x v="257"/>
    <x v="1"/>
    <x v="9"/>
    <x v="353"/>
    <x v="1"/>
    <x v="14"/>
    <x v="503"/>
    <x v="587"/>
    <x v="92"/>
    <x v="885"/>
    <x v="7"/>
    <x v="305"/>
    <x v="0"/>
    <x v="0"/>
    <x v="40"/>
    <x v="16"/>
    <x v="602"/>
    <x v="6"/>
    <x v="45"/>
    <x v="632"/>
    <x v="755"/>
    <x v="32"/>
    <x v="31"/>
    <x v="4"/>
    <x v="0"/>
    <x v="0"/>
    <x v="0"/>
    <x v="0"/>
    <x v="0"/>
    <x v="0"/>
  </r>
  <r>
    <x v="0"/>
    <x v="0"/>
    <x v="0"/>
    <x v="46"/>
    <x v="46"/>
    <x v="196"/>
    <x v="212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86"/>
    <x v="2"/>
    <x v="2"/>
    <x v="0"/>
    <x v="0"/>
    <x v="2"/>
    <x v="1"/>
    <x v="134"/>
    <x v="4"/>
    <x v="5"/>
    <x v="5"/>
    <x v="756"/>
    <x v="0"/>
    <x v="0"/>
    <x v="1"/>
    <x v="0"/>
    <x v="0"/>
    <x v="0"/>
    <x v="0"/>
    <x v="0"/>
    <x v="0"/>
  </r>
  <r>
    <x v="0"/>
    <x v="0"/>
    <x v="0"/>
    <x v="46"/>
    <x v="46"/>
    <x v="196"/>
    <x v="213"/>
    <x v="82"/>
    <x v="82"/>
    <x v="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8"/>
    <x v="325"/>
    <x v="0"/>
    <x v="0"/>
    <x v="225"/>
    <x v="0"/>
    <x v="501"/>
    <x v="0"/>
    <x v="596"/>
    <x v="590"/>
    <x v="593"/>
    <x v="677"/>
    <x v="0"/>
    <x v="0"/>
    <x v="0"/>
    <x v="0"/>
    <x v="0"/>
    <x v="0"/>
    <x v="0"/>
    <x v="0"/>
    <x v="0"/>
    <x v="0"/>
    <x v="0"/>
    <x v="0"/>
    <x v="0"/>
    <x v="0"/>
    <x v="0"/>
    <x v="212"/>
    <x v="247"/>
    <x v="0"/>
    <x v="0"/>
    <x v="1"/>
    <x v="1"/>
    <x v="0"/>
    <x v="0"/>
    <x v="0"/>
    <x v="0"/>
    <x v="0"/>
    <x v="0"/>
    <x v="0"/>
    <x v="0"/>
    <x v="0"/>
    <x v="1"/>
    <x v="504"/>
    <x v="588"/>
    <x v="22"/>
    <x v="887"/>
    <x v="5"/>
    <x v="306"/>
    <x v="0"/>
    <x v="0"/>
    <x v="69"/>
    <x v="15"/>
    <x v="603"/>
    <x v="3"/>
    <x v="22"/>
    <x v="633"/>
    <x v="757"/>
    <x v="0"/>
    <x v="0"/>
    <x v="0"/>
    <x v="0"/>
    <x v="0"/>
    <x v="0"/>
    <x v="0"/>
    <x v="0"/>
    <x v="0"/>
  </r>
  <r>
    <x v="0"/>
    <x v="0"/>
    <x v="0"/>
    <x v="46"/>
    <x v="46"/>
    <x v="199"/>
    <x v="91"/>
    <x v="132"/>
    <x v="132"/>
    <x v="13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9"/>
    <x v="16"/>
    <x v="0"/>
    <x v="0"/>
    <x v="0"/>
    <x v="0"/>
    <x v="502"/>
    <x v="14"/>
    <x v="597"/>
    <x v="591"/>
    <x v="594"/>
    <x v="6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58"/>
    <x v="0"/>
    <x v="0"/>
    <x v="354"/>
    <x v="1"/>
    <x v="16"/>
    <x v="505"/>
    <x v="589"/>
    <x v="6"/>
    <x v="766"/>
    <x v="2"/>
    <x v="2"/>
    <x v="0"/>
    <x v="0"/>
    <x v="13"/>
    <x v="1"/>
    <x v="126"/>
    <x v="4"/>
    <x v="2"/>
    <x v="634"/>
    <x v="758"/>
    <x v="0"/>
    <x v="0"/>
    <x v="0"/>
    <x v="0"/>
    <x v="0"/>
    <x v="0"/>
    <x v="0"/>
    <x v="0"/>
    <x v="0"/>
  </r>
  <r>
    <x v="0"/>
    <x v="0"/>
    <x v="0"/>
    <x v="46"/>
    <x v="46"/>
    <x v="196"/>
    <x v="214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888"/>
    <x v="2"/>
    <x v="2"/>
    <x v="0"/>
    <x v="0"/>
    <x v="6"/>
    <x v="1"/>
    <x v="63"/>
    <x v="1"/>
    <x v="14"/>
    <x v="116"/>
    <x v="759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0"/>
    <x v="326"/>
    <x v="0"/>
    <x v="0"/>
    <x v="0"/>
    <x v="0"/>
    <x v="503"/>
    <x v="286"/>
    <x v="598"/>
    <x v="592"/>
    <x v="595"/>
    <x v="6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7"/>
    <x v="0"/>
    <x v="0"/>
    <x v="18"/>
    <x v="10"/>
    <x v="34"/>
    <x v="0"/>
    <x v="0"/>
    <x v="355"/>
    <x v="1"/>
    <x v="14"/>
    <x v="506"/>
    <x v="590"/>
    <x v="46"/>
    <x v="889"/>
    <x v="15"/>
    <x v="307"/>
    <x v="0"/>
    <x v="0"/>
    <x v="19"/>
    <x v="15"/>
    <x v="604"/>
    <x v="1"/>
    <x v="16"/>
    <x v="635"/>
    <x v="760"/>
    <x v="0"/>
    <x v="0"/>
    <x v="0"/>
    <x v="0"/>
    <x v="0"/>
    <x v="0"/>
    <x v="0"/>
    <x v="0"/>
    <x v="0"/>
  </r>
  <r>
    <x v="0"/>
    <x v="0"/>
    <x v="0"/>
    <x v="47"/>
    <x v="47"/>
    <x v="3"/>
    <x v="0"/>
    <x v="245"/>
    <x v="244"/>
    <x v="24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53"/>
    <x v="63"/>
    <x v="431"/>
    <x v="26"/>
    <x v="61"/>
    <x v="0"/>
    <x v="226"/>
    <x v="0"/>
    <x v="504"/>
    <x v="23"/>
    <x v="599"/>
    <x v="593"/>
    <x v="596"/>
    <x v="681"/>
    <x v="0"/>
    <x v="0"/>
    <x v="0"/>
    <x v="0"/>
    <x v="0"/>
    <x v="0"/>
    <x v="0"/>
    <x v="0"/>
    <x v="0"/>
    <x v="0"/>
    <x v="0"/>
    <x v="0"/>
    <x v="0"/>
    <x v="0"/>
    <x v="0"/>
    <x v="213"/>
    <x v="248"/>
    <x v="2"/>
    <x v="57"/>
    <x v="1"/>
    <x v="1"/>
    <x v="0"/>
    <x v="0"/>
    <x v="7"/>
    <x v="4"/>
    <x v="123"/>
    <x v="1"/>
    <x v="79"/>
    <x v="356"/>
    <x v="1"/>
    <x v="1"/>
    <x v="507"/>
    <x v="591"/>
    <x v="6"/>
    <x v="194"/>
    <x v="2"/>
    <x v="2"/>
    <x v="0"/>
    <x v="0"/>
    <x v="2"/>
    <x v="1"/>
    <x v="605"/>
    <x v="4"/>
    <x v="5"/>
    <x v="636"/>
    <x v="761"/>
    <x v="0"/>
    <x v="0"/>
    <x v="0"/>
    <x v="0"/>
    <x v="0"/>
    <x v="0"/>
    <x v="0"/>
    <x v="0"/>
    <x v="0"/>
  </r>
  <r>
    <x v="0"/>
    <x v="0"/>
    <x v="0"/>
    <x v="47"/>
    <x v="47"/>
    <x v="3"/>
    <x v="46"/>
    <x v="348"/>
    <x v="347"/>
    <x v="34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2"/>
    <x v="1"/>
    <x v="1"/>
    <x v="0"/>
    <x v="0"/>
    <x v="0"/>
    <x v="0"/>
    <x v="0"/>
    <x v="0"/>
    <x v="0"/>
    <x v="0"/>
    <x v="1"/>
    <x v="1"/>
    <x v="1"/>
    <x v="1"/>
    <x v="6"/>
    <x v="8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7"/>
    <x v="47"/>
    <x v="3"/>
    <x v="0"/>
    <x v="245"/>
    <x v="244"/>
    <x v="2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6"/>
    <x v="106"/>
    <x v="106"/>
    <x v="5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3"/>
    <x v="0"/>
    <x v="178"/>
    <x v="0"/>
    <x v="0"/>
    <x v="8"/>
    <x v="4"/>
    <x v="2"/>
    <x v="1"/>
    <x v="2"/>
    <x v="42"/>
    <x v="0"/>
    <x v="0"/>
    <x v="151"/>
    <x v="592"/>
    <x v="6"/>
    <x v="681"/>
    <x v="1"/>
    <x v="308"/>
    <x v="0"/>
    <x v="0"/>
    <x v="13"/>
    <x v="1"/>
    <x v="63"/>
    <x v="1"/>
    <x v="13"/>
    <x v="116"/>
    <x v="762"/>
    <x v="0"/>
    <x v="0"/>
    <x v="0"/>
    <x v="107"/>
    <x v="107"/>
    <x v="1"/>
    <x v="1"/>
    <x v="45"/>
    <x v="45"/>
  </r>
  <r>
    <x v="0"/>
    <x v="0"/>
    <x v="0"/>
    <x v="47"/>
    <x v="47"/>
    <x v="3"/>
    <x v="0"/>
    <x v="412"/>
    <x v="410"/>
    <x v="4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8"/>
    <x v="1"/>
    <x v="1"/>
    <x v="0"/>
    <x v="0"/>
    <x v="0"/>
    <x v="0"/>
    <x v="0"/>
    <x v="0"/>
    <x v="0"/>
    <x v="0"/>
    <x v="1"/>
    <x v="1"/>
    <x v="1"/>
    <x v="1"/>
    <x v="1"/>
    <x v="31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8"/>
    <x v="48"/>
    <x v="203"/>
    <x v="46"/>
    <x v="482"/>
    <x v="480"/>
    <x v="4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15"/>
    <x v="0"/>
    <x v="179"/>
    <x v="0"/>
    <x v="0"/>
    <x v="0"/>
    <x v="0"/>
    <x v="0"/>
    <x v="0"/>
    <x v="0"/>
    <x v="0"/>
    <x v="1"/>
    <x v="1"/>
    <x v="1"/>
    <x v="1"/>
    <x v="11"/>
    <x v="37"/>
    <x v="1"/>
    <x v="30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8"/>
    <x v="48"/>
    <x v="203"/>
    <x v="0"/>
    <x v="584"/>
    <x v="582"/>
    <x v="58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2"/>
    <x v="5"/>
    <x v="0"/>
    <x v="0"/>
    <x v="0"/>
    <x v="0"/>
    <x v="505"/>
    <x v="4"/>
    <x v="600"/>
    <x v="594"/>
    <x v="597"/>
    <x v="68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3"/>
    <x v="1"/>
    <x v="14"/>
    <x v="112"/>
    <x v="1"/>
    <x v="1"/>
    <x v="508"/>
    <x v="593"/>
    <x v="6"/>
    <x v="10"/>
    <x v="2"/>
    <x v="2"/>
    <x v="0"/>
    <x v="0"/>
    <x v="2"/>
    <x v="1"/>
    <x v="171"/>
    <x v="4"/>
    <x v="5"/>
    <x v="637"/>
    <x v="763"/>
    <x v="0"/>
    <x v="0"/>
    <x v="0"/>
    <x v="108"/>
    <x v="108"/>
    <x v="1"/>
    <x v="1"/>
    <x v="46"/>
    <x v="46"/>
  </r>
  <r>
    <x v="0"/>
    <x v="0"/>
    <x v="0"/>
    <x v="48"/>
    <x v="48"/>
    <x v="85"/>
    <x v="0"/>
    <x v="585"/>
    <x v="583"/>
    <x v="58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04"/>
    <x v="1"/>
    <x v="1"/>
    <x v="0"/>
    <x v="0"/>
    <x v="0"/>
    <x v="0"/>
    <x v="0"/>
    <x v="0"/>
    <x v="0"/>
    <x v="0"/>
    <x v="1"/>
    <x v="1"/>
    <x v="1"/>
    <x v="1"/>
    <x v="1"/>
    <x v="8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43"/>
    <x v="43"/>
    <x v="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2"/>
    <x v="52"/>
    <x v="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601"/>
    <x v="595"/>
    <x v="598"/>
    <x v="6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180"/>
    <x v="0"/>
    <x v="0"/>
    <x v="8"/>
    <x v="4"/>
    <x v="9"/>
    <x v="0"/>
    <x v="0"/>
    <x v="357"/>
    <x v="3"/>
    <x v="5"/>
    <x v="509"/>
    <x v="594"/>
    <x v="45"/>
    <x v="892"/>
    <x v="17"/>
    <x v="310"/>
    <x v="7"/>
    <x v="214"/>
    <x v="46"/>
    <x v="22"/>
    <x v="606"/>
    <x v="31"/>
    <x v="113"/>
    <x v="638"/>
    <x v="764"/>
    <x v="0"/>
    <x v="0"/>
    <x v="0"/>
    <x v="0"/>
    <x v="0"/>
    <x v="0"/>
    <x v="0"/>
    <x v="0"/>
    <x v="0"/>
  </r>
  <r>
    <x v="0"/>
    <x v="0"/>
    <x v="0"/>
    <x v="0"/>
    <x v="0"/>
    <x v="1"/>
    <x v="18"/>
    <x v="55"/>
    <x v="55"/>
    <x v="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6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893"/>
    <x v="1"/>
    <x v="4"/>
    <x v="6"/>
    <x v="215"/>
    <x v="4"/>
    <x v="8"/>
    <x v="607"/>
    <x v="10"/>
    <x v="4"/>
    <x v="639"/>
    <x v="765"/>
    <x v="0"/>
    <x v="0"/>
    <x v="0"/>
    <x v="0"/>
    <x v="0"/>
    <x v="0"/>
    <x v="0"/>
    <x v="0"/>
    <x v="0"/>
  </r>
  <r>
    <x v="0"/>
    <x v="0"/>
    <x v="0"/>
    <x v="0"/>
    <x v="0"/>
    <x v="1"/>
    <x v="19"/>
    <x v="56"/>
    <x v="56"/>
    <x v="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3"/>
    <x v="327"/>
    <x v="0"/>
    <x v="0"/>
    <x v="227"/>
    <x v="0"/>
    <x v="506"/>
    <x v="287"/>
    <x v="602"/>
    <x v="596"/>
    <x v="599"/>
    <x v="685"/>
    <x v="0"/>
    <x v="0"/>
    <x v="0"/>
    <x v="0"/>
    <x v="0"/>
    <x v="0"/>
    <x v="0"/>
    <x v="0"/>
    <x v="0"/>
    <x v="0"/>
    <x v="0"/>
    <x v="0"/>
    <x v="0"/>
    <x v="0"/>
    <x v="0"/>
    <x v="214"/>
    <x v="249"/>
    <x v="0"/>
    <x v="0"/>
    <x v="1"/>
    <x v="1"/>
    <x v="0"/>
    <x v="0"/>
    <x v="14"/>
    <x v="4"/>
    <x v="11"/>
    <x v="0"/>
    <x v="0"/>
    <x v="323"/>
    <x v="3"/>
    <x v="3"/>
    <x v="510"/>
    <x v="595"/>
    <x v="59"/>
    <x v="894"/>
    <x v="2"/>
    <x v="2"/>
    <x v="37"/>
    <x v="216"/>
    <x v="131"/>
    <x v="13"/>
    <x v="608"/>
    <x v="10"/>
    <x v="67"/>
    <x v="640"/>
    <x v="766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4"/>
    <x v="185"/>
    <x v="0"/>
    <x v="0"/>
    <x v="0"/>
    <x v="0"/>
    <x v="507"/>
    <x v="164"/>
    <x v="603"/>
    <x v="597"/>
    <x v="600"/>
    <x v="686"/>
    <x v="0"/>
    <x v="0"/>
    <x v="0"/>
    <x v="0"/>
    <x v="0"/>
    <x v="0"/>
    <x v="0"/>
    <x v="0"/>
    <x v="0"/>
    <x v="0"/>
    <x v="0"/>
    <x v="0"/>
    <x v="0"/>
    <x v="0"/>
    <x v="0"/>
    <x v="0"/>
    <x v="250"/>
    <x v="1"/>
    <x v="205"/>
    <x v="1"/>
    <x v="1"/>
    <x v="0"/>
    <x v="0"/>
    <x v="4"/>
    <x v="2"/>
    <x v="64"/>
    <x v="2"/>
    <x v="12"/>
    <x v="191"/>
    <x v="1"/>
    <x v="1"/>
    <x v="511"/>
    <x v="596"/>
    <x v="3"/>
    <x v="895"/>
    <x v="2"/>
    <x v="2"/>
    <x v="0"/>
    <x v="0"/>
    <x v="6"/>
    <x v="3"/>
    <x v="303"/>
    <x v="4"/>
    <x v="5"/>
    <x v="641"/>
    <x v="767"/>
    <x v="0"/>
    <x v="0"/>
    <x v="0"/>
    <x v="9"/>
    <x v="9"/>
    <x v="1"/>
    <x v="1"/>
    <x v="1"/>
    <x v="1"/>
  </r>
  <r>
    <x v="0"/>
    <x v="0"/>
    <x v="0"/>
    <x v="0"/>
    <x v="0"/>
    <x v="3"/>
    <x v="0"/>
    <x v="7"/>
    <x v="7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35"/>
    <x v="328"/>
    <x v="0"/>
    <x v="0"/>
    <x v="228"/>
    <x v="0"/>
    <x v="508"/>
    <x v="288"/>
    <x v="604"/>
    <x v="598"/>
    <x v="601"/>
    <x v="687"/>
    <x v="0"/>
    <x v="0"/>
    <x v="0"/>
    <x v="0"/>
    <x v="0"/>
    <x v="0"/>
    <x v="0"/>
    <x v="0"/>
    <x v="0"/>
    <x v="0"/>
    <x v="0"/>
    <x v="0"/>
    <x v="0"/>
    <x v="0"/>
    <x v="0"/>
    <x v="215"/>
    <x v="251"/>
    <x v="20"/>
    <x v="206"/>
    <x v="1"/>
    <x v="1"/>
    <x v="0"/>
    <x v="0"/>
    <x v="26"/>
    <x v="19"/>
    <x v="259"/>
    <x v="13"/>
    <x v="100"/>
    <x v="358"/>
    <x v="1"/>
    <x v="1"/>
    <x v="512"/>
    <x v="597"/>
    <x v="15"/>
    <x v="896"/>
    <x v="2"/>
    <x v="2"/>
    <x v="0"/>
    <x v="0"/>
    <x v="39"/>
    <x v="13"/>
    <x v="609"/>
    <x v="4"/>
    <x v="5"/>
    <x v="642"/>
    <x v="768"/>
    <x v="0"/>
    <x v="0"/>
    <x v="0"/>
    <x v="10"/>
    <x v="10"/>
    <x v="1"/>
    <x v="1"/>
    <x v="1"/>
    <x v="1"/>
  </r>
  <r>
    <x v="0"/>
    <x v="0"/>
    <x v="0"/>
    <x v="0"/>
    <x v="0"/>
    <x v="20"/>
    <x v="0"/>
    <x v="66"/>
    <x v="66"/>
    <x v="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6"/>
    <x v="329"/>
    <x v="0"/>
    <x v="0"/>
    <x v="229"/>
    <x v="0"/>
    <x v="509"/>
    <x v="289"/>
    <x v="605"/>
    <x v="599"/>
    <x v="602"/>
    <x v="688"/>
    <x v="0"/>
    <x v="0"/>
    <x v="0"/>
    <x v="0"/>
    <x v="0"/>
    <x v="0"/>
    <x v="0"/>
    <x v="0"/>
    <x v="0"/>
    <x v="0"/>
    <x v="0"/>
    <x v="0"/>
    <x v="0"/>
    <x v="0"/>
    <x v="0"/>
    <x v="216"/>
    <x v="252"/>
    <x v="0"/>
    <x v="0"/>
    <x v="1"/>
    <x v="1"/>
    <x v="0"/>
    <x v="0"/>
    <x v="39"/>
    <x v="4"/>
    <x v="50"/>
    <x v="0"/>
    <x v="0"/>
    <x v="359"/>
    <x v="1"/>
    <x v="13"/>
    <x v="513"/>
    <x v="598"/>
    <x v="22"/>
    <x v="897"/>
    <x v="2"/>
    <x v="2"/>
    <x v="0"/>
    <x v="0"/>
    <x v="105"/>
    <x v="3"/>
    <x v="610"/>
    <x v="4"/>
    <x v="37"/>
    <x v="643"/>
    <x v="769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17"/>
    <x v="215"/>
    <x v="217"/>
    <x v="23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7"/>
    <x v="4"/>
    <x v="9"/>
    <x v="1"/>
    <x v="1"/>
    <x v="23"/>
    <x v="0"/>
    <x v="16"/>
    <x v="22"/>
    <x v="599"/>
    <x v="6"/>
    <x v="15"/>
    <x v="1"/>
    <x v="311"/>
    <x v="0"/>
    <x v="0"/>
    <x v="2"/>
    <x v="1"/>
    <x v="28"/>
    <x v="1"/>
    <x v="2"/>
    <x v="26"/>
    <x v="770"/>
    <x v="0"/>
    <x v="0"/>
    <x v="0"/>
    <x v="0"/>
    <x v="0"/>
    <x v="0"/>
    <x v="0"/>
    <x v="0"/>
    <x v="0"/>
  </r>
  <r>
    <x v="0"/>
    <x v="0"/>
    <x v="0"/>
    <x v="0"/>
    <x v="0"/>
    <x v="28"/>
    <x v="22"/>
    <x v="77"/>
    <x v="77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7"/>
    <x v="330"/>
    <x v="0"/>
    <x v="0"/>
    <x v="230"/>
    <x v="67"/>
    <x v="510"/>
    <x v="290"/>
    <x v="606"/>
    <x v="600"/>
    <x v="603"/>
    <x v="689"/>
    <x v="0"/>
    <x v="0"/>
    <x v="0"/>
    <x v="0"/>
    <x v="0"/>
    <x v="0"/>
    <x v="7"/>
    <x v="6"/>
    <x v="0"/>
    <x v="0"/>
    <x v="0"/>
    <x v="0"/>
    <x v="45"/>
    <x v="0"/>
    <x v="5"/>
    <x v="217"/>
    <x v="253"/>
    <x v="0"/>
    <x v="0"/>
    <x v="3"/>
    <x v="181"/>
    <x v="0"/>
    <x v="0"/>
    <x v="75"/>
    <x v="24"/>
    <x v="260"/>
    <x v="2"/>
    <x v="101"/>
    <x v="360"/>
    <x v="2"/>
    <x v="68"/>
    <x v="514"/>
    <x v="600"/>
    <x v="142"/>
    <x v="898"/>
    <x v="29"/>
    <x v="312"/>
    <x v="10"/>
    <x v="217"/>
    <x v="170"/>
    <x v="32"/>
    <x v="611"/>
    <x v="46"/>
    <x v="165"/>
    <x v="644"/>
    <x v="771"/>
    <x v="0"/>
    <x v="0"/>
    <x v="0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0"/>
    <x v="0"/>
    <x v="0"/>
    <x v="0"/>
    <x v="0"/>
    <x v="0"/>
    <x v="0"/>
    <x v="0"/>
    <x v="0"/>
    <x v="1"/>
    <x v="2"/>
    <x v="0"/>
    <x v="0"/>
    <x v="0"/>
    <x v="0"/>
    <x v="15"/>
    <x v="0"/>
    <x v="2"/>
    <x v="54"/>
    <x v="64"/>
    <x v="438"/>
    <x v="331"/>
    <x v="62"/>
    <x v="18"/>
    <x v="231"/>
    <x v="68"/>
    <x v="511"/>
    <x v="291"/>
    <x v="607"/>
    <x v="601"/>
    <x v="604"/>
    <x v="690"/>
    <x v="0"/>
    <x v="0"/>
    <x v="0"/>
    <x v="0"/>
    <x v="0"/>
    <x v="0"/>
    <x v="1"/>
    <x v="3"/>
    <x v="0"/>
    <x v="0"/>
    <x v="0"/>
    <x v="0"/>
    <x v="46"/>
    <x v="0"/>
    <x v="5"/>
    <x v="218"/>
    <x v="254"/>
    <x v="0"/>
    <x v="0"/>
    <x v="0"/>
    <x v="108"/>
    <x v="0"/>
    <x v="0"/>
    <x v="76"/>
    <x v="30"/>
    <x v="261"/>
    <x v="1"/>
    <x v="9"/>
    <x v="361"/>
    <x v="15"/>
    <x v="69"/>
    <x v="515"/>
    <x v="601"/>
    <x v="143"/>
    <x v="899"/>
    <x v="0"/>
    <x v="313"/>
    <x v="0"/>
    <x v="0"/>
    <x v="171"/>
    <x v="59"/>
    <x v="612"/>
    <x v="24"/>
    <x v="113"/>
    <x v="645"/>
    <x v="772"/>
    <x v="33"/>
    <x v="32"/>
    <x v="6"/>
    <x v="0"/>
    <x v="0"/>
    <x v="0"/>
    <x v="0"/>
    <x v="0"/>
    <x v="0"/>
  </r>
  <r>
    <x v="0"/>
    <x v="0"/>
    <x v="0"/>
    <x v="0"/>
    <x v="0"/>
    <x v="31"/>
    <x v="0"/>
    <x v="83"/>
    <x v="83"/>
    <x v="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00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2"/>
    <x v="0"/>
    <x v="85"/>
    <x v="85"/>
    <x v="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0"/>
    <x v="901"/>
    <x v="1"/>
    <x v="4"/>
    <x v="0"/>
    <x v="0"/>
    <x v="38"/>
    <x v="8"/>
    <x v="13"/>
    <x v="10"/>
    <x v="35"/>
    <x v="646"/>
    <x v="773"/>
    <x v="0"/>
    <x v="0"/>
    <x v="0"/>
    <x v="0"/>
    <x v="0"/>
    <x v="0"/>
    <x v="0"/>
    <x v="0"/>
    <x v="0"/>
  </r>
  <r>
    <x v="0"/>
    <x v="0"/>
    <x v="0"/>
    <x v="0"/>
    <x v="0"/>
    <x v="33"/>
    <x v="0"/>
    <x v="88"/>
    <x v="88"/>
    <x v="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9"/>
    <x v="332"/>
    <x v="0"/>
    <x v="0"/>
    <x v="232"/>
    <x v="0"/>
    <x v="512"/>
    <x v="292"/>
    <x v="608"/>
    <x v="602"/>
    <x v="605"/>
    <x v="691"/>
    <x v="0"/>
    <x v="0"/>
    <x v="0"/>
    <x v="0"/>
    <x v="0"/>
    <x v="0"/>
    <x v="0"/>
    <x v="0"/>
    <x v="0"/>
    <x v="0"/>
    <x v="0"/>
    <x v="0"/>
    <x v="0"/>
    <x v="0"/>
    <x v="0"/>
    <x v="219"/>
    <x v="255"/>
    <x v="0"/>
    <x v="0"/>
    <x v="1"/>
    <x v="1"/>
    <x v="0"/>
    <x v="0"/>
    <x v="15"/>
    <x v="5"/>
    <x v="262"/>
    <x v="0"/>
    <x v="0"/>
    <x v="362"/>
    <x v="3"/>
    <x v="27"/>
    <x v="516"/>
    <x v="602"/>
    <x v="31"/>
    <x v="902"/>
    <x v="1"/>
    <x v="314"/>
    <x v="9"/>
    <x v="218"/>
    <x v="138"/>
    <x v="16"/>
    <x v="613"/>
    <x v="13"/>
    <x v="6"/>
    <x v="647"/>
    <x v="774"/>
    <x v="34"/>
    <x v="33"/>
    <x v="4"/>
    <x v="0"/>
    <x v="0"/>
    <x v="0"/>
    <x v="0"/>
    <x v="0"/>
    <x v="0"/>
  </r>
  <r>
    <x v="0"/>
    <x v="0"/>
    <x v="0"/>
    <x v="0"/>
    <x v="0"/>
    <x v="34"/>
    <x v="23"/>
    <x v="89"/>
    <x v="89"/>
    <x v="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"/>
    <x v="0"/>
    <x v="609"/>
    <x v="603"/>
    <x v="606"/>
    <x v="6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40"/>
    <x v="517"/>
    <x v="603"/>
    <x v="1"/>
    <x v="295"/>
    <x v="2"/>
    <x v="2"/>
    <x v="0"/>
    <x v="0"/>
    <x v="35"/>
    <x v="1"/>
    <x v="614"/>
    <x v="1"/>
    <x v="33"/>
    <x v="648"/>
    <x v="775"/>
    <x v="0"/>
    <x v="0"/>
    <x v="0"/>
    <x v="0"/>
    <x v="0"/>
    <x v="0"/>
    <x v="0"/>
    <x v="0"/>
    <x v="0"/>
  </r>
  <r>
    <x v="0"/>
    <x v="0"/>
    <x v="0"/>
    <x v="0"/>
    <x v="0"/>
    <x v="0"/>
    <x v="0"/>
    <x v="90"/>
    <x v="90"/>
    <x v="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903"/>
    <x v="2"/>
    <x v="2"/>
    <x v="13"/>
    <x v="21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0"/>
    <x v="91"/>
    <x v="91"/>
    <x v="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8"/>
    <x v="1"/>
    <x v="528"/>
    <x v="1"/>
    <x v="10"/>
    <x v="12"/>
    <x v="776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"/>
    <x v="0"/>
    <x v="610"/>
    <x v="604"/>
    <x v="607"/>
    <x v="6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2"/>
    <x v="0"/>
    <x v="0"/>
    <x v="0"/>
    <x v="0"/>
    <x v="0"/>
    <x v="0"/>
    <x v="0"/>
    <x v="0"/>
    <x v="0"/>
    <x v="0"/>
    <x v="518"/>
    <x v="604"/>
    <x v="6"/>
    <x v="93"/>
    <x v="1"/>
    <x v="68"/>
    <x v="0"/>
    <x v="0"/>
    <x v="13"/>
    <x v="1"/>
    <x v="63"/>
    <x v="1"/>
    <x v="13"/>
    <x v="116"/>
    <x v="777"/>
    <x v="0"/>
    <x v="0"/>
    <x v="0"/>
    <x v="109"/>
    <x v="109"/>
    <x v="4"/>
    <x v="4"/>
    <x v="0"/>
    <x v="0"/>
  </r>
  <r>
    <x v="0"/>
    <x v="0"/>
    <x v="0"/>
    <x v="0"/>
    <x v="0"/>
    <x v="11"/>
    <x v="0"/>
    <x v="18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  <x v="65"/>
    <x v="440"/>
    <x v="333"/>
    <x v="63"/>
    <x v="0"/>
    <x v="233"/>
    <x v="69"/>
    <x v="515"/>
    <x v="293"/>
    <x v="611"/>
    <x v="605"/>
    <x v="608"/>
    <x v="694"/>
    <x v="0"/>
    <x v="0"/>
    <x v="1"/>
    <x v="11"/>
    <x v="0"/>
    <x v="0"/>
    <x v="7"/>
    <x v="6"/>
    <x v="1"/>
    <x v="6"/>
    <x v="0"/>
    <x v="0"/>
    <x v="47"/>
    <x v="1"/>
    <x v="8"/>
    <x v="220"/>
    <x v="256"/>
    <x v="0"/>
    <x v="0"/>
    <x v="4"/>
    <x v="183"/>
    <x v="0"/>
    <x v="0"/>
    <x v="77"/>
    <x v="31"/>
    <x v="263"/>
    <x v="0"/>
    <x v="0"/>
    <x v="363"/>
    <x v="25"/>
    <x v="70"/>
    <x v="519"/>
    <x v="605"/>
    <x v="0"/>
    <x v="904"/>
    <x v="16"/>
    <x v="315"/>
    <x v="0"/>
    <x v="0"/>
    <x v="172"/>
    <x v="60"/>
    <x v="615"/>
    <x v="43"/>
    <x v="166"/>
    <x v="649"/>
    <x v="778"/>
    <x v="35"/>
    <x v="34"/>
    <x v="6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1"/>
    <x v="334"/>
    <x v="0"/>
    <x v="0"/>
    <x v="234"/>
    <x v="37"/>
    <x v="516"/>
    <x v="294"/>
    <x v="612"/>
    <x v="606"/>
    <x v="609"/>
    <x v="695"/>
    <x v="0"/>
    <x v="0"/>
    <x v="0"/>
    <x v="0"/>
    <x v="0"/>
    <x v="0"/>
    <x v="3"/>
    <x v="3"/>
    <x v="0"/>
    <x v="0"/>
    <x v="0"/>
    <x v="0"/>
    <x v="48"/>
    <x v="0"/>
    <x v="0"/>
    <x v="221"/>
    <x v="257"/>
    <x v="51"/>
    <x v="207"/>
    <x v="10"/>
    <x v="184"/>
    <x v="0"/>
    <x v="0"/>
    <x v="30"/>
    <x v="32"/>
    <x v="264"/>
    <x v="16"/>
    <x v="102"/>
    <x v="364"/>
    <x v="0"/>
    <x v="11"/>
    <x v="520"/>
    <x v="606"/>
    <x v="51"/>
    <x v="905"/>
    <x v="25"/>
    <x v="316"/>
    <x v="1"/>
    <x v="1"/>
    <x v="26"/>
    <x v="22"/>
    <x v="616"/>
    <x v="1"/>
    <x v="16"/>
    <x v="650"/>
    <x v="779"/>
    <x v="0"/>
    <x v="0"/>
    <x v="0"/>
    <x v="0"/>
    <x v="0"/>
    <x v="0"/>
    <x v="0"/>
    <x v="0"/>
    <x v="0"/>
  </r>
  <r>
    <x v="0"/>
    <x v="0"/>
    <x v="0"/>
    <x v="0"/>
    <x v="0"/>
    <x v="11"/>
    <x v="0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81"/>
    <x v="81"/>
    <x v="1"/>
    <x v="1"/>
    <x v="24"/>
    <x v="24"/>
  </r>
  <r>
    <x v="0"/>
    <x v="0"/>
    <x v="0"/>
    <x v="0"/>
    <x v="0"/>
    <x v="11"/>
    <x v="0"/>
    <x v="18"/>
    <x v="18"/>
    <x v="1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5"/>
    <x v="0"/>
    <x v="93"/>
    <x v="93"/>
    <x v="9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2"/>
    <x v="71"/>
    <x v="0"/>
    <x v="0"/>
    <x v="0"/>
    <x v="0"/>
    <x v="517"/>
    <x v="66"/>
    <x v="613"/>
    <x v="607"/>
    <x v="610"/>
    <x v="696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208"/>
    <x v="1"/>
    <x v="1"/>
    <x v="0"/>
    <x v="0"/>
    <x v="7"/>
    <x v="4"/>
    <x v="4"/>
    <x v="1"/>
    <x v="94"/>
    <x v="152"/>
    <x v="1"/>
    <x v="1"/>
    <x v="521"/>
    <x v="607"/>
    <x v="15"/>
    <x v="906"/>
    <x v="2"/>
    <x v="2"/>
    <x v="0"/>
    <x v="0"/>
    <x v="2"/>
    <x v="1"/>
    <x v="221"/>
    <x v="4"/>
    <x v="5"/>
    <x v="651"/>
    <x v="780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14"/>
    <x v="14"/>
    <x v="1"/>
    <x v="1"/>
    <x v="1"/>
    <x v="1"/>
  </r>
  <r>
    <x v="0"/>
    <x v="0"/>
    <x v="0"/>
    <x v="0"/>
    <x v="0"/>
    <x v="44"/>
    <x v="0"/>
    <x v="579"/>
    <x v="577"/>
    <x v="5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5"/>
    <x v="0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07"/>
    <x v="1"/>
    <x v="317"/>
    <x v="1"/>
    <x v="6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66"/>
    <x v="96"/>
    <x v="96"/>
    <x v="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908"/>
    <x v="2"/>
    <x v="2"/>
    <x v="12"/>
    <x v="39"/>
    <x v="18"/>
    <x v="15"/>
    <x v="617"/>
    <x v="6"/>
    <x v="83"/>
    <x v="652"/>
    <x v="781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27"/>
    <x v="608"/>
    <x v="611"/>
    <x v="69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8"/>
    <x v="4"/>
    <x v="9"/>
    <x v="1"/>
    <x v="1"/>
    <x v="9"/>
    <x v="0"/>
    <x v="0"/>
    <x v="0"/>
    <x v="1"/>
    <x v="6"/>
    <x v="15"/>
    <x v="2"/>
    <x v="2"/>
    <x v="0"/>
    <x v="0"/>
    <x v="13"/>
    <x v="1"/>
    <x v="83"/>
    <x v="1"/>
    <x v="13"/>
    <x v="79"/>
    <x v="5"/>
    <x v="0"/>
    <x v="0"/>
    <x v="0"/>
    <x v="0"/>
    <x v="0"/>
    <x v="0"/>
    <x v="0"/>
    <x v="0"/>
    <x v="0"/>
  </r>
  <r>
    <x v="0"/>
    <x v="0"/>
    <x v="0"/>
    <x v="0"/>
    <x v="0"/>
    <x v="3"/>
    <x v="0"/>
    <x v="96"/>
    <x v="96"/>
    <x v="9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5"/>
    <x v="0"/>
    <x v="0"/>
    <x v="0"/>
    <x v="0"/>
    <x v="0"/>
    <x v="0"/>
    <x v="0"/>
    <x v="0"/>
    <x v="0"/>
    <x v="0"/>
    <x v="0"/>
    <x v="0"/>
    <x v="0"/>
    <x v="0"/>
    <x v="0"/>
    <x v="14"/>
    <x v="209"/>
    <x v="1"/>
    <x v="1"/>
    <x v="0"/>
    <x v="0"/>
    <x v="0"/>
    <x v="0"/>
    <x v="0"/>
    <x v="0"/>
    <x v="0"/>
    <x v="0"/>
    <x v="1"/>
    <x v="1"/>
    <x v="1"/>
    <x v="1"/>
    <x v="4"/>
    <x v="909"/>
    <x v="2"/>
    <x v="2"/>
    <x v="0"/>
    <x v="0"/>
    <x v="5"/>
    <x v="4"/>
    <x v="5"/>
    <x v="4"/>
    <x v="5"/>
    <x v="5"/>
    <x v="5"/>
    <x v="0"/>
    <x v="0"/>
    <x v="1"/>
    <x v="16"/>
    <x v="16"/>
    <x v="1"/>
    <x v="1"/>
    <x v="1"/>
    <x v="1"/>
  </r>
  <r>
    <x v="0"/>
    <x v="0"/>
    <x v="0"/>
    <x v="0"/>
    <x v="0"/>
    <x v="15"/>
    <x v="0"/>
    <x v="24"/>
    <x v="24"/>
    <x v="2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3"/>
    <x v="335"/>
    <x v="0"/>
    <x v="0"/>
    <x v="0"/>
    <x v="0"/>
    <x v="518"/>
    <x v="295"/>
    <x v="614"/>
    <x v="609"/>
    <x v="612"/>
    <x v="698"/>
    <x v="2"/>
    <x v="6"/>
    <x v="0"/>
    <x v="0"/>
    <x v="0"/>
    <x v="0"/>
    <x v="0"/>
    <x v="0"/>
    <x v="0"/>
    <x v="0"/>
    <x v="0"/>
    <x v="0"/>
    <x v="0"/>
    <x v="0"/>
    <x v="0"/>
    <x v="0"/>
    <x v="0"/>
    <x v="12"/>
    <x v="104"/>
    <x v="3"/>
    <x v="73"/>
    <x v="0"/>
    <x v="0"/>
    <x v="27"/>
    <x v="10"/>
    <x v="265"/>
    <x v="3"/>
    <x v="103"/>
    <x v="365"/>
    <x v="0"/>
    <x v="16"/>
    <x v="522"/>
    <x v="608"/>
    <x v="26"/>
    <x v="399"/>
    <x v="5"/>
    <x v="9"/>
    <x v="1"/>
    <x v="1"/>
    <x v="12"/>
    <x v="15"/>
    <x v="618"/>
    <x v="3"/>
    <x v="14"/>
    <x v="653"/>
    <x v="782"/>
    <x v="0"/>
    <x v="0"/>
    <x v="0"/>
    <x v="0"/>
    <x v="0"/>
    <x v="0"/>
    <x v="0"/>
    <x v="0"/>
    <x v="0"/>
  </r>
  <r>
    <x v="0"/>
    <x v="0"/>
    <x v="0"/>
    <x v="0"/>
    <x v="0"/>
    <x v="15"/>
    <x v="0"/>
    <x v="24"/>
    <x v="24"/>
    <x v="2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135"/>
    <x v="0"/>
    <x v="0"/>
    <x v="0"/>
    <x v="0"/>
    <x v="0"/>
    <x v="0"/>
    <x v="0"/>
    <x v="0"/>
    <x v="1"/>
    <x v="1"/>
    <x v="1"/>
    <x v="1"/>
    <x v="6"/>
    <x v="10"/>
    <x v="1"/>
    <x v="225"/>
    <x v="0"/>
    <x v="0"/>
    <x v="5"/>
    <x v="4"/>
    <x v="5"/>
    <x v="4"/>
    <x v="5"/>
    <x v="5"/>
    <x v="5"/>
    <x v="0"/>
    <x v="0"/>
    <x v="1"/>
    <x v="63"/>
    <x v="63"/>
    <x v="1"/>
    <x v="1"/>
    <x v="3"/>
    <x v="3"/>
  </r>
  <r>
    <x v="0"/>
    <x v="0"/>
    <x v="0"/>
    <x v="0"/>
    <x v="0"/>
    <x v="37"/>
    <x v="27"/>
    <x v="100"/>
    <x v="100"/>
    <x v="1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1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210"/>
    <x v="0"/>
    <x v="73"/>
    <x v="0"/>
    <x v="0"/>
    <x v="0"/>
    <x v="0"/>
    <x v="0"/>
    <x v="0"/>
    <x v="0"/>
    <x v="0"/>
    <x v="1"/>
    <x v="1"/>
    <x v="1"/>
    <x v="1"/>
    <x v="31"/>
    <x v="911"/>
    <x v="1"/>
    <x v="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0"/>
    <x v="101"/>
    <x v="101"/>
    <x v="101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5"/>
    <x v="0"/>
    <x v="0"/>
    <x v="0"/>
    <x v="0"/>
    <x v="519"/>
    <x v="4"/>
    <x v="615"/>
    <x v="610"/>
    <x v="613"/>
    <x v="699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211"/>
    <x v="1"/>
    <x v="1"/>
    <x v="0"/>
    <x v="0"/>
    <x v="7"/>
    <x v="4"/>
    <x v="8"/>
    <x v="1"/>
    <x v="63"/>
    <x v="8"/>
    <x v="1"/>
    <x v="1"/>
    <x v="1"/>
    <x v="609"/>
    <x v="46"/>
    <x v="912"/>
    <x v="2"/>
    <x v="2"/>
    <x v="0"/>
    <x v="0"/>
    <x v="2"/>
    <x v="1"/>
    <x v="113"/>
    <x v="4"/>
    <x v="5"/>
    <x v="5"/>
    <x v="783"/>
    <x v="0"/>
    <x v="0"/>
    <x v="0"/>
    <x v="18"/>
    <x v="18"/>
    <x v="1"/>
    <x v="1"/>
    <x v="1"/>
    <x v="1"/>
  </r>
  <r>
    <x v="0"/>
    <x v="0"/>
    <x v="0"/>
    <x v="0"/>
    <x v="0"/>
    <x v="37"/>
    <x v="28"/>
    <x v="104"/>
    <x v="104"/>
    <x v="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"/>
    <x v="0"/>
    <x v="616"/>
    <x v="611"/>
    <x v="614"/>
    <x v="7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0"/>
    <x v="0"/>
    <x v="0"/>
    <x v="0"/>
    <x v="0"/>
    <x v="0"/>
    <x v="0"/>
    <x v="0"/>
    <x v="0"/>
    <x v="523"/>
    <x v="610"/>
    <x v="6"/>
    <x v="15"/>
    <x v="1"/>
    <x v="59"/>
    <x v="0"/>
    <x v="0"/>
    <x v="13"/>
    <x v="1"/>
    <x v="83"/>
    <x v="1"/>
    <x v="13"/>
    <x v="79"/>
    <x v="784"/>
    <x v="0"/>
    <x v="0"/>
    <x v="0"/>
    <x v="0"/>
    <x v="0"/>
    <x v="0"/>
    <x v="0"/>
    <x v="0"/>
    <x v="0"/>
  </r>
  <r>
    <x v="0"/>
    <x v="0"/>
    <x v="0"/>
    <x v="0"/>
    <x v="0"/>
    <x v="37"/>
    <x v="27"/>
    <x v="106"/>
    <x v="106"/>
    <x v="1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4"/>
    <x v="75"/>
    <x v="0"/>
    <x v="0"/>
    <x v="0"/>
    <x v="0"/>
    <x v="521"/>
    <x v="69"/>
    <x v="617"/>
    <x v="612"/>
    <x v="615"/>
    <x v="701"/>
    <x v="0"/>
    <x v="0"/>
    <x v="0"/>
    <x v="0"/>
    <x v="0"/>
    <x v="0"/>
    <x v="0"/>
    <x v="0"/>
    <x v="0"/>
    <x v="0"/>
    <x v="0"/>
    <x v="0"/>
    <x v="0"/>
    <x v="0"/>
    <x v="0"/>
    <x v="0"/>
    <x v="0"/>
    <x v="53"/>
    <x v="212"/>
    <x v="5"/>
    <x v="133"/>
    <x v="0"/>
    <x v="0"/>
    <x v="26"/>
    <x v="13"/>
    <x v="266"/>
    <x v="7"/>
    <x v="104"/>
    <x v="366"/>
    <x v="22"/>
    <x v="18"/>
    <x v="524"/>
    <x v="611"/>
    <x v="41"/>
    <x v="913"/>
    <x v="7"/>
    <x v="318"/>
    <x v="0"/>
    <x v="0"/>
    <x v="18"/>
    <x v="26"/>
    <x v="619"/>
    <x v="42"/>
    <x v="37"/>
    <x v="654"/>
    <x v="785"/>
    <x v="0"/>
    <x v="0"/>
    <x v="0"/>
    <x v="0"/>
    <x v="0"/>
    <x v="0"/>
    <x v="0"/>
    <x v="0"/>
    <x v="0"/>
  </r>
  <r>
    <x v="0"/>
    <x v="0"/>
    <x v="0"/>
    <x v="0"/>
    <x v="0"/>
    <x v="39"/>
    <x v="0"/>
    <x v="108"/>
    <x v="108"/>
    <x v="108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51"/>
    <x v="445"/>
    <x v="336"/>
    <x v="0"/>
    <x v="0"/>
    <x v="0"/>
    <x v="0"/>
    <x v="522"/>
    <x v="296"/>
    <x v="618"/>
    <x v="613"/>
    <x v="616"/>
    <x v="702"/>
    <x v="0"/>
    <x v="0"/>
    <x v="0"/>
    <x v="0"/>
    <x v="0"/>
    <x v="0"/>
    <x v="0"/>
    <x v="0"/>
    <x v="0"/>
    <x v="0"/>
    <x v="0"/>
    <x v="0"/>
    <x v="0"/>
    <x v="0"/>
    <x v="0"/>
    <x v="0"/>
    <x v="213"/>
    <x v="54"/>
    <x v="213"/>
    <x v="2"/>
    <x v="185"/>
    <x v="0"/>
    <x v="0"/>
    <x v="78"/>
    <x v="28"/>
    <x v="267"/>
    <x v="17"/>
    <x v="105"/>
    <x v="367"/>
    <x v="17"/>
    <x v="51"/>
    <x v="525"/>
    <x v="612"/>
    <x v="111"/>
    <x v="914"/>
    <x v="10"/>
    <x v="319"/>
    <x v="0"/>
    <x v="0"/>
    <x v="173"/>
    <x v="61"/>
    <x v="620"/>
    <x v="47"/>
    <x v="68"/>
    <x v="655"/>
    <x v="786"/>
    <x v="0"/>
    <x v="0"/>
    <x v="0"/>
    <x v="20"/>
    <x v="20"/>
    <x v="1"/>
    <x v="1"/>
    <x v="1"/>
    <x v="1"/>
  </r>
  <r>
    <x v="0"/>
    <x v="0"/>
    <x v="0"/>
    <x v="0"/>
    <x v="0"/>
    <x v="39"/>
    <x v="0"/>
    <x v="109"/>
    <x v="109"/>
    <x v="10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21"/>
    <x v="21"/>
    <x v="1"/>
    <x v="1"/>
    <x v="1"/>
    <x v="1"/>
  </r>
  <r>
    <x v="0"/>
    <x v="0"/>
    <x v="0"/>
    <x v="0"/>
    <x v="0"/>
    <x v="17"/>
    <x v="0"/>
    <x v="26"/>
    <x v="26"/>
    <x v="26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6"/>
    <x v="337"/>
    <x v="0"/>
    <x v="0"/>
    <x v="0"/>
    <x v="0"/>
    <x v="523"/>
    <x v="297"/>
    <x v="619"/>
    <x v="614"/>
    <x v="617"/>
    <x v="703"/>
    <x v="0"/>
    <x v="0"/>
    <x v="0"/>
    <x v="0"/>
    <x v="0"/>
    <x v="0"/>
    <x v="0"/>
    <x v="0"/>
    <x v="0"/>
    <x v="0"/>
    <x v="0"/>
    <x v="0"/>
    <x v="0"/>
    <x v="0"/>
    <x v="0"/>
    <x v="0"/>
    <x v="258"/>
    <x v="55"/>
    <x v="214"/>
    <x v="3"/>
    <x v="135"/>
    <x v="0"/>
    <x v="0"/>
    <x v="31"/>
    <x v="1"/>
    <x v="268"/>
    <x v="16"/>
    <x v="106"/>
    <x v="368"/>
    <x v="16"/>
    <x v="37"/>
    <x v="526"/>
    <x v="613"/>
    <x v="117"/>
    <x v="915"/>
    <x v="5"/>
    <x v="225"/>
    <x v="0"/>
    <x v="0"/>
    <x v="40"/>
    <x v="33"/>
    <x v="621"/>
    <x v="9"/>
    <x v="15"/>
    <x v="656"/>
    <x v="787"/>
    <x v="0"/>
    <x v="0"/>
    <x v="0"/>
    <x v="22"/>
    <x v="22"/>
    <x v="1"/>
    <x v="1"/>
    <x v="1"/>
    <x v="1"/>
  </r>
  <r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6"/>
    <x v="66"/>
    <x v="447"/>
    <x v="338"/>
    <x v="64"/>
    <x v="0"/>
    <x v="235"/>
    <x v="0"/>
    <x v="524"/>
    <x v="298"/>
    <x v="620"/>
    <x v="615"/>
    <x v="618"/>
    <x v="704"/>
    <x v="0"/>
    <x v="0"/>
    <x v="0"/>
    <x v="0"/>
    <x v="0"/>
    <x v="0"/>
    <x v="0"/>
    <x v="0"/>
    <x v="0"/>
    <x v="0"/>
    <x v="0"/>
    <x v="0"/>
    <x v="0"/>
    <x v="4"/>
    <x v="6"/>
    <x v="222"/>
    <x v="259"/>
    <x v="0"/>
    <x v="0"/>
    <x v="2"/>
    <x v="186"/>
    <x v="0"/>
    <x v="0"/>
    <x v="79"/>
    <x v="16"/>
    <x v="269"/>
    <x v="0"/>
    <x v="0"/>
    <x v="369"/>
    <x v="10"/>
    <x v="71"/>
    <x v="527"/>
    <x v="614"/>
    <x v="144"/>
    <x v="916"/>
    <x v="14"/>
    <x v="320"/>
    <x v="5"/>
    <x v="220"/>
    <x v="174"/>
    <x v="62"/>
    <x v="622"/>
    <x v="33"/>
    <x v="167"/>
    <x v="657"/>
    <x v="788"/>
    <x v="36"/>
    <x v="35"/>
    <x v="4"/>
    <x v="0"/>
    <x v="0"/>
    <x v="0"/>
    <x v="0"/>
    <x v="0"/>
    <x v="0"/>
  </r>
  <r>
    <x v="0"/>
    <x v="0"/>
    <x v="0"/>
    <x v="0"/>
    <x v="0"/>
    <x v="1"/>
    <x v="0"/>
    <x v="586"/>
    <x v="584"/>
    <x v="5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1"/>
    <x v="221"/>
    <x v="74"/>
    <x v="1"/>
    <x v="623"/>
    <x v="1"/>
    <x v="62"/>
    <x v="658"/>
    <x v="789"/>
    <x v="0"/>
    <x v="0"/>
    <x v="0"/>
    <x v="0"/>
    <x v="0"/>
    <x v="0"/>
    <x v="0"/>
    <x v="0"/>
    <x v="0"/>
  </r>
  <r>
    <x v="0"/>
    <x v="0"/>
    <x v="0"/>
    <x v="0"/>
    <x v="0"/>
    <x v="1"/>
    <x v="0"/>
    <x v="587"/>
    <x v="585"/>
    <x v="5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8"/>
    <x v="5"/>
    <x v="0"/>
    <x v="0"/>
    <x v="0"/>
    <x v="0"/>
    <x v="525"/>
    <x v="4"/>
    <x v="621"/>
    <x v="616"/>
    <x v="619"/>
    <x v="7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11"/>
    <x v="0"/>
    <x v="0"/>
    <x v="370"/>
    <x v="1"/>
    <x v="11"/>
    <x v="528"/>
    <x v="615"/>
    <x v="3"/>
    <x v="917"/>
    <x v="2"/>
    <x v="2"/>
    <x v="0"/>
    <x v="0"/>
    <x v="143"/>
    <x v="8"/>
    <x v="624"/>
    <x v="3"/>
    <x v="46"/>
    <x v="659"/>
    <x v="790"/>
    <x v="0"/>
    <x v="0"/>
    <x v="0"/>
    <x v="0"/>
    <x v="0"/>
    <x v="0"/>
    <x v="0"/>
    <x v="0"/>
    <x v="0"/>
  </r>
  <r>
    <x v="0"/>
    <x v="0"/>
    <x v="0"/>
    <x v="0"/>
    <x v="0"/>
    <x v="1"/>
    <x v="0"/>
    <x v="588"/>
    <x v="586"/>
    <x v="5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918"/>
    <x v="2"/>
    <x v="2"/>
    <x v="7"/>
    <x v="22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"/>
    <x v="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9"/>
    <x v="101"/>
    <x v="0"/>
    <x v="0"/>
    <x v="236"/>
    <x v="0"/>
    <x v="526"/>
    <x v="0"/>
    <x v="622"/>
    <x v="617"/>
    <x v="620"/>
    <x v="706"/>
    <x v="0"/>
    <x v="0"/>
    <x v="0"/>
    <x v="0"/>
    <x v="0"/>
    <x v="0"/>
    <x v="0"/>
    <x v="0"/>
    <x v="0"/>
    <x v="0"/>
    <x v="0"/>
    <x v="0"/>
    <x v="0"/>
    <x v="0"/>
    <x v="0"/>
    <x v="223"/>
    <x v="260"/>
    <x v="0"/>
    <x v="0"/>
    <x v="0"/>
    <x v="0"/>
    <x v="0"/>
    <x v="0"/>
    <x v="0"/>
    <x v="0"/>
    <x v="0"/>
    <x v="0"/>
    <x v="0"/>
    <x v="0"/>
    <x v="3"/>
    <x v="0"/>
    <x v="529"/>
    <x v="616"/>
    <x v="95"/>
    <x v="919"/>
    <x v="9"/>
    <x v="321"/>
    <x v="20"/>
    <x v="223"/>
    <x v="175"/>
    <x v="21"/>
    <x v="625"/>
    <x v="24"/>
    <x v="168"/>
    <x v="660"/>
    <x v="791"/>
    <x v="0"/>
    <x v="0"/>
    <x v="0"/>
    <x v="0"/>
    <x v="0"/>
    <x v="0"/>
    <x v="0"/>
    <x v="0"/>
    <x v="0"/>
  </r>
  <r>
    <x v="0"/>
    <x v="0"/>
    <x v="0"/>
    <x v="0"/>
    <x v="0"/>
    <x v="1"/>
    <x v="0"/>
    <x v="589"/>
    <x v="587"/>
    <x v="5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920"/>
    <x v="2"/>
    <x v="2"/>
    <x v="9"/>
    <x v="10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0"/>
    <x v="588"/>
    <x v="5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"/>
    <x v="2"/>
    <x v="2"/>
    <x v="2"/>
    <x v="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0"/>
    <x v="9"/>
    <x v="0"/>
    <x v="0"/>
    <x v="0"/>
    <x v="0"/>
    <x v="527"/>
    <x v="7"/>
    <x v="623"/>
    <x v="618"/>
    <x v="621"/>
    <x v="7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2"/>
    <x v="0"/>
    <x v="0"/>
    <x v="152"/>
    <x v="1"/>
    <x v="0"/>
    <x v="530"/>
    <x v="617"/>
    <x v="6"/>
    <x v="207"/>
    <x v="2"/>
    <x v="2"/>
    <x v="0"/>
    <x v="0"/>
    <x v="8"/>
    <x v="1"/>
    <x v="63"/>
    <x v="4"/>
    <x v="13"/>
    <x v="661"/>
    <x v="792"/>
    <x v="0"/>
    <x v="0"/>
    <x v="0"/>
    <x v="0"/>
    <x v="0"/>
    <x v="0"/>
    <x v="0"/>
    <x v="0"/>
    <x v="0"/>
  </r>
  <r>
    <x v="0"/>
    <x v="0"/>
    <x v="0"/>
    <x v="0"/>
    <x v="0"/>
    <x v="1"/>
    <x v="0"/>
    <x v="591"/>
    <x v="589"/>
    <x v="5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2"/>
    <x v="590"/>
    <x v="5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3"/>
    <x v="591"/>
    <x v="5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594"/>
    <x v="592"/>
    <x v="5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595"/>
    <x v="593"/>
    <x v="5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0"/>
    <x v="596"/>
    <x v="594"/>
    <x v="5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8"/>
    <x v="216"/>
    <x v="597"/>
    <x v="595"/>
    <x v="5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598"/>
    <x v="596"/>
    <x v="5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6"/>
    <x v="1"/>
    <x v="63"/>
    <x v="1"/>
    <x v="14"/>
    <x v="116"/>
    <x v="793"/>
    <x v="0"/>
    <x v="0"/>
    <x v="0"/>
    <x v="0"/>
    <x v="0"/>
    <x v="0"/>
    <x v="0"/>
    <x v="0"/>
    <x v="0"/>
  </r>
  <r>
    <x v="0"/>
    <x v="0"/>
    <x v="0"/>
    <x v="0"/>
    <x v="0"/>
    <x v="1"/>
    <x v="212"/>
    <x v="599"/>
    <x v="597"/>
    <x v="5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"/>
    <x v="0"/>
    <x v="624"/>
    <x v="619"/>
    <x v="622"/>
    <x v="7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531"/>
    <x v="618"/>
    <x v="23"/>
    <x v="921"/>
    <x v="2"/>
    <x v="2"/>
    <x v="1"/>
    <x v="224"/>
    <x v="16"/>
    <x v="1"/>
    <x v="119"/>
    <x v="1"/>
    <x v="45"/>
    <x v="662"/>
    <x v="794"/>
    <x v="0"/>
    <x v="0"/>
    <x v="0"/>
    <x v="0"/>
    <x v="0"/>
    <x v="0"/>
    <x v="0"/>
    <x v="0"/>
    <x v="0"/>
  </r>
  <r>
    <x v="0"/>
    <x v="0"/>
    <x v="0"/>
    <x v="0"/>
    <x v="0"/>
    <x v="1"/>
    <x v="0"/>
    <x v="600"/>
    <x v="598"/>
    <x v="6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922"/>
    <x v="2"/>
    <x v="2"/>
    <x v="4"/>
    <x v="4"/>
    <x v="2"/>
    <x v="1"/>
    <x v="113"/>
    <x v="1"/>
    <x v="2"/>
    <x v="226"/>
    <x v="795"/>
    <x v="0"/>
    <x v="0"/>
    <x v="0"/>
    <x v="0"/>
    <x v="0"/>
    <x v="0"/>
    <x v="0"/>
    <x v="0"/>
    <x v="0"/>
  </r>
  <r>
    <x v="0"/>
    <x v="0"/>
    <x v="0"/>
    <x v="0"/>
    <x v="0"/>
    <x v="1"/>
    <x v="0"/>
    <x v="600"/>
    <x v="598"/>
    <x v="6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8"/>
    <x v="308"/>
    <x v="307"/>
    <x v="3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2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405"/>
    <x v="403"/>
    <x v="4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217"/>
    <x v="601"/>
    <x v="599"/>
    <x v="6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1"/>
    <x v="339"/>
    <x v="0"/>
    <x v="0"/>
    <x v="0"/>
    <x v="0"/>
    <x v="529"/>
    <x v="299"/>
    <x v="625"/>
    <x v="620"/>
    <x v="623"/>
    <x v="7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129"/>
    <x v="1"/>
    <x v="0"/>
    <x v="532"/>
    <x v="619"/>
    <x v="3"/>
    <x v="924"/>
    <x v="2"/>
    <x v="2"/>
    <x v="1"/>
    <x v="1"/>
    <x v="60"/>
    <x v="1"/>
    <x v="626"/>
    <x v="4"/>
    <x v="15"/>
    <x v="663"/>
    <x v="796"/>
    <x v="0"/>
    <x v="0"/>
    <x v="0"/>
    <x v="0"/>
    <x v="0"/>
    <x v="0"/>
    <x v="0"/>
    <x v="0"/>
    <x v="0"/>
  </r>
  <r>
    <x v="0"/>
    <x v="0"/>
    <x v="0"/>
    <x v="0"/>
    <x v="0"/>
    <x v="1"/>
    <x v="0"/>
    <x v="602"/>
    <x v="600"/>
    <x v="6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03"/>
    <x v="601"/>
    <x v="6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04"/>
    <x v="602"/>
    <x v="6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2"/>
    <x v="340"/>
    <x v="0"/>
    <x v="0"/>
    <x v="237"/>
    <x v="0"/>
    <x v="530"/>
    <x v="300"/>
    <x v="626"/>
    <x v="621"/>
    <x v="624"/>
    <x v="710"/>
    <x v="0"/>
    <x v="0"/>
    <x v="0"/>
    <x v="0"/>
    <x v="0"/>
    <x v="0"/>
    <x v="0"/>
    <x v="0"/>
    <x v="0"/>
    <x v="0"/>
    <x v="0"/>
    <x v="0"/>
    <x v="0"/>
    <x v="0"/>
    <x v="0"/>
    <x v="224"/>
    <x v="261"/>
    <x v="0"/>
    <x v="0"/>
    <x v="1"/>
    <x v="1"/>
    <x v="0"/>
    <x v="0"/>
    <x v="27"/>
    <x v="4"/>
    <x v="10"/>
    <x v="0"/>
    <x v="0"/>
    <x v="371"/>
    <x v="1"/>
    <x v="5"/>
    <x v="533"/>
    <x v="620"/>
    <x v="10"/>
    <x v="925"/>
    <x v="2"/>
    <x v="2"/>
    <x v="7"/>
    <x v="107"/>
    <x v="55"/>
    <x v="1"/>
    <x v="627"/>
    <x v="4"/>
    <x v="65"/>
    <x v="664"/>
    <x v="797"/>
    <x v="0"/>
    <x v="0"/>
    <x v="0"/>
    <x v="0"/>
    <x v="0"/>
    <x v="0"/>
    <x v="0"/>
    <x v="0"/>
    <x v="0"/>
  </r>
  <r>
    <x v="0"/>
    <x v="0"/>
    <x v="0"/>
    <x v="0"/>
    <x v="0"/>
    <x v="1"/>
    <x v="218"/>
    <x v="605"/>
    <x v="603"/>
    <x v="6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926"/>
    <x v="2"/>
    <x v="2"/>
    <x v="1"/>
    <x v="1"/>
    <x v="23"/>
    <x v="3"/>
    <x v="628"/>
    <x v="3"/>
    <x v="16"/>
    <x v="665"/>
    <x v="798"/>
    <x v="0"/>
    <x v="0"/>
    <x v="0"/>
    <x v="0"/>
    <x v="0"/>
    <x v="0"/>
    <x v="0"/>
    <x v="0"/>
    <x v="0"/>
  </r>
  <r>
    <x v="0"/>
    <x v="0"/>
    <x v="0"/>
    <x v="0"/>
    <x v="0"/>
    <x v="1"/>
    <x v="13"/>
    <x v="110"/>
    <x v="110"/>
    <x v="1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3"/>
    <x v="341"/>
    <x v="0"/>
    <x v="0"/>
    <x v="0"/>
    <x v="0"/>
    <x v="531"/>
    <x v="301"/>
    <x v="627"/>
    <x v="622"/>
    <x v="625"/>
    <x v="7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2"/>
    <x v="0"/>
    <x v="0"/>
    <x v="372"/>
    <x v="3"/>
    <x v="11"/>
    <x v="534"/>
    <x v="621"/>
    <x v="33"/>
    <x v="927"/>
    <x v="1"/>
    <x v="4"/>
    <x v="22"/>
    <x v="225"/>
    <x v="26"/>
    <x v="11"/>
    <x v="629"/>
    <x v="0"/>
    <x v="47"/>
    <x v="666"/>
    <x v="799"/>
    <x v="0"/>
    <x v="0"/>
    <x v="0"/>
    <x v="0"/>
    <x v="0"/>
    <x v="0"/>
    <x v="0"/>
    <x v="0"/>
    <x v="0"/>
  </r>
  <r>
    <x v="0"/>
    <x v="0"/>
    <x v="0"/>
    <x v="0"/>
    <x v="0"/>
    <x v="1"/>
    <x v="0"/>
    <x v="606"/>
    <x v="604"/>
    <x v="6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36"/>
    <x v="607"/>
    <x v="605"/>
    <x v="6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1"/>
    <x v="13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13"/>
    <x v="333"/>
    <x v="332"/>
    <x v="3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28"/>
    <x v="2"/>
    <x v="2"/>
    <x v="1"/>
    <x v="1"/>
    <x v="43"/>
    <x v="1"/>
    <x v="177"/>
    <x v="1"/>
    <x v="7"/>
    <x v="171"/>
    <x v="800"/>
    <x v="0"/>
    <x v="0"/>
    <x v="0"/>
    <x v="0"/>
    <x v="0"/>
    <x v="0"/>
    <x v="0"/>
    <x v="0"/>
    <x v="0"/>
  </r>
  <r>
    <x v="0"/>
    <x v="0"/>
    <x v="0"/>
    <x v="0"/>
    <x v="0"/>
    <x v="1"/>
    <x v="219"/>
    <x v="608"/>
    <x v="606"/>
    <x v="6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4"/>
    <x v="282"/>
    <x v="0"/>
    <x v="0"/>
    <x v="0"/>
    <x v="0"/>
    <x v="532"/>
    <x v="249"/>
    <x v="628"/>
    <x v="623"/>
    <x v="626"/>
    <x v="7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2"/>
    <x v="1"/>
    <x v="1"/>
    <x v="66"/>
    <x v="1"/>
    <x v="1"/>
    <x v="535"/>
    <x v="622"/>
    <x v="55"/>
    <x v="929"/>
    <x v="2"/>
    <x v="2"/>
    <x v="25"/>
    <x v="92"/>
    <x v="27"/>
    <x v="10"/>
    <x v="630"/>
    <x v="10"/>
    <x v="68"/>
    <x v="667"/>
    <x v="801"/>
    <x v="0"/>
    <x v="0"/>
    <x v="0"/>
    <x v="0"/>
    <x v="0"/>
    <x v="0"/>
    <x v="0"/>
    <x v="0"/>
    <x v="0"/>
  </r>
  <r>
    <x v="0"/>
    <x v="0"/>
    <x v="0"/>
    <x v="0"/>
    <x v="0"/>
    <x v="1"/>
    <x v="220"/>
    <x v="609"/>
    <x v="607"/>
    <x v="6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416"/>
    <x v="1"/>
    <x v="322"/>
    <x v="4"/>
    <x v="19"/>
    <x v="38"/>
    <x v="3"/>
    <x v="631"/>
    <x v="1"/>
    <x v="35"/>
    <x v="668"/>
    <x v="802"/>
    <x v="0"/>
    <x v="0"/>
    <x v="0"/>
    <x v="0"/>
    <x v="0"/>
    <x v="0"/>
    <x v="0"/>
    <x v="0"/>
    <x v="0"/>
  </r>
  <r>
    <x v="0"/>
    <x v="0"/>
    <x v="0"/>
    <x v="0"/>
    <x v="0"/>
    <x v="1"/>
    <x v="0"/>
    <x v="610"/>
    <x v="608"/>
    <x v="6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5"/>
    <x v="110"/>
    <x v="0"/>
    <x v="0"/>
    <x v="238"/>
    <x v="0"/>
    <x v="533"/>
    <x v="46"/>
    <x v="629"/>
    <x v="624"/>
    <x v="627"/>
    <x v="714"/>
    <x v="0"/>
    <x v="0"/>
    <x v="0"/>
    <x v="0"/>
    <x v="0"/>
    <x v="0"/>
    <x v="0"/>
    <x v="0"/>
    <x v="0"/>
    <x v="0"/>
    <x v="0"/>
    <x v="0"/>
    <x v="0"/>
    <x v="0"/>
    <x v="0"/>
    <x v="225"/>
    <x v="262"/>
    <x v="0"/>
    <x v="0"/>
    <x v="1"/>
    <x v="1"/>
    <x v="0"/>
    <x v="0"/>
    <x v="8"/>
    <x v="4"/>
    <x v="9"/>
    <x v="0"/>
    <x v="0"/>
    <x v="373"/>
    <x v="3"/>
    <x v="0"/>
    <x v="536"/>
    <x v="623"/>
    <x v="60"/>
    <x v="930"/>
    <x v="1"/>
    <x v="66"/>
    <x v="0"/>
    <x v="0"/>
    <x v="176"/>
    <x v="15"/>
    <x v="632"/>
    <x v="10"/>
    <x v="93"/>
    <x v="669"/>
    <x v="803"/>
    <x v="37"/>
    <x v="36"/>
    <x v="4"/>
    <x v="0"/>
    <x v="0"/>
    <x v="0"/>
    <x v="0"/>
    <x v="0"/>
    <x v="0"/>
  </r>
  <r>
    <x v="0"/>
    <x v="0"/>
    <x v="0"/>
    <x v="0"/>
    <x v="0"/>
    <x v="1"/>
    <x v="0"/>
    <x v="611"/>
    <x v="609"/>
    <x v="6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0"/>
    <x v="0"/>
    <x v="1"/>
    <x v="0"/>
    <x v="612"/>
    <x v="610"/>
    <x v="6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31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0"/>
    <x v="613"/>
    <x v="611"/>
    <x v="6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6"/>
    <x v="293"/>
    <x v="0"/>
    <x v="0"/>
    <x v="0"/>
    <x v="0"/>
    <x v="534"/>
    <x v="302"/>
    <x v="630"/>
    <x v="625"/>
    <x v="628"/>
    <x v="7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7"/>
    <x v="0"/>
    <x v="0"/>
    <x v="12"/>
    <x v="4"/>
    <x v="270"/>
    <x v="0"/>
    <x v="0"/>
    <x v="374"/>
    <x v="3"/>
    <x v="13"/>
    <x v="537"/>
    <x v="624"/>
    <x v="44"/>
    <x v="932"/>
    <x v="5"/>
    <x v="323"/>
    <x v="4"/>
    <x v="4"/>
    <x v="177"/>
    <x v="13"/>
    <x v="633"/>
    <x v="6"/>
    <x v="123"/>
    <x v="670"/>
    <x v="804"/>
    <x v="0"/>
    <x v="0"/>
    <x v="0"/>
    <x v="0"/>
    <x v="0"/>
    <x v="0"/>
    <x v="0"/>
    <x v="0"/>
    <x v="0"/>
  </r>
  <r>
    <x v="0"/>
    <x v="0"/>
    <x v="0"/>
    <x v="0"/>
    <x v="0"/>
    <x v="1"/>
    <x v="3"/>
    <x v="3"/>
    <x v="3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7"/>
    <x v="342"/>
    <x v="0"/>
    <x v="0"/>
    <x v="239"/>
    <x v="0"/>
    <x v="535"/>
    <x v="303"/>
    <x v="631"/>
    <x v="626"/>
    <x v="629"/>
    <x v="716"/>
    <x v="0"/>
    <x v="0"/>
    <x v="0"/>
    <x v="0"/>
    <x v="0"/>
    <x v="0"/>
    <x v="0"/>
    <x v="0"/>
    <x v="0"/>
    <x v="0"/>
    <x v="0"/>
    <x v="0"/>
    <x v="0"/>
    <x v="0"/>
    <x v="0"/>
    <x v="226"/>
    <x v="263"/>
    <x v="0"/>
    <x v="0"/>
    <x v="6"/>
    <x v="188"/>
    <x v="0"/>
    <x v="0"/>
    <x v="32"/>
    <x v="13"/>
    <x v="271"/>
    <x v="0"/>
    <x v="0"/>
    <x v="375"/>
    <x v="19"/>
    <x v="49"/>
    <x v="538"/>
    <x v="625"/>
    <x v="62"/>
    <x v="933"/>
    <x v="24"/>
    <x v="324"/>
    <x v="22"/>
    <x v="226"/>
    <x v="178"/>
    <x v="38"/>
    <x v="634"/>
    <x v="22"/>
    <x v="111"/>
    <x v="671"/>
    <x v="805"/>
    <x v="0"/>
    <x v="0"/>
    <x v="0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15"/>
    <x v="0"/>
    <x v="0"/>
    <x v="0"/>
    <x v="0"/>
    <x v="0"/>
    <x v="0"/>
    <x v="0"/>
    <x v="0"/>
    <x v="0"/>
    <x v="0"/>
    <x v="1"/>
    <x v="1"/>
    <x v="1"/>
    <x v="1"/>
    <x v="5"/>
    <x v="93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3"/>
    <x v="3"/>
    <x v="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4"/>
    <x v="0"/>
    <x v="189"/>
    <x v="0"/>
    <x v="0"/>
    <x v="0"/>
    <x v="0"/>
    <x v="0"/>
    <x v="0"/>
    <x v="0"/>
    <x v="0"/>
    <x v="1"/>
    <x v="1"/>
    <x v="1"/>
    <x v="1"/>
    <x v="6"/>
    <x v="891"/>
    <x v="1"/>
    <x v="278"/>
    <x v="0"/>
    <x v="0"/>
    <x v="5"/>
    <x v="4"/>
    <x v="5"/>
    <x v="4"/>
    <x v="5"/>
    <x v="5"/>
    <x v="5"/>
    <x v="0"/>
    <x v="0"/>
    <x v="1"/>
    <x v="110"/>
    <x v="110"/>
    <x v="7"/>
    <x v="7"/>
    <x v="47"/>
    <x v="47"/>
  </r>
  <r>
    <x v="0"/>
    <x v="0"/>
    <x v="0"/>
    <x v="0"/>
    <x v="0"/>
    <x v="1"/>
    <x v="0"/>
    <x v="4"/>
    <x v="4"/>
    <x v="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0"/>
    <x v="632"/>
    <x v="627"/>
    <x v="630"/>
    <x v="7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4"/>
    <x v="9"/>
    <x v="0"/>
    <x v="0"/>
    <x v="376"/>
    <x v="3"/>
    <x v="8"/>
    <x v="539"/>
    <x v="626"/>
    <x v="5"/>
    <x v="935"/>
    <x v="1"/>
    <x v="4"/>
    <x v="1"/>
    <x v="1"/>
    <x v="12"/>
    <x v="8"/>
    <x v="635"/>
    <x v="10"/>
    <x v="20"/>
    <x v="672"/>
    <x v="806"/>
    <x v="0"/>
    <x v="0"/>
    <x v="0"/>
    <x v="0"/>
    <x v="0"/>
    <x v="0"/>
    <x v="0"/>
    <x v="0"/>
    <x v="0"/>
  </r>
  <r>
    <x v="0"/>
    <x v="0"/>
    <x v="0"/>
    <x v="0"/>
    <x v="0"/>
    <x v="1"/>
    <x v="0"/>
    <x v="614"/>
    <x v="612"/>
    <x v="6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8"/>
    <x v="343"/>
    <x v="0"/>
    <x v="0"/>
    <x v="0"/>
    <x v="0"/>
    <x v="537"/>
    <x v="304"/>
    <x v="633"/>
    <x v="628"/>
    <x v="631"/>
    <x v="7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540"/>
    <x v="627"/>
    <x v="6"/>
    <x v="207"/>
    <x v="2"/>
    <x v="2"/>
    <x v="0"/>
    <x v="0"/>
    <x v="6"/>
    <x v="1"/>
    <x v="636"/>
    <x v="4"/>
    <x v="2"/>
    <x v="673"/>
    <x v="807"/>
    <x v="0"/>
    <x v="0"/>
    <x v="0"/>
    <x v="0"/>
    <x v="0"/>
    <x v="0"/>
    <x v="0"/>
    <x v="0"/>
    <x v="0"/>
  </r>
  <r>
    <x v="0"/>
    <x v="0"/>
    <x v="0"/>
    <x v="0"/>
    <x v="0"/>
    <x v="1"/>
    <x v="0"/>
    <x v="615"/>
    <x v="613"/>
    <x v="6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9"/>
    <x v="344"/>
    <x v="0"/>
    <x v="0"/>
    <x v="0"/>
    <x v="0"/>
    <x v="538"/>
    <x v="305"/>
    <x v="634"/>
    <x v="629"/>
    <x v="632"/>
    <x v="7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325"/>
    <x v="1"/>
    <x v="1"/>
    <x v="541"/>
    <x v="628"/>
    <x v="23"/>
    <x v="936"/>
    <x v="2"/>
    <x v="2"/>
    <x v="0"/>
    <x v="0"/>
    <x v="38"/>
    <x v="1"/>
    <x v="637"/>
    <x v="4"/>
    <x v="14"/>
    <x v="674"/>
    <x v="808"/>
    <x v="0"/>
    <x v="0"/>
    <x v="0"/>
    <x v="0"/>
    <x v="0"/>
    <x v="0"/>
    <x v="0"/>
    <x v="0"/>
    <x v="0"/>
  </r>
  <r>
    <x v="0"/>
    <x v="0"/>
    <x v="0"/>
    <x v="0"/>
    <x v="0"/>
    <x v="1"/>
    <x v="0"/>
    <x v="616"/>
    <x v="614"/>
    <x v="6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37"/>
    <x v="2"/>
    <x v="2"/>
    <x v="0"/>
    <x v="0"/>
    <x v="40"/>
    <x v="1"/>
    <x v="638"/>
    <x v="1"/>
    <x v="36"/>
    <x v="675"/>
    <x v="809"/>
    <x v="0"/>
    <x v="0"/>
    <x v="0"/>
    <x v="0"/>
    <x v="0"/>
    <x v="0"/>
    <x v="0"/>
    <x v="0"/>
    <x v="0"/>
  </r>
  <r>
    <x v="0"/>
    <x v="0"/>
    <x v="0"/>
    <x v="0"/>
    <x v="0"/>
    <x v="1"/>
    <x v="0"/>
    <x v="617"/>
    <x v="615"/>
    <x v="6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0"/>
    <x v="223"/>
    <x v="0"/>
    <x v="0"/>
    <x v="0"/>
    <x v="0"/>
    <x v="539"/>
    <x v="145"/>
    <x v="635"/>
    <x v="630"/>
    <x v="633"/>
    <x v="7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0"/>
    <x v="4"/>
    <x v="11"/>
    <x v="0"/>
    <x v="0"/>
    <x v="235"/>
    <x v="1"/>
    <x v="24"/>
    <x v="542"/>
    <x v="629"/>
    <x v="1"/>
    <x v="938"/>
    <x v="2"/>
    <x v="2"/>
    <x v="1"/>
    <x v="137"/>
    <x v="37"/>
    <x v="1"/>
    <x v="639"/>
    <x v="4"/>
    <x v="26"/>
    <x v="676"/>
    <x v="810"/>
    <x v="0"/>
    <x v="0"/>
    <x v="0"/>
    <x v="0"/>
    <x v="0"/>
    <x v="0"/>
    <x v="0"/>
    <x v="0"/>
    <x v="0"/>
  </r>
  <r>
    <x v="0"/>
    <x v="0"/>
    <x v="0"/>
    <x v="0"/>
    <x v="0"/>
    <x v="1"/>
    <x v="221"/>
    <x v="618"/>
    <x v="616"/>
    <x v="6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1"/>
    <x v="223"/>
    <x v="0"/>
    <x v="0"/>
    <x v="0"/>
    <x v="0"/>
    <x v="540"/>
    <x v="145"/>
    <x v="636"/>
    <x v="631"/>
    <x v="634"/>
    <x v="7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8"/>
    <x v="0"/>
    <x v="0"/>
    <x v="377"/>
    <x v="1"/>
    <x v="1"/>
    <x v="543"/>
    <x v="630"/>
    <x v="3"/>
    <x v="939"/>
    <x v="2"/>
    <x v="2"/>
    <x v="0"/>
    <x v="0"/>
    <x v="23"/>
    <x v="3"/>
    <x v="640"/>
    <x v="1"/>
    <x v="39"/>
    <x v="677"/>
    <x v="811"/>
    <x v="0"/>
    <x v="0"/>
    <x v="0"/>
    <x v="0"/>
    <x v="0"/>
    <x v="0"/>
    <x v="0"/>
    <x v="0"/>
    <x v="0"/>
  </r>
  <r>
    <x v="0"/>
    <x v="0"/>
    <x v="0"/>
    <x v="0"/>
    <x v="0"/>
    <x v="1"/>
    <x v="200"/>
    <x v="619"/>
    <x v="617"/>
    <x v="6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"/>
    <x v="0"/>
    <x v="5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544"/>
    <x v="1"/>
    <x v="17"/>
    <x v="941"/>
    <x v="2"/>
    <x v="2"/>
    <x v="0"/>
    <x v="0"/>
    <x v="13"/>
    <x v="1"/>
    <x v="641"/>
    <x v="4"/>
    <x v="2"/>
    <x v="678"/>
    <x v="812"/>
    <x v="0"/>
    <x v="0"/>
    <x v="0"/>
    <x v="0"/>
    <x v="0"/>
    <x v="0"/>
    <x v="0"/>
    <x v="0"/>
    <x v="0"/>
  </r>
  <r>
    <x v="0"/>
    <x v="0"/>
    <x v="0"/>
    <x v="0"/>
    <x v="0"/>
    <x v="5"/>
    <x v="0"/>
    <x v="6"/>
    <x v="6"/>
    <x v="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6"/>
    <x v="3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"/>
    <x v="67"/>
    <x v="462"/>
    <x v="345"/>
    <x v="65"/>
    <x v="0"/>
    <x v="240"/>
    <x v="70"/>
    <x v="541"/>
    <x v="306"/>
    <x v="637"/>
    <x v="632"/>
    <x v="635"/>
    <x v="723"/>
    <x v="0"/>
    <x v="0"/>
    <x v="1"/>
    <x v="1"/>
    <x v="0"/>
    <x v="0"/>
    <x v="3"/>
    <x v="3"/>
    <x v="1"/>
    <x v="15"/>
    <x v="0"/>
    <x v="0"/>
    <x v="49"/>
    <x v="4"/>
    <x v="10"/>
    <x v="227"/>
    <x v="264"/>
    <x v="0"/>
    <x v="0"/>
    <x v="5"/>
    <x v="105"/>
    <x v="0"/>
    <x v="0"/>
    <x v="78"/>
    <x v="8"/>
    <x v="272"/>
    <x v="2"/>
    <x v="2"/>
    <x v="378"/>
    <x v="10"/>
    <x v="72"/>
    <x v="545"/>
    <x v="631"/>
    <x v="145"/>
    <x v="942"/>
    <x v="19"/>
    <x v="325"/>
    <x v="0"/>
    <x v="0"/>
    <x v="179"/>
    <x v="63"/>
    <x v="642"/>
    <x v="33"/>
    <x v="133"/>
    <x v="679"/>
    <x v="813"/>
    <x v="0"/>
    <x v="0"/>
    <x v="0"/>
    <x v="0"/>
    <x v="0"/>
    <x v="0"/>
    <x v="0"/>
    <x v="0"/>
    <x v="0"/>
  </r>
  <r>
    <x v="0"/>
    <x v="0"/>
    <x v="0"/>
    <x v="0"/>
    <x v="0"/>
    <x v="3"/>
    <x v="0"/>
    <x v="7"/>
    <x v="7"/>
    <x v="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63"/>
    <x v="346"/>
    <x v="0"/>
    <x v="0"/>
    <x v="0"/>
    <x v="0"/>
    <x v="542"/>
    <x v="307"/>
    <x v="638"/>
    <x v="633"/>
    <x v="636"/>
    <x v="724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216"/>
    <x v="0"/>
    <x v="163"/>
    <x v="0"/>
    <x v="0"/>
    <x v="14"/>
    <x v="5"/>
    <x v="62"/>
    <x v="15"/>
    <x v="34"/>
    <x v="379"/>
    <x v="0"/>
    <x v="0"/>
    <x v="546"/>
    <x v="632"/>
    <x v="31"/>
    <x v="943"/>
    <x v="5"/>
    <x v="326"/>
    <x v="0"/>
    <x v="0"/>
    <x v="11"/>
    <x v="10"/>
    <x v="643"/>
    <x v="3"/>
    <x v="1"/>
    <x v="680"/>
    <x v="814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4"/>
    <x v="347"/>
    <x v="0"/>
    <x v="0"/>
    <x v="0"/>
    <x v="0"/>
    <x v="543"/>
    <x v="241"/>
    <x v="639"/>
    <x v="634"/>
    <x v="637"/>
    <x v="7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20"/>
    <x v="10"/>
    <x v="273"/>
    <x v="0"/>
    <x v="0"/>
    <x v="380"/>
    <x v="6"/>
    <x v="47"/>
    <x v="547"/>
    <x v="633"/>
    <x v="60"/>
    <x v="944"/>
    <x v="5"/>
    <x v="228"/>
    <x v="3"/>
    <x v="227"/>
    <x v="84"/>
    <x v="0"/>
    <x v="644"/>
    <x v="13"/>
    <x v="169"/>
    <x v="681"/>
    <x v="815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17"/>
    <x v="1"/>
    <x v="1"/>
    <x v="0"/>
    <x v="0"/>
    <x v="0"/>
    <x v="0"/>
    <x v="0"/>
    <x v="0"/>
    <x v="0"/>
    <x v="0"/>
    <x v="1"/>
    <x v="1"/>
    <x v="1"/>
    <x v="1"/>
    <x v="6"/>
    <x v="245"/>
    <x v="1"/>
    <x v="4"/>
    <x v="1"/>
    <x v="207"/>
    <x v="8"/>
    <x v="1"/>
    <x v="471"/>
    <x v="1"/>
    <x v="10"/>
    <x v="483"/>
    <x v="816"/>
    <x v="0"/>
    <x v="0"/>
    <x v="0"/>
    <x v="0"/>
    <x v="0"/>
    <x v="0"/>
    <x v="0"/>
    <x v="0"/>
    <x v="0"/>
  </r>
  <r>
    <x v="0"/>
    <x v="0"/>
    <x v="0"/>
    <x v="0"/>
    <x v="0"/>
    <x v="4"/>
    <x v="0"/>
    <x v="111"/>
    <x v="111"/>
    <x v="111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2"/>
    <x v="1"/>
    <x v="28"/>
    <x v="1"/>
    <x v="2"/>
    <x v="26"/>
    <x v="817"/>
    <x v="0"/>
    <x v="0"/>
    <x v="0"/>
    <x v="111"/>
    <x v="111"/>
    <x v="8"/>
    <x v="8"/>
    <x v="48"/>
    <x v="48"/>
  </r>
  <r>
    <x v="0"/>
    <x v="0"/>
    <x v="0"/>
    <x v="0"/>
    <x v="0"/>
    <x v="183"/>
    <x v="105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45"/>
    <x v="1"/>
    <x v="32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"/>
    <x v="222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80"/>
    <x v="0"/>
    <x v="0"/>
    <x v="0"/>
    <x v="0"/>
    <x v="10"/>
    <x v="74"/>
    <x v="640"/>
    <x v="635"/>
    <x v="638"/>
    <x v="7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4"/>
    <x v="5"/>
    <x v="0"/>
    <x v="0"/>
    <x v="5"/>
    <x v="1"/>
    <x v="0"/>
    <x v="548"/>
    <x v="634"/>
    <x v="6"/>
    <x v="15"/>
    <x v="2"/>
    <x v="2"/>
    <x v="0"/>
    <x v="0"/>
    <x v="19"/>
    <x v="1"/>
    <x v="645"/>
    <x v="4"/>
    <x v="45"/>
    <x v="682"/>
    <x v="818"/>
    <x v="0"/>
    <x v="0"/>
    <x v="0"/>
    <x v="0"/>
    <x v="0"/>
    <x v="0"/>
    <x v="0"/>
    <x v="0"/>
    <x v="0"/>
  </r>
  <r>
    <x v="0"/>
    <x v="0"/>
    <x v="0"/>
    <x v="0"/>
    <x v="0"/>
    <x v="3"/>
    <x v="0"/>
    <x v="8"/>
    <x v="8"/>
    <x v="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65"/>
    <x v="348"/>
    <x v="0"/>
    <x v="0"/>
    <x v="241"/>
    <x v="0"/>
    <x v="544"/>
    <x v="308"/>
    <x v="641"/>
    <x v="636"/>
    <x v="639"/>
    <x v="728"/>
    <x v="0"/>
    <x v="0"/>
    <x v="0"/>
    <x v="0"/>
    <x v="0"/>
    <x v="0"/>
    <x v="0"/>
    <x v="0"/>
    <x v="0"/>
    <x v="0"/>
    <x v="0"/>
    <x v="0"/>
    <x v="0"/>
    <x v="0"/>
    <x v="1"/>
    <x v="228"/>
    <x v="265"/>
    <x v="16"/>
    <x v="218"/>
    <x v="0"/>
    <x v="21"/>
    <x v="0"/>
    <x v="0"/>
    <x v="31"/>
    <x v="11"/>
    <x v="274"/>
    <x v="5"/>
    <x v="107"/>
    <x v="381"/>
    <x v="8"/>
    <x v="48"/>
    <x v="549"/>
    <x v="635"/>
    <x v="17"/>
    <x v="946"/>
    <x v="1"/>
    <x v="89"/>
    <x v="0"/>
    <x v="0"/>
    <x v="40"/>
    <x v="11"/>
    <x v="646"/>
    <x v="13"/>
    <x v="33"/>
    <x v="683"/>
    <x v="819"/>
    <x v="0"/>
    <x v="0"/>
    <x v="0"/>
    <x v="1"/>
    <x v="1"/>
    <x v="1"/>
    <x v="1"/>
    <x v="1"/>
    <x v="1"/>
  </r>
  <r>
    <x v="0"/>
    <x v="0"/>
    <x v="0"/>
    <x v="0"/>
    <x v="0"/>
    <x v="7"/>
    <x v="4"/>
    <x v="9"/>
    <x v="9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6"/>
    <x v="305"/>
    <x v="0"/>
    <x v="0"/>
    <x v="0"/>
    <x v="0"/>
    <x v="545"/>
    <x v="0"/>
    <x v="642"/>
    <x v="637"/>
    <x v="640"/>
    <x v="7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13"/>
    <x v="0"/>
    <x v="0"/>
    <x v="382"/>
    <x v="3"/>
    <x v="24"/>
    <x v="550"/>
    <x v="636"/>
    <x v="76"/>
    <x v="947"/>
    <x v="1"/>
    <x v="4"/>
    <x v="5"/>
    <x v="228"/>
    <x v="180"/>
    <x v="14"/>
    <x v="647"/>
    <x v="12"/>
    <x v="170"/>
    <x v="684"/>
    <x v="820"/>
    <x v="0"/>
    <x v="0"/>
    <x v="0"/>
    <x v="0"/>
    <x v="0"/>
    <x v="0"/>
    <x v="0"/>
    <x v="0"/>
    <x v="0"/>
  </r>
  <r>
    <x v="0"/>
    <x v="0"/>
    <x v="0"/>
    <x v="0"/>
    <x v="0"/>
    <x v="8"/>
    <x v="3"/>
    <x v="10"/>
    <x v="10"/>
    <x v="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7"/>
    <x v="349"/>
    <x v="0"/>
    <x v="0"/>
    <x v="242"/>
    <x v="0"/>
    <x v="546"/>
    <x v="309"/>
    <x v="643"/>
    <x v="638"/>
    <x v="641"/>
    <x v="730"/>
    <x v="0"/>
    <x v="0"/>
    <x v="0"/>
    <x v="0"/>
    <x v="0"/>
    <x v="0"/>
    <x v="0"/>
    <x v="0"/>
    <x v="0"/>
    <x v="0"/>
    <x v="0"/>
    <x v="0"/>
    <x v="0"/>
    <x v="0"/>
    <x v="1"/>
    <x v="229"/>
    <x v="266"/>
    <x v="0"/>
    <x v="0"/>
    <x v="3"/>
    <x v="190"/>
    <x v="0"/>
    <x v="0"/>
    <x v="30"/>
    <x v="3"/>
    <x v="275"/>
    <x v="1"/>
    <x v="9"/>
    <x v="383"/>
    <x v="8"/>
    <x v="19"/>
    <x v="551"/>
    <x v="637"/>
    <x v="68"/>
    <x v="948"/>
    <x v="0"/>
    <x v="328"/>
    <x v="1"/>
    <x v="229"/>
    <x v="92"/>
    <x v="27"/>
    <x v="648"/>
    <x v="12"/>
    <x v="117"/>
    <x v="685"/>
    <x v="821"/>
    <x v="38"/>
    <x v="37"/>
    <x v="4"/>
    <x v="0"/>
    <x v="0"/>
    <x v="0"/>
    <x v="0"/>
    <x v="0"/>
    <x v="0"/>
  </r>
  <r>
    <x v="0"/>
    <x v="0"/>
    <x v="0"/>
    <x v="0"/>
    <x v="0"/>
    <x v="3"/>
    <x v="0"/>
    <x v="10"/>
    <x v="10"/>
    <x v="1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68"/>
    <x v="86"/>
    <x v="0"/>
    <x v="0"/>
    <x v="0"/>
    <x v="0"/>
    <x v="547"/>
    <x v="155"/>
    <x v="644"/>
    <x v="639"/>
    <x v="642"/>
    <x v="731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4"/>
    <x v="3"/>
    <x v="191"/>
    <x v="0"/>
    <x v="0"/>
    <x v="7"/>
    <x v="4"/>
    <x v="73"/>
    <x v="1"/>
    <x v="31"/>
    <x v="132"/>
    <x v="1"/>
    <x v="1"/>
    <x v="552"/>
    <x v="638"/>
    <x v="4"/>
    <x v="115"/>
    <x v="5"/>
    <x v="194"/>
    <x v="0"/>
    <x v="0"/>
    <x v="2"/>
    <x v="1"/>
    <x v="278"/>
    <x v="4"/>
    <x v="5"/>
    <x v="686"/>
    <x v="822"/>
    <x v="0"/>
    <x v="0"/>
    <x v="0"/>
    <x v="0"/>
    <x v="0"/>
    <x v="0"/>
    <x v="0"/>
    <x v="0"/>
    <x v="0"/>
  </r>
  <r>
    <x v="0"/>
    <x v="0"/>
    <x v="0"/>
    <x v="0"/>
    <x v="0"/>
    <x v="26"/>
    <x v="21"/>
    <x v="73"/>
    <x v="73"/>
    <x v="7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9"/>
    <x v="350"/>
    <x v="0"/>
    <x v="0"/>
    <x v="0"/>
    <x v="0"/>
    <x v="548"/>
    <x v="310"/>
    <x v="645"/>
    <x v="640"/>
    <x v="643"/>
    <x v="732"/>
    <x v="0"/>
    <x v="0"/>
    <x v="0"/>
    <x v="0"/>
    <x v="0"/>
    <x v="0"/>
    <x v="0"/>
    <x v="0"/>
    <x v="0"/>
    <x v="0"/>
    <x v="0"/>
    <x v="0"/>
    <x v="0"/>
    <x v="0"/>
    <x v="0"/>
    <x v="0"/>
    <x v="267"/>
    <x v="0"/>
    <x v="0"/>
    <x v="3"/>
    <x v="192"/>
    <x v="0"/>
    <x v="0"/>
    <x v="78"/>
    <x v="13"/>
    <x v="276"/>
    <x v="1"/>
    <x v="14"/>
    <x v="384"/>
    <x v="10"/>
    <x v="38"/>
    <x v="553"/>
    <x v="639"/>
    <x v="76"/>
    <x v="949"/>
    <x v="7"/>
    <x v="329"/>
    <x v="0"/>
    <x v="0"/>
    <x v="147"/>
    <x v="46"/>
    <x v="649"/>
    <x v="20"/>
    <x v="29"/>
    <x v="687"/>
    <x v="823"/>
    <x v="0"/>
    <x v="0"/>
    <x v="0"/>
    <x v="12"/>
    <x v="12"/>
    <x v="1"/>
    <x v="1"/>
    <x v="1"/>
    <x v="1"/>
  </r>
  <r>
    <x v="0"/>
    <x v="0"/>
    <x v="0"/>
    <x v="0"/>
    <x v="0"/>
    <x v="26"/>
    <x v="21"/>
    <x v="73"/>
    <x v="73"/>
    <x v="7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02"/>
    <x v="5"/>
    <x v="0"/>
    <x v="0"/>
    <x v="0"/>
    <x v="0"/>
    <x v="471"/>
    <x v="4"/>
    <x v="646"/>
    <x v="641"/>
    <x v="644"/>
    <x v="733"/>
    <x v="0"/>
    <x v="0"/>
    <x v="0"/>
    <x v="0"/>
    <x v="0"/>
    <x v="0"/>
    <x v="0"/>
    <x v="0"/>
    <x v="0"/>
    <x v="0"/>
    <x v="0"/>
    <x v="0"/>
    <x v="0"/>
    <x v="0"/>
    <x v="0"/>
    <x v="0"/>
    <x v="268"/>
    <x v="10"/>
    <x v="219"/>
    <x v="1"/>
    <x v="1"/>
    <x v="0"/>
    <x v="0"/>
    <x v="2"/>
    <x v="10"/>
    <x v="277"/>
    <x v="3"/>
    <x v="108"/>
    <x v="385"/>
    <x v="1"/>
    <x v="8"/>
    <x v="554"/>
    <x v="640"/>
    <x v="22"/>
    <x v="950"/>
    <x v="2"/>
    <x v="2"/>
    <x v="0"/>
    <x v="0"/>
    <x v="4"/>
    <x v="8"/>
    <x v="650"/>
    <x v="4"/>
    <x v="7"/>
    <x v="688"/>
    <x v="824"/>
    <x v="0"/>
    <x v="0"/>
    <x v="0"/>
    <x v="12"/>
    <x v="12"/>
    <x v="1"/>
    <x v="1"/>
    <x v="1"/>
    <x v="1"/>
  </r>
  <r>
    <x v="0"/>
    <x v="0"/>
    <x v="0"/>
    <x v="0"/>
    <x v="0"/>
    <x v="7"/>
    <x v="0"/>
    <x v="11"/>
    <x v="11"/>
    <x v="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2"/>
    <x v="0"/>
    <x v="0"/>
    <x v="117"/>
    <x v="14"/>
    <x v="95"/>
    <x v="39"/>
    <x v="647"/>
    <x v="642"/>
    <x v="645"/>
    <x v="734"/>
    <x v="0"/>
    <x v="0"/>
    <x v="0"/>
    <x v="0"/>
    <x v="0"/>
    <x v="0"/>
    <x v="1"/>
    <x v="3"/>
    <x v="0"/>
    <x v="0"/>
    <x v="0"/>
    <x v="0"/>
    <x v="17"/>
    <x v="0"/>
    <x v="0"/>
    <x v="0"/>
    <x v="0"/>
    <x v="0"/>
    <x v="0"/>
    <x v="0"/>
    <x v="69"/>
    <x v="0"/>
    <x v="0"/>
    <x v="39"/>
    <x v="4"/>
    <x v="10"/>
    <x v="0"/>
    <x v="0"/>
    <x v="385"/>
    <x v="0"/>
    <x v="48"/>
    <x v="555"/>
    <x v="641"/>
    <x v="22"/>
    <x v="951"/>
    <x v="5"/>
    <x v="68"/>
    <x v="7"/>
    <x v="15"/>
    <x v="94"/>
    <x v="8"/>
    <x v="651"/>
    <x v="3"/>
    <x v="124"/>
    <x v="689"/>
    <x v="825"/>
    <x v="0"/>
    <x v="0"/>
    <x v="0"/>
    <x v="0"/>
    <x v="0"/>
    <x v="0"/>
    <x v="0"/>
    <x v="0"/>
    <x v="0"/>
  </r>
  <r>
    <x v="0"/>
    <x v="0"/>
    <x v="0"/>
    <x v="0"/>
    <x v="0"/>
    <x v="5"/>
    <x v="0"/>
    <x v="620"/>
    <x v="618"/>
    <x v="6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5"/>
    <x v="0"/>
    <x v="620"/>
    <x v="618"/>
    <x v="6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20"/>
    <x v="0"/>
    <x v="0"/>
    <x v="0"/>
    <x v="0"/>
    <x v="0"/>
    <x v="0"/>
    <x v="0"/>
    <x v="0"/>
    <x v="0"/>
    <x v="0"/>
    <x v="1"/>
    <x v="1"/>
    <x v="1"/>
    <x v="1"/>
    <x v="3"/>
    <x v="952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9"/>
    <x v="0"/>
    <x v="12"/>
    <x v="12"/>
    <x v="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1"/>
    <x v="230"/>
    <x v="11"/>
    <x v="1"/>
    <x v="652"/>
    <x v="1"/>
    <x v="39"/>
    <x v="690"/>
    <x v="826"/>
    <x v="0"/>
    <x v="0"/>
    <x v="0"/>
    <x v="0"/>
    <x v="0"/>
    <x v="0"/>
    <x v="0"/>
    <x v="0"/>
    <x v="0"/>
  </r>
  <r>
    <x v="0"/>
    <x v="0"/>
    <x v="0"/>
    <x v="0"/>
    <x v="0"/>
    <x v="3"/>
    <x v="0"/>
    <x v="74"/>
    <x v="74"/>
    <x v="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8"/>
    <x v="470"/>
    <x v="351"/>
    <x v="0"/>
    <x v="0"/>
    <x v="243"/>
    <x v="10"/>
    <x v="549"/>
    <x v="311"/>
    <x v="648"/>
    <x v="643"/>
    <x v="646"/>
    <x v="735"/>
    <x v="2"/>
    <x v="28"/>
    <x v="0"/>
    <x v="0"/>
    <x v="0"/>
    <x v="0"/>
    <x v="1"/>
    <x v="3"/>
    <x v="1"/>
    <x v="16"/>
    <x v="1"/>
    <x v="8"/>
    <x v="50"/>
    <x v="0"/>
    <x v="0"/>
    <x v="0"/>
    <x v="269"/>
    <x v="27"/>
    <x v="221"/>
    <x v="0"/>
    <x v="170"/>
    <x v="0"/>
    <x v="0"/>
    <x v="34"/>
    <x v="11"/>
    <x v="278"/>
    <x v="5"/>
    <x v="109"/>
    <x v="386"/>
    <x v="1"/>
    <x v="14"/>
    <x v="556"/>
    <x v="642"/>
    <x v="60"/>
    <x v="953"/>
    <x v="1"/>
    <x v="297"/>
    <x v="0"/>
    <x v="0"/>
    <x v="55"/>
    <x v="11"/>
    <x v="653"/>
    <x v="4"/>
    <x v="10"/>
    <x v="691"/>
    <x v="827"/>
    <x v="0"/>
    <x v="0"/>
    <x v="0"/>
    <x v="59"/>
    <x v="59"/>
    <x v="1"/>
    <x v="1"/>
    <x v="1"/>
    <x v="1"/>
  </r>
  <r>
    <x v="0"/>
    <x v="0"/>
    <x v="0"/>
    <x v="0"/>
    <x v="0"/>
    <x v="28"/>
    <x v="22"/>
    <x v="77"/>
    <x v="77"/>
    <x v="7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1"/>
    <x v="260"/>
    <x v="0"/>
    <x v="0"/>
    <x v="0"/>
    <x v="0"/>
    <x v="550"/>
    <x v="236"/>
    <x v="649"/>
    <x v="644"/>
    <x v="647"/>
    <x v="7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2"/>
    <x v="125"/>
    <x v="0"/>
    <x v="0"/>
    <x v="387"/>
    <x v="0"/>
    <x v="13"/>
    <x v="557"/>
    <x v="643"/>
    <x v="3"/>
    <x v="954"/>
    <x v="2"/>
    <x v="2"/>
    <x v="0"/>
    <x v="0"/>
    <x v="18"/>
    <x v="8"/>
    <x v="654"/>
    <x v="1"/>
    <x v="4"/>
    <x v="692"/>
    <x v="828"/>
    <x v="39"/>
    <x v="38"/>
    <x v="4"/>
    <x v="112"/>
    <x v="112"/>
    <x v="1"/>
    <x v="1"/>
    <x v="1"/>
    <x v="1"/>
  </r>
  <r>
    <x v="0"/>
    <x v="0"/>
    <x v="0"/>
    <x v="0"/>
    <x v="0"/>
    <x v="61"/>
    <x v="0"/>
    <x v="621"/>
    <x v="619"/>
    <x v="6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52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1"/>
    <x v="1"/>
    <x v="1"/>
    <x v="3"/>
    <x v="655"/>
    <x v="3"/>
    <x v="1"/>
    <x v="693"/>
    <x v="829"/>
    <x v="0"/>
    <x v="0"/>
    <x v="0"/>
    <x v="0"/>
    <x v="0"/>
    <x v="0"/>
    <x v="0"/>
    <x v="0"/>
    <x v="0"/>
  </r>
  <r>
    <x v="0"/>
    <x v="0"/>
    <x v="0"/>
    <x v="0"/>
    <x v="0"/>
    <x v="48"/>
    <x v="0"/>
    <x v="406"/>
    <x v="404"/>
    <x v="4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9"/>
    <x v="0"/>
    <x v="0"/>
    <x v="0"/>
    <x v="0"/>
    <x v="551"/>
    <x v="7"/>
    <x v="650"/>
    <x v="645"/>
    <x v="648"/>
    <x v="7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"/>
    <x v="1"/>
    <x v="32"/>
    <x v="199"/>
    <x v="1"/>
    <x v="1"/>
    <x v="1"/>
    <x v="1"/>
    <x v="6"/>
    <x v="15"/>
    <x v="2"/>
    <x v="2"/>
    <x v="0"/>
    <x v="0"/>
    <x v="2"/>
    <x v="1"/>
    <x v="188"/>
    <x v="4"/>
    <x v="5"/>
    <x v="5"/>
    <x v="5"/>
    <x v="0"/>
    <x v="0"/>
    <x v="0"/>
    <x v="0"/>
    <x v="0"/>
    <x v="0"/>
    <x v="0"/>
    <x v="0"/>
    <x v="0"/>
  </r>
  <r>
    <x v="0"/>
    <x v="0"/>
    <x v="0"/>
    <x v="0"/>
    <x v="0"/>
    <x v="99"/>
    <x v="0"/>
    <x v="244"/>
    <x v="243"/>
    <x v="2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171"/>
    <x v="1"/>
    <x v="2"/>
    <x v="352"/>
    <x v="5"/>
    <x v="0"/>
    <x v="0"/>
    <x v="0"/>
    <x v="0"/>
    <x v="0"/>
    <x v="0"/>
    <x v="0"/>
    <x v="0"/>
    <x v="0"/>
  </r>
  <r>
    <x v="0"/>
    <x v="0"/>
    <x v="0"/>
    <x v="0"/>
    <x v="0"/>
    <x v="30"/>
    <x v="0"/>
    <x v="82"/>
    <x v="82"/>
    <x v="8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2"/>
    <x v="352"/>
    <x v="0"/>
    <x v="0"/>
    <x v="244"/>
    <x v="10"/>
    <x v="552"/>
    <x v="312"/>
    <x v="651"/>
    <x v="646"/>
    <x v="649"/>
    <x v="739"/>
    <x v="0"/>
    <x v="0"/>
    <x v="0"/>
    <x v="0"/>
    <x v="0"/>
    <x v="0"/>
    <x v="1"/>
    <x v="1"/>
    <x v="0"/>
    <x v="0"/>
    <x v="0"/>
    <x v="0"/>
    <x v="26"/>
    <x v="0"/>
    <x v="0"/>
    <x v="230"/>
    <x v="270"/>
    <x v="0"/>
    <x v="0"/>
    <x v="3"/>
    <x v="193"/>
    <x v="0"/>
    <x v="0"/>
    <x v="66"/>
    <x v="13"/>
    <x v="279"/>
    <x v="3"/>
    <x v="26"/>
    <x v="388"/>
    <x v="8"/>
    <x v="17"/>
    <x v="558"/>
    <x v="644"/>
    <x v="54"/>
    <x v="956"/>
    <x v="5"/>
    <x v="251"/>
    <x v="0"/>
    <x v="0"/>
    <x v="85"/>
    <x v="64"/>
    <x v="656"/>
    <x v="13"/>
    <x v="22"/>
    <x v="694"/>
    <x v="830"/>
    <x v="0"/>
    <x v="0"/>
    <x v="0"/>
    <x v="113"/>
    <x v="113"/>
    <x v="1"/>
    <x v="1"/>
    <x v="1"/>
    <x v="1"/>
  </r>
  <r>
    <x v="0"/>
    <x v="0"/>
    <x v="0"/>
    <x v="0"/>
    <x v="0"/>
    <x v="30"/>
    <x v="0"/>
    <x v="82"/>
    <x v="82"/>
    <x v="8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73"/>
    <x v="353"/>
    <x v="0"/>
    <x v="0"/>
    <x v="0"/>
    <x v="0"/>
    <x v="553"/>
    <x v="313"/>
    <x v="652"/>
    <x v="647"/>
    <x v="650"/>
    <x v="740"/>
    <x v="0"/>
    <x v="0"/>
    <x v="0"/>
    <x v="0"/>
    <x v="0"/>
    <x v="0"/>
    <x v="0"/>
    <x v="0"/>
    <x v="0"/>
    <x v="0"/>
    <x v="0"/>
    <x v="0"/>
    <x v="0"/>
    <x v="0"/>
    <x v="0"/>
    <x v="0"/>
    <x v="271"/>
    <x v="52"/>
    <x v="222"/>
    <x v="0"/>
    <x v="135"/>
    <x v="0"/>
    <x v="0"/>
    <x v="22"/>
    <x v="14"/>
    <x v="280"/>
    <x v="14"/>
    <x v="110"/>
    <x v="389"/>
    <x v="3"/>
    <x v="8"/>
    <x v="559"/>
    <x v="645"/>
    <x v="31"/>
    <x v="957"/>
    <x v="1"/>
    <x v="225"/>
    <x v="0"/>
    <x v="0"/>
    <x v="59"/>
    <x v="0"/>
    <x v="657"/>
    <x v="3"/>
    <x v="7"/>
    <x v="695"/>
    <x v="831"/>
    <x v="0"/>
    <x v="0"/>
    <x v="0"/>
    <x v="113"/>
    <x v="113"/>
    <x v="1"/>
    <x v="1"/>
    <x v="1"/>
    <x v="1"/>
  </r>
  <r>
    <x v="0"/>
    <x v="0"/>
    <x v="0"/>
    <x v="0"/>
    <x v="0"/>
    <x v="3"/>
    <x v="0"/>
    <x v="84"/>
    <x v="84"/>
    <x v="8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69"/>
    <x v="474"/>
    <x v="354"/>
    <x v="0"/>
    <x v="0"/>
    <x v="28"/>
    <x v="71"/>
    <x v="554"/>
    <x v="314"/>
    <x v="653"/>
    <x v="648"/>
    <x v="651"/>
    <x v="741"/>
    <x v="0"/>
    <x v="0"/>
    <x v="0"/>
    <x v="0"/>
    <x v="0"/>
    <x v="0"/>
    <x v="3"/>
    <x v="3"/>
    <x v="0"/>
    <x v="0"/>
    <x v="0"/>
    <x v="0"/>
    <x v="10"/>
    <x v="0"/>
    <x v="0"/>
    <x v="0"/>
    <x v="272"/>
    <x v="24"/>
    <x v="223"/>
    <x v="0"/>
    <x v="24"/>
    <x v="0"/>
    <x v="0"/>
    <x v="11"/>
    <x v="19"/>
    <x v="17"/>
    <x v="13"/>
    <x v="8"/>
    <x v="390"/>
    <x v="0"/>
    <x v="8"/>
    <x v="560"/>
    <x v="646"/>
    <x v="30"/>
    <x v="958"/>
    <x v="1"/>
    <x v="28"/>
    <x v="0"/>
    <x v="0"/>
    <x v="16"/>
    <x v="13"/>
    <x v="658"/>
    <x v="1"/>
    <x v="7"/>
    <x v="696"/>
    <x v="832"/>
    <x v="0"/>
    <x v="0"/>
    <x v="0"/>
    <x v="44"/>
    <x v="44"/>
    <x v="1"/>
    <x v="1"/>
    <x v="1"/>
    <x v="1"/>
  </r>
  <r>
    <x v="0"/>
    <x v="0"/>
    <x v="0"/>
    <x v="0"/>
    <x v="0"/>
    <x v="50"/>
    <x v="0"/>
    <x v="291"/>
    <x v="290"/>
    <x v="2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5"/>
    <x v="0"/>
    <x v="654"/>
    <x v="649"/>
    <x v="652"/>
    <x v="7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561"/>
    <x v="647"/>
    <x v="1"/>
    <x v="959"/>
    <x v="2"/>
    <x v="2"/>
    <x v="0"/>
    <x v="0"/>
    <x v="1"/>
    <x v="3"/>
    <x v="659"/>
    <x v="3"/>
    <x v="1"/>
    <x v="697"/>
    <x v="833"/>
    <x v="0"/>
    <x v="0"/>
    <x v="0"/>
    <x v="0"/>
    <x v="0"/>
    <x v="0"/>
    <x v="0"/>
    <x v="0"/>
    <x v="0"/>
  </r>
  <r>
    <x v="0"/>
    <x v="0"/>
    <x v="0"/>
    <x v="0"/>
    <x v="0"/>
    <x v="3"/>
    <x v="0"/>
    <x v="13"/>
    <x v="13"/>
    <x v="1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0"/>
    <x v="0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13"/>
    <x v="13"/>
    <x v="1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5"/>
    <x v="0"/>
    <x v="0"/>
    <x v="0"/>
    <x v="0"/>
    <x v="0"/>
    <x v="0"/>
    <x v="0"/>
    <x v="0"/>
    <x v="0"/>
    <x v="0"/>
    <x v="0"/>
    <x v="0"/>
    <x v="0"/>
    <x v="0"/>
    <x v="0"/>
    <x v="28"/>
    <x v="224"/>
    <x v="1"/>
    <x v="1"/>
    <x v="0"/>
    <x v="0"/>
    <x v="0"/>
    <x v="0"/>
    <x v="0"/>
    <x v="0"/>
    <x v="0"/>
    <x v="0"/>
    <x v="1"/>
    <x v="1"/>
    <x v="1"/>
    <x v="1"/>
    <x v="5"/>
    <x v="960"/>
    <x v="2"/>
    <x v="2"/>
    <x v="0"/>
    <x v="0"/>
    <x v="5"/>
    <x v="4"/>
    <x v="5"/>
    <x v="4"/>
    <x v="5"/>
    <x v="5"/>
    <x v="5"/>
    <x v="0"/>
    <x v="0"/>
    <x v="1"/>
    <x v="114"/>
    <x v="114"/>
    <x v="1"/>
    <x v="1"/>
    <x v="1"/>
    <x v="1"/>
  </r>
  <r>
    <x v="0"/>
    <x v="0"/>
    <x v="0"/>
    <x v="0"/>
    <x v="0"/>
    <x v="3"/>
    <x v="0"/>
    <x v="14"/>
    <x v="14"/>
    <x v="1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75"/>
    <x v="355"/>
    <x v="0"/>
    <x v="0"/>
    <x v="0"/>
    <x v="0"/>
    <x v="556"/>
    <x v="315"/>
    <x v="655"/>
    <x v="650"/>
    <x v="653"/>
    <x v="743"/>
    <x v="2"/>
    <x v="5"/>
    <x v="0"/>
    <x v="0"/>
    <x v="0"/>
    <x v="0"/>
    <x v="0"/>
    <x v="0"/>
    <x v="0"/>
    <x v="0"/>
    <x v="0"/>
    <x v="0"/>
    <x v="0"/>
    <x v="0"/>
    <x v="0"/>
    <x v="0"/>
    <x v="0"/>
    <x v="10"/>
    <x v="225"/>
    <x v="1"/>
    <x v="1"/>
    <x v="0"/>
    <x v="0"/>
    <x v="15"/>
    <x v="19"/>
    <x v="281"/>
    <x v="13"/>
    <x v="111"/>
    <x v="391"/>
    <x v="3"/>
    <x v="37"/>
    <x v="562"/>
    <x v="648"/>
    <x v="22"/>
    <x v="961"/>
    <x v="2"/>
    <x v="2"/>
    <x v="0"/>
    <x v="0"/>
    <x v="19"/>
    <x v="13"/>
    <x v="660"/>
    <x v="3"/>
    <x v="15"/>
    <x v="698"/>
    <x v="834"/>
    <x v="0"/>
    <x v="0"/>
    <x v="0"/>
    <x v="2"/>
    <x v="2"/>
    <x v="1"/>
    <x v="1"/>
    <x v="1"/>
    <x v="1"/>
  </r>
  <r>
    <x v="0"/>
    <x v="0"/>
    <x v="0"/>
    <x v="0"/>
    <x v="0"/>
    <x v="204"/>
    <x v="0"/>
    <x v="249"/>
    <x v="248"/>
    <x v="2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6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05"/>
    <x v="0"/>
    <x v="622"/>
    <x v="620"/>
    <x v="6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6"/>
    <x v="356"/>
    <x v="0"/>
    <x v="0"/>
    <x v="245"/>
    <x v="0"/>
    <x v="557"/>
    <x v="55"/>
    <x v="656"/>
    <x v="651"/>
    <x v="654"/>
    <x v="744"/>
    <x v="0"/>
    <x v="0"/>
    <x v="0"/>
    <x v="0"/>
    <x v="0"/>
    <x v="0"/>
    <x v="0"/>
    <x v="0"/>
    <x v="0"/>
    <x v="0"/>
    <x v="0"/>
    <x v="0"/>
    <x v="0"/>
    <x v="0"/>
    <x v="0"/>
    <x v="231"/>
    <x v="273"/>
    <x v="0"/>
    <x v="0"/>
    <x v="1"/>
    <x v="1"/>
    <x v="0"/>
    <x v="0"/>
    <x v="7"/>
    <x v="4"/>
    <x v="232"/>
    <x v="0"/>
    <x v="0"/>
    <x v="325"/>
    <x v="1"/>
    <x v="16"/>
    <x v="563"/>
    <x v="649"/>
    <x v="6"/>
    <x v="716"/>
    <x v="2"/>
    <x v="2"/>
    <x v="0"/>
    <x v="0"/>
    <x v="6"/>
    <x v="1"/>
    <x v="661"/>
    <x v="4"/>
    <x v="2"/>
    <x v="699"/>
    <x v="835"/>
    <x v="0"/>
    <x v="0"/>
    <x v="0"/>
    <x v="0"/>
    <x v="0"/>
    <x v="0"/>
    <x v="0"/>
    <x v="0"/>
    <x v="0"/>
  </r>
  <r>
    <x v="0"/>
    <x v="0"/>
    <x v="0"/>
    <x v="0"/>
    <x v="0"/>
    <x v="33"/>
    <x v="0"/>
    <x v="88"/>
    <x v="88"/>
    <x v="8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5"/>
    <x v="0"/>
    <x v="0"/>
    <x v="0"/>
    <x v="0"/>
    <x v="11"/>
    <x v="4"/>
    <x v="657"/>
    <x v="652"/>
    <x v="655"/>
    <x v="7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164"/>
    <x v="650"/>
    <x v="6"/>
    <x v="10"/>
    <x v="2"/>
    <x v="2"/>
    <x v="0"/>
    <x v="0"/>
    <x v="13"/>
    <x v="1"/>
    <x v="83"/>
    <x v="4"/>
    <x v="5"/>
    <x v="200"/>
    <x v="836"/>
    <x v="0"/>
    <x v="0"/>
    <x v="0"/>
    <x v="12"/>
    <x v="12"/>
    <x v="1"/>
    <x v="1"/>
    <x v="1"/>
    <x v="1"/>
  </r>
  <r>
    <x v="0"/>
    <x v="0"/>
    <x v="0"/>
    <x v="0"/>
    <x v="0"/>
    <x v="206"/>
    <x v="0"/>
    <x v="623"/>
    <x v="621"/>
    <x v="6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0"/>
    <x v="0"/>
    <x v="15"/>
    <x v="15"/>
    <x v="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7"/>
    <x v="357"/>
    <x v="0"/>
    <x v="0"/>
    <x v="246"/>
    <x v="0"/>
    <x v="558"/>
    <x v="316"/>
    <x v="658"/>
    <x v="653"/>
    <x v="656"/>
    <x v="746"/>
    <x v="0"/>
    <x v="0"/>
    <x v="0"/>
    <x v="0"/>
    <x v="0"/>
    <x v="0"/>
    <x v="0"/>
    <x v="0"/>
    <x v="0"/>
    <x v="0"/>
    <x v="0"/>
    <x v="0"/>
    <x v="0"/>
    <x v="0"/>
    <x v="0"/>
    <x v="232"/>
    <x v="274"/>
    <x v="0"/>
    <x v="0"/>
    <x v="1"/>
    <x v="1"/>
    <x v="0"/>
    <x v="0"/>
    <x v="53"/>
    <x v="19"/>
    <x v="282"/>
    <x v="0"/>
    <x v="0"/>
    <x v="392"/>
    <x v="15"/>
    <x v="73"/>
    <x v="564"/>
    <x v="651"/>
    <x v="134"/>
    <x v="963"/>
    <x v="24"/>
    <x v="330"/>
    <x v="7"/>
    <x v="231"/>
    <x v="181"/>
    <x v="17"/>
    <x v="662"/>
    <x v="35"/>
    <x v="171"/>
    <x v="700"/>
    <x v="837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8"/>
    <x v="358"/>
    <x v="0"/>
    <x v="0"/>
    <x v="0"/>
    <x v="0"/>
    <x v="559"/>
    <x v="14"/>
    <x v="659"/>
    <x v="654"/>
    <x v="657"/>
    <x v="7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10"/>
    <x v="283"/>
    <x v="0"/>
    <x v="0"/>
    <x v="393"/>
    <x v="0"/>
    <x v="4"/>
    <x v="565"/>
    <x v="652"/>
    <x v="4"/>
    <x v="964"/>
    <x v="2"/>
    <x v="2"/>
    <x v="0"/>
    <x v="0"/>
    <x v="58"/>
    <x v="13"/>
    <x v="663"/>
    <x v="10"/>
    <x v="4"/>
    <x v="701"/>
    <x v="838"/>
    <x v="0"/>
    <x v="0"/>
    <x v="0"/>
    <x v="115"/>
    <x v="115"/>
    <x v="1"/>
    <x v="1"/>
    <x v="1"/>
    <x v="1"/>
  </r>
  <r>
    <x v="0"/>
    <x v="0"/>
    <x v="0"/>
    <x v="0"/>
    <x v="0"/>
    <x v="11"/>
    <x v="0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8"/>
    <x v="70"/>
    <x v="479"/>
    <x v="359"/>
    <x v="66"/>
    <x v="0"/>
    <x v="247"/>
    <x v="0"/>
    <x v="560"/>
    <x v="317"/>
    <x v="660"/>
    <x v="655"/>
    <x v="658"/>
    <x v="748"/>
    <x v="0"/>
    <x v="0"/>
    <x v="0"/>
    <x v="0"/>
    <x v="0"/>
    <x v="0"/>
    <x v="0"/>
    <x v="0"/>
    <x v="0"/>
    <x v="0"/>
    <x v="0"/>
    <x v="0"/>
    <x v="0"/>
    <x v="0"/>
    <x v="0"/>
    <x v="233"/>
    <x v="275"/>
    <x v="0"/>
    <x v="0"/>
    <x v="0"/>
    <x v="194"/>
    <x v="0"/>
    <x v="0"/>
    <x v="32"/>
    <x v="11"/>
    <x v="284"/>
    <x v="1"/>
    <x v="63"/>
    <x v="394"/>
    <x v="19"/>
    <x v="17"/>
    <x v="566"/>
    <x v="653"/>
    <x v="89"/>
    <x v="965"/>
    <x v="10"/>
    <x v="331"/>
    <x v="0"/>
    <x v="0"/>
    <x v="182"/>
    <x v="41"/>
    <x v="664"/>
    <x v="12"/>
    <x v="68"/>
    <x v="702"/>
    <x v="839"/>
    <x v="40"/>
    <x v="39"/>
    <x v="6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59"/>
    <x v="71"/>
    <x v="480"/>
    <x v="360"/>
    <x v="67"/>
    <x v="0"/>
    <x v="248"/>
    <x v="72"/>
    <x v="561"/>
    <x v="318"/>
    <x v="661"/>
    <x v="656"/>
    <x v="659"/>
    <x v="749"/>
    <x v="4"/>
    <x v="29"/>
    <x v="0"/>
    <x v="0"/>
    <x v="0"/>
    <x v="0"/>
    <x v="1"/>
    <x v="1"/>
    <x v="1"/>
    <x v="17"/>
    <x v="1"/>
    <x v="9"/>
    <x v="51"/>
    <x v="0"/>
    <x v="0"/>
    <x v="234"/>
    <x v="276"/>
    <x v="56"/>
    <x v="226"/>
    <x v="6"/>
    <x v="195"/>
    <x v="0"/>
    <x v="0"/>
    <x v="19"/>
    <x v="33"/>
    <x v="285"/>
    <x v="18"/>
    <x v="112"/>
    <x v="395"/>
    <x v="0"/>
    <x v="4"/>
    <x v="567"/>
    <x v="654"/>
    <x v="72"/>
    <x v="966"/>
    <x v="9"/>
    <x v="332"/>
    <x v="0"/>
    <x v="0"/>
    <x v="37"/>
    <x v="64"/>
    <x v="665"/>
    <x v="1"/>
    <x v="20"/>
    <x v="703"/>
    <x v="840"/>
    <x v="0"/>
    <x v="0"/>
    <x v="0"/>
    <x v="0"/>
    <x v="0"/>
    <x v="0"/>
    <x v="0"/>
    <x v="0"/>
    <x v="0"/>
  </r>
  <r>
    <x v="0"/>
    <x v="0"/>
    <x v="0"/>
    <x v="0"/>
    <x v="0"/>
    <x v="11"/>
    <x v="0"/>
    <x v="16"/>
    <x v="16"/>
    <x v="16"/>
    <x v="0"/>
    <x v="1"/>
    <x v="1"/>
    <x v="0"/>
    <x v="0"/>
    <x v="0"/>
    <x v="0"/>
    <x v="0"/>
    <x v="0"/>
    <x v="0"/>
    <x v="2"/>
    <x v="2"/>
    <x v="1"/>
    <x v="4"/>
    <x v="0"/>
    <x v="0"/>
    <x v="16"/>
    <x v="0"/>
    <x v="0"/>
    <x v="0"/>
    <x v="0"/>
    <x v="481"/>
    <x v="361"/>
    <x v="68"/>
    <x v="14"/>
    <x v="249"/>
    <x v="10"/>
    <x v="562"/>
    <x v="319"/>
    <x v="662"/>
    <x v="657"/>
    <x v="660"/>
    <x v="750"/>
    <x v="0"/>
    <x v="0"/>
    <x v="0"/>
    <x v="0"/>
    <x v="0"/>
    <x v="0"/>
    <x v="6"/>
    <x v="1"/>
    <x v="1"/>
    <x v="5"/>
    <x v="0"/>
    <x v="0"/>
    <x v="52"/>
    <x v="0"/>
    <x v="0"/>
    <x v="235"/>
    <x v="277"/>
    <x v="0"/>
    <x v="0"/>
    <x v="1"/>
    <x v="1"/>
    <x v="0"/>
    <x v="0"/>
    <x v="58"/>
    <x v="17"/>
    <x v="286"/>
    <x v="0"/>
    <x v="0"/>
    <x v="396"/>
    <x v="10"/>
    <x v="12"/>
    <x v="568"/>
    <x v="655"/>
    <x v="133"/>
    <x v="967"/>
    <x v="2"/>
    <x v="2"/>
    <x v="0"/>
    <x v="0"/>
    <x v="183"/>
    <x v="65"/>
    <x v="666"/>
    <x v="15"/>
    <x v="172"/>
    <x v="704"/>
    <x v="841"/>
    <x v="0"/>
    <x v="0"/>
    <x v="0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72"/>
    <x v="482"/>
    <x v="362"/>
    <x v="0"/>
    <x v="0"/>
    <x v="0"/>
    <x v="0"/>
    <x v="563"/>
    <x v="320"/>
    <x v="663"/>
    <x v="658"/>
    <x v="661"/>
    <x v="751"/>
    <x v="0"/>
    <x v="0"/>
    <x v="0"/>
    <x v="0"/>
    <x v="0"/>
    <x v="0"/>
    <x v="0"/>
    <x v="0"/>
    <x v="0"/>
    <x v="0"/>
    <x v="0"/>
    <x v="0"/>
    <x v="0"/>
    <x v="0"/>
    <x v="0"/>
    <x v="0"/>
    <x v="278"/>
    <x v="57"/>
    <x v="227"/>
    <x v="13"/>
    <x v="196"/>
    <x v="0"/>
    <x v="0"/>
    <x v="80"/>
    <x v="34"/>
    <x v="287"/>
    <x v="19"/>
    <x v="113"/>
    <x v="397"/>
    <x v="8"/>
    <x v="45"/>
    <x v="569"/>
    <x v="656"/>
    <x v="125"/>
    <x v="968"/>
    <x v="4"/>
    <x v="333"/>
    <x v="0"/>
    <x v="0"/>
    <x v="152"/>
    <x v="59"/>
    <x v="667"/>
    <x v="13"/>
    <x v="75"/>
    <x v="705"/>
    <x v="842"/>
    <x v="41"/>
    <x v="40"/>
    <x v="4"/>
    <x v="4"/>
    <x v="4"/>
    <x v="1"/>
    <x v="1"/>
    <x v="1"/>
    <x v="1"/>
  </r>
  <r>
    <x v="0"/>
    <x v="0"/>
    <x v="0"/>
    <x v="0"/>
    <x v="0"/>
    <x v="11"/>
    <x v="0"/>
    <x v="16"/>
    <x v="16"/>
    <x v="1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4"/>
    <x v="659"/>
    <x v="662"/>
    <x v="75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24"/>
    <x v="0"/>
    <x v="0"/>
    <x v="4"/>
    <x v="4"/>
    <x v="2"/>
    <x v="1"/>
    <x v="2"/>
    <x v="26"/>
    <x v="0"/>
    <x v="5"/>
    <x v="298"/>
    <x v="657"/>
    <x v="6"/>
    <x v="10"/>
    <x v="1"/>
    <x v="28"/>
    <x v="0"/>
    <x v="0"/>
    <x v="6"/>
    <x v="1"/>
    <x v="34"/>
    <x v="1"/>
    <x v="14"/>
    <x v="152"/>
    <x v="843"/>
    <x v="0"/>
    <x v="0"/>
    <x v="0"/>
    <x v="116"/>
    <x v="116"/>
    <x v="9"/>
    <x v="9"/>
    <x v="49"/>
    <x v="49"/>
  </r>
  <r>
    <x v="0"/>
    <x v="0"/>
    <x v="0"/>
    <x v="0"/>
    <x v="0"/>
    <x v="11"/>
    <x v="0"/>
    <x v="17"/>
    <x v="17"/>
    <x v="17"/>
    <x v="0"/>
    <x v="1"/>
    <x v="0"/>
    <x v="0"/>
    <x v="0"/>
    <x v="0"/>
    <x v="0"/>
    <x v="0"/>
    <x v="0"/>
    <x v="0"/>
    <x v="2"/>
    <x v="2"/>
    <x v="0"/>
    <x v="0"/>
    <x v="0"/>
    <x v="0"/>
    <x v="17"/>
    <x v="0"/>
    <x v="0"/>
    <x v="0"/>
    <x v="0"/>
    <x v="483"/>
    <x v="363"/>
    <x v="69"/>
    <x v="2"/>
    <x v="250"/>
    <x v="3"/>
    <x v="564"/>
    <x v="321"/>
    <x v="665"/>
    <x v="660"/>
    <x v="663"/>
    <x v="753"/>
    <x v="0"/>
    <x v="0"/>
    <x v="0"/>
    <x v="0"/>
    <x v="0"/>
    <x v="0"/>
    <x v="3"/>
    <x v="3"/>
    <x v="0"/>
    <x v="0"/>
    <x v="0"/>
    <x v="0"/>
    <x v="53"/>
    <x v="0"/>
    <x v="0"/>
    <x v="236"/>
    <x v="279"/>
    <x v="0"/>
    <x v="0"/>
    <x v="13"/>
    <x v="197"/>
    <x v="0"/>
    <x v="0"/>
    <x v="30"/>
    <x v="24"/>
    <x v="288"/>
    <x v="15"/>
    <x v="114"/>
    <x v="398"/>
    <x v="20"/>
    <x v="47"/>
    <x v="570"/>
    <x v="658"/>
    <x v="146"/>
    <x v="969"/>
    <x v="26"/>
    <x v="334"/>
    <x v="1"/>
    <x v="232"/>
    <x v="15"/>
    <x v="66"/>
    <x v="668"/>
    <x v="22"/>
    <x v="117"/>
    <x v="706"/>
    <x v="844"/>
    <x v="42"/>
    <x v="41"/>
    <x v="4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84"/>
    <x v="364"/>
    <x v="0"/>
    <x v="0"/>
    <x v="251"/>
    <x v="0"/>
    <x v="565"/>
    <x v="322"/>
    <x v="666"/>
    <x v="661"/>
    <x v="664"/>
    <x v="754"/>
    <x v="2"/>
    <x v="6"/>
    <x v="0"/>
    <x v="0"/>
    <x v="0"/>
    <x v="0"/>
    <x v="0"/>
    <x v="0"/>
    <x v="0"/>
    <x v="0"/>
    <x v="0"/>
    <x v="0"/>
    <x v="0"/>
    <x v="0"/>
    <x v="0"/>
    <x v="237"/>
    <x v="280"/>
    <x v="58"/>
    <x v="228"/>
    <x v="10"/>
    <x v="198"/>
    <x v="0"/>
    <x v="0"/>
    <x v="18"/>
    <x v="14"/>
    <x v="289"/>
    <x v="11"/>
    <x v="115"/>
    <x v="399"/>
    <x v="6"/>
    <x v="5"/>
    <x v="571"/>
    <x v="659"/>
    <x v="77"/>
    <x v="970"/>
    <x v="4"/>
    <x v="335"/>
    <x v="1"/>
    <x v="1"/>
    <x v="18"/>
    <x v="11"/>
    <x v="669"/>
    <x v="13"/>
    <x v="39"/>
    <x v="707"/>
    <x v="845"/>
    <x v="0"/>
    <x v="0"/>
    <x v="0"/>
    <x v="0"/>
    <x v="0"/>
    <x v="0"/>
    <x v="0"/>
    <x v="0"/>
    <x v="0"/>
  </r>
  <r>
    <x v="0"/>
    <x v="0"/>
    <x v="0"/>
    <x v="0"/>
    <x v="0"/>
    <x v="11"/>
    <x v="0"/>
    <x v="17"/>
    <x v="17"/>
    <x v="17"/>
    <x v="0"/>
    <x v="1"/>
    <x v="1"/>
    <x v="0"/>
    <x v="0"/>
    <x v="0"/>
    <x v="0"/>
    <x v="0"/>
    <x v="0"/>
    <x v="0"/>
    <x v="2"/>
    <x v="2"/>
    <x v="1"/>
    <x v="5"/>
    <x v="0"/>
    <x v="0"/>
    <x v="18"/>
    <x v="0"/>
    <x v="0"/>
    <x v="60"/>
    <x v="73"/>
    <x v="485"/>
    <x v="365"/>
    <x v="70"/>
    <x v="14"/>
    <x v="252"/>
    <x v="10"/>
    <x v="566"/>
    <x v="323"/>
    <x v="667"/>
    <x v="662"/>
    <x v="665"/>
    <x v="755"/>
    <x v="0"/>
    <x v="0"/>
    <x v="0"/>
    <x v="0"/>
    <x v="0"/>
    <x v="0"/>
    <x v="1"/>
    <x v="1"/>
    <x v="1"/>
    <x v="18"/>
    <x v="0"/>
    <x v="0"/>
    <x v="54"/>
    <x v="4"/>
    <x v="5"/>
    <x v="238"/>
    <x v="281"/>
    <x v="0"/>
    <x v="0"/>
    <x v="5"/>
    <x v="199"/>
    <x v="0"/>
    <x v="0"/>
    <x v="81"/>
    <x v="35"/>
    <x v="290"/>
    <x v="14"/>
    <x v="116"/>
    <x v="400"/>
    <x v="23"/>
    <x v="74"/>
    <x v="572"/>
    <x v="660"/>
    <x v="147"/>
    <x v="971"/>
    <x v="24"/>
    <x v="336"/>
    <x v="0"/>
    <x v="0"/>
    <x v="184"/>
    <x v="67"/>
    <x v="670"/>
    <x v="32"/>
    <x v="150"/>
    <x v="708"/>
    <x v="846"/>
    <x v="0"/>
    <x v="0"/>
    <x v="0"/>
    <x v="5"/>
    <x v="5"/>
    <x v="1"/>
    <x v="1"/>
    <x v="1"/>
    <x v="1"/>
  </r>
  <r>
    <x v="0"/>
    <x v="0"/>
    <x v="0"/>
    <x v="0"/>
    <x v="0"/>
    <x v="11"/>
    <x v="0"/>
    <x v="17"/>
    <x v="17"/>
    <x v="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74"/>
    <x v="486"/>
    <x v="366"/>
    <x v="0"/>
    <x v="0"/>
    <x v="253"/>
    <x v="10"/>
    <x v="567"/>
    <x v="324"/>
    <x v="668"/>
    <x v="663"/>
    <x v="666"/>
    <x v="756"/>
    <x v="9"/>
    <x v="30"/>
    <x v="1"/>
    <x v="10"/>
    <x v="0"/>
    <x v="0"/>
    <x v="3"/>
    <x v="3"/>
    <x v="0"/>
    <x v="0"/>
    <x v="0"/>
    <x v="0"/>
    <x v="42"/>
    <x v="0"/>
    <x v="0"/>
    <x v="239"/>
    <x v="282"/>
    <x v="59"/>
    <x v="229"/>
    <x v="14"/>
    <x v="200"/>
    <x v="0"/>
    <x v="0"/>
    <x v="82"/>
    <x v="36"/>
    <x v="291"/>
    <x v="20"/>
    <x v="117"/>
    <x v="401"/>
    <x v="18"/>
    <x v="46"/>
    <x v="573"/>
    <x v="661"/>
    <x v="148"/>
    <x v="972"/>
    <x v="25"/>
    <x v="337"/>
    <x v="0"/>
    <x v="0"/>
    <x v="185"/>
    <x v="68"/>
    <x v="671"/>
    <x v="5"/>
    <x v="110"/>
    <x v="709"/>
    <x v="847"/>
    <x v="0"/>
    <x v="0"/>
    <x v="0"/>
    <x v="5"/>
    <x v="5"/>
    <x v="1"/>
    <x v="1"/>
    <x v="1"/>
    <x v="1"/>
  </r>
  <r>
    <x v="0"/>
    <x v="0"/>
    <x v="0"/>
    <x v="0"/>
    <x v="0"/>
    <x v="11"/>
    <x v="0"/>
    <x v="18"/>
    <x v="18"/>
    <x v="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69"/>
    <x v="664"/>
    <x v="667"/>
    <x v="7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0"/>
    <x v="0"/>
    <x v="0"/>
    <x v="0"/>
    <x v="0"/>
    <x v="0"/>
    <x v="0"/>
    <x v="0"/>
    <x v="0"/>
    <x v="0"/>
    <x v="83"/>
    <x v="662"/>
    <x v="6"/>
    <x v="520"/>
    <x v="1"/>
    <x v="338"/>
    <x v="0"/>
    <x v="0"/>
    <x v="13"/>
    <x v="1"/>
    <x v="322"/>
    <x v="1"/>
    <x v="13"/>
    <x v="509"/>
    <x v="848"/>
    <x v="0"/>
    <x v="0"/>
    <x v="0"/>
    <x v="117"/>
    <x v="117"/>
    <x v="2"/>
    <x v="2"/>
    <x v="50"/>
    <x v="50"/>
  </r>
  <r>
    <x v="0"/>
    <x v="0"/>
    <x v="0"/>
    <x v="0"/>
    <x v="0"/>
    <x v="11"/>
    <x v="0"/>
    <x v="18"/>
    <x v="18"/>
    <x v="18"/>
    <x v="0"/>
    <x v="1"/>
    <x v="1"/>
    <x v="0"/>
    <x v="0"/>
    <x v="0"/>
    <x v="0"/>
    <x v="0"/>
    <x v="0"/>
    <x v="0"/>
    <x v="2"/>
    <x v="2"/>
    <x v="0"/>
    <x v="0"/>
    <x v="0"/>
    <x v="0"/>
    <x v="16"/>
    <x v="0"/>
    <x v="0"/>
    <x v="0"/>
    <x v="75"/>
    <x v="487"/>
    <x v="367"/>
    <x v="68"/>
    <x v="19"/>
    <x v="254"/>
    <x v="73"/>
    <x v="568"/>
    <x v="325"/>
    <x v="670"/>
    <x v="665"/>
    <x v="668"/>
    <x v="758"/>
    <x v="0"/>
    <x v="0"/>
    <x v="0"/>
    <x v="0"/>
    <x v="0"/>
    <x v="0"/>
    <x v="8"/>
    <x v="7"/>
    <x v="3"/>
    <x v="19"/>
    <x v="0"/>
    <x v="0"/>
    <x v="55"/>
    <x v="0"/>
    <x v="5"/>
    <x v="240"/>
    <x v="283"/>
    <x v="0"/>
    <x v="0"/>
    <x v="3"/>
    <x v="135"/>
    <x v="0"/>
    <x v="0"/>
    <x v="83"/>
    <x v="37"/>
    <x v="292"/>
    <x v="11"/>
    <x v="118"/>
    <x v="402"/>
    <x v="26"/>
    <x v="75"/>
    <x v="574"/>
    <x v="663"/>
    <x v="84"/>
    <x v="973"/>
    <x v="27"/>
    <x v="339"/>
    <x v="0"/>
    <x v="0"/>
    <x v="186"/>
    <x v="69"/>
    <x v="672"/>
    <x v="21"/>
    <x v="66"/>
    <x v="710"/>
    <x v="849"/>
    <x v="43"/>
    <x v="42"/>
    <x v="2"/>
    <x v="6"/>
    <x v="6"/>
    <x v="1"/>
    <x v="1"/>
    <x v="1"/>
    <x v="1"/>
  </r>
  <r>
    <x v="0"/>
    <x v="0"/>
    <x v="0"/>
    <x v="0"/>
    <x v="0"/>
    <x v="11"/>
    <x v="0"/>
    <x v="18"/>
    <x v="18"/>
    <x v="18"/>
    <x v="0"/>
    <x v="1"/>
    <x v="1"/>
    <x v="1"/>
    <x v="0"/>
    <x v="0"/>
    <x v="0"/>
    <x v="0"/>
    <x v="0"/>
    <x v="0"/>
    <x v="0"/>
    <x v="0"/>
    <x v="0"/>
    <x v="0"/>
    <x v="0"/>
    <x v="0"/>
    <x v="0"/>
    <x v="1"/>
    <x v="3"/>
    <x v="61"/>
    <x v="76"/>
    <x v="488"/>
    <x v="368"/>
    <x v="71"/>
    <x v="0"/>
    <x v="255"/>
    <x v="74"/>
    <x v="569"/>
    <x v="326"/>
    <x v="671"/>
    <x v="666"/>
    <x v="669"/>
    <x v="759"/>
    <x v="10"/>
    <x v="31"/>
    <x v="0"/>
    <x v="0"/>
    <x v="0"/>
    <x v="0"/>
    <x v="4"/>
    <x v="4"/>
    <x v="2"/>
    <x v="20"/>
    <x v="2"/>
    <x v="10"/>
    <x v="56"/>
    <x v="2"/>
    <x v="6"/>
    <x v="241"/>
    <x v="284"/>
    <x v="60"/>
    <x v="230"/>
    <x v="15"/>
    <x v="202"/>
    <x v="0"/>
    <x v="0"/>
    <x v="84"/>
    <x v="38"/>
    <x v="293"/>
    <x v="21"/>
    <x v="119"/>
    <x v="403"/>
    <x v="13"/>
    <x v="10"/>
    <x v="575"/>
    <x v="664"/>
    <x v="149"/>
    <x v="974"/>
    <x v="30"/>
    <x v="340"/>
    <x v="0"/>
    <x v="0"/>
    <x v="187"/>
    <x v="70"/>
    <x v="673"/>
    <x v="6"/>
    <x v="114"/>
    <x v="711"/>
    <x v="850"/>
    <x v="0"/>
    <x v="0"/>
    <x v="0"/>
    <x v="6"/>
    <x v="6"/>
    <x v="1"/>
    <x v="1"/>
    <x v="1"/>
    <x v="1"/>
  </r>
  <r>
    <x v="0"/>
    <x v="0"/>
    <x v="0"/>
    <x v="0"/>
    <x v="0"/>
    <x v="12"/>
    <x v="0"/>
    <x v="19"/>
    <x v="19"/>
    <x v="19"/>
    <x v="0"/>
    <x v="1"/>
    <x v="0"/>
    <x v="0"/>
    <x v="0"/>
    <x v="0"/>
    <x v="0"/>
    <x v="0"/>
    <x v="0"/>
    <x v="0"/>
    <x v="2"/>
    <x v="2"/>
    <x v="0"/>
    <x v="0"/>
    <x v="0"/>
    <x v="0"/>
    <x v="19"/>
    <x v="0"/>
    <x v="0"/>
    <x v="62"/>
    <x v="77"/>
    <x v="489"/>
    <x v="369"/>
    <x v="72"/>
    <x v="20"/>
    <x v="256"/>
    <x v="75"/>
    <x v="570"/>
    <x v="327"/>
    <x v="672"/>
    <x v="667"/>
    <x v="670"/>
    <x v="760"/>
    <x v="0"/>
    <x v="0"/>
    <x v="0"/>
    <x v="0"/>
    <x v="0"/>
    <x v="0"/>
    <x v="3"/>
    <x v="3"/>
    <x v="0"/>
    <x v="0"/>
    <x v="0"/>
    <x v="0"/>
    <x v="6"/>
    <x v="0"/>
    <x v="1"/>
    <x v="242"/>
    <x v="285"/>
    <x v="0"/>
    <x v="0"/>
    <x v="3"/>
    <x v="203"/>
    <x v="0"/>
    <x v="0"/>
    <x v="85"/>
    <x v="15"/>
    <x v="294"/>
    <x v="2"/>
    <x v="66"/>
    <x v="404"/>
    <x v="9"/>
    <x v="76"/>
    <x v="576"/>
    <x v="665"/>
    <x v="53"/>
    <x v="975"/>
    <x v="24"/>
    <x v="341"/>
    <x v="4"/>
    <x v="4"/>
    <x v="188"/>
    <x v="2"/>
    <x v="674"/>
    <x v="48"/>
    <x v="173"/>
    <x v="712"/>
    <x v="851"/>
    <x v="0"/>
    <x v="0"/>
    <x v="0"/>
    <x v="0"/>
    <x v="0"/>
    <x v="0"/>
    <x v="0"/>
    <x v="0"/>
    <x v="0"/>
  </r>
  <r>
    <x v="0"/>
    <x v="0"/>
    <x v="0"/>
    <x v="0"/>
    <x v="0"/>
    <x v="12"/>
    <x v="0"/>
    <x v="19"/>
    <x v="19"/>
    <x v="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0"/>
    <x v="189"/>
    <x v="0"/>
    <x v="0"/>
    <x v="0"/>
    <x v="0"/>
    <x v="571"/>
    <x v="0"/>
    <x v="673"/>
    <x v="668"/>
    <x v="671"/>
    <x v="76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577"/>
    <x v="666"/>
    <x v="6"/>
    <x v="15"/>
    <x v="2"/>
    <x v="2"/>
    <x v="0"/>
    <x v="0"/>
    <x v="55"/>
    <x v="1"/>
    <x v="675"/>
    <x v="4"/>
    <x v="114"/>
    <x v="713"/>
    <x v="852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1"/>
    <x v="370"/>
    <x v="0"/>
    <x v="0"/>
    <x v="257"/>
    <x v="0"/>
    <x v="572"/>
    <x v="328"/>
    <x v="674"/>
    <x v="669"/>
    <x v="672"/>
    <x v="762"/>
    <x v="0"/>
    <x v="0"/>
    <x v="0"/>
    <x v="0"/>
    <x v="0"/>
    <x v="0"/>
    <x v="0"/>
    <x v="0"/>
    <x v="0"/>
    <x v="0"/>
    <x v="0"/>
    <x v="0"/>
    <x v="0"/>
    <x v="0"/>
    <x v="0"/>
    <x v="243"/>
    <x v="286"/>
    <x v="0"/>
    <x v="0"/>
    <x v="1"/>
    <x v="1"/>
    <x v="0"/>
    <x v="0"/>
    <x v="15"/>
    <x v="19"/>
    <x v="295"/>
    <x v="1"/>
    <x v="1"/>
    <x v="405"/>
    <x v="13"/>
    <x v="11"/>
    <x v="578"/>
    <x v="667"/>
    <x v="116"/>
    <x v="976"/>
    <x v="19"/>
    <x v="342"/>
    <x v="4"/>
    <x v="4"/>
    <x v="101"/>
    <x v="46"/>
    <x v="676"/>
    <x v="19"/>
    <x v="33"/>
    <x v="714"/>
    <x v="853"/>
    <x v="0"/>
    <x v="0"/>
    <x v="0"/>
    <x v="0"/>
    <x v="0"/>
    <x v="0"/>
    <x v="0"/>
    <x v="0"/>
    <x v="0"/>
  </r>
  <r>
    <x v="0"/>
    <x v="0"/>
    <x v="0"/>
    <x v="0"/>
    <x v="0"/>
    <x v="11"/>
    <x v="5"/>
    <x v="20"/>
    <x v="20"/>
    <x v="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2"/>
    <x v="233"/>
    <x v="0"/>
    <x v="0"/>
    <x v="0"/>
    <x v="0"/>
    <x v="573"/>
    <x v="234"/>
    <x v="675"/>
    <x v="670"/>
    <x v="673"/>
    <x v="763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6"/>
    <x v="1"/>
    <x v="1"/>
    <x v="0"/>
    <x v="0"/>
    <x v="7"/>
    <x v="4"/>
    <x v="9"/>
    <x v="1"/>
    <x v="1"/>
    <x v="23"/>
    <x v="1"/>
    <x v="1"/>
    <x v="579"/>
    <x v="668"/>
    <x v="23"/>
    <x v="120"/>
    <x v="1"/>
    <x v="65"/>
    <x v="0"/>
    <x v="0"/>
    <x v="2"/>
    <x v="1"/>
    <x v="28"/>
    <x v="4"/>
    <x v="5"/>
    <x v="715"/>
    <x v="854"/>
    <x v="0"/>
    <x v="0"/>
    <x v="0"/>
    <x v="0"/>
    <x v="0"/>
    <x v="0"/>
    <x v="0"/>
    <x v="0"/>
    <x v="0"/>
  </r>
  <r>
    <x v="0"/>
    <x v="0"/>
    <x v="0"/>
    <x v="0"/>
    <x v="0"/>
    <x v="5"/>
    <x v="0"/>
    <x v="624"/>
    <x v="622"/>
    <x v="6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3"/>
    <x v="29"/>
    <x v="113"/>
    <x v="113"/>
    <x v="1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3"/>
    <x v="230"/>
    <x v="0"/>
    <x v="0"/>
    <x v="0"/>
    <x v="0"/>
    <x v="574"/>
    <x v="204"/>
    <x v="676"/>
    <x v="671"/>
    <x v="674"/>
    <x v="7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0"/>
    <x v="0"/>
    <x v="0"/>
    <x v="157"/>
    <x v="1"/>
    <x v="16"/>
    <x v="580"/>
    <x v="669"/>
    <x v="22"/>
    <x v="808"/>
    <x v="2"/>
    <x v="2"/>
    <x v="1"/>
    <x v="65"/>
    <x v="43"/>
    <x v="1"/>
    <x v="341"/>
    <x v="4"/>
    <x v="13"/>
    <x v="716"/>
    <x v="855"/>
    <x v="0"/>
    <x v="0"/>
    <x v="0"/>
    <x v="0"/>
    <x v="0"/>
    <x v="0"/>
    <x v="0"/>
    <x v="0"/>
    <x v="0"/>
  </r>
  <r>
    <x v="0"/>
    <x v="0"/>
    <x v="0"/>
    <x v="0"/>
    <x v="0"/>
    <x v="13"/>
    <x v="0"/>
    <x v="625"/>
    <x v="623"/>
    <x v="6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77"/>
    <x v="672"/>
    <x v="675"/>
    <x v="7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8"/>
    <x v="4"/>
    <x v="11"/>
    <x v="0"/>
    <x v="0"/>
    <x v="94"/>
    <x v="0"/>
    <x v="0"/>
    <x v="581"/>
    <x v="670"/>
    <x v="23"/>
    <x v="16"/>
    <x v="1"/>
    <x v="111"/>
    <x v="0"/>
    <x v="0"/>
    <x v="35"/>
    <x v="1"/>
    <x v="677"/>
    <x v="1"/>
    <x v="33"/>
    <x v="717"/>
    <x v="856"/>
    <x v="0"/>
    <x v="0"/>
    <x v="0"/>
    <x v="0"/>
    <x v="0"/>
    <x v="0"/>
    <x v="0"/>
    <x v="0"/>
    <x v="0"/>
  </r>
  <r>
    <x v="0"/>
    <x v="0"/>
    <x v="0"/>
    <x v="0"/>
    <x v="0"/>
    <x v="13"/>
    <x v="0"/>
    <x v="95"/>
    <x v="95"/>
    <x v="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0"/>
    <x v="0"/>
    <x v="0"/>
    <x v="0"/>
    <x v="0"/>
    <x v="0"/>
    <x v="0"/>
    <x v="1"/>
    <x v="1"/>
    <x v="1"/>
    <x v="1"/>
    <x v="30"/>
    <x v="977"/>
    <x v="1"/>
    <x v="31"/>
    <x v="0"/>
    <x v="0"/>
    <x v="6"/>
    <x v="3"/>
    <x v="678"/>
    <x v="3"/>
    <x v="14"/>
    <x v="718"/>
    <x v="857"/>
    <x v="0"/>
    <x v="0"/>
    <x v="0"/>
    <x v="0"/>
    <x v="0"/>
    <x v="0"/>
    <x v="0"/>
    <x v="0"/>
    <x v="0"/>
  </r>
  <r>
    <x v="0"/>
    <x v="0"/>
    <x v="0"/>
    <x v="0"/>
    <x v="0"/>
    <x v="13"/>
    <x v="7"/>
    <x v="22"/>
    <x v="22"/>
    <x v="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6"/>
    <x v="0"/>
    <x v="626"/>
    <x v="624"/>
    <x v="6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4"/>
    <x v="143"/>
    <x v="0"/>
    <x v="0"/>
    <x v="258"/>
    <x v="0"/>
    <x v="575"/>
    <x v="123"/>
    <x v="678"/>
    <x v="673"/>
    <x v="676"/>
    <x v="767"/>
    <x v="0"/>
    <x v="0"/>
    <x v="0"/>
    <x v="0"/>
    <x v="0"/>
    <x v="0"/>
    <x v="0"/>
    <x v="0"/>
    <x v="0"/>
    <x v="0"/>
    <x v="0"/>
    <x v="0"/>
    <x v="0"/>
    <x v="0"/>
    <x v="0"/>
    <x v="244"/>
    <x v="287"/>
    <x v="2"/>
    <x v="170"/>
    <x v="1"/>
    <x v="1"/>
    <x v="0"/>
    <x v="0"/>
    <x v="7"/>
    <x v="4"/>
    <x v="230"/>
    <x v="1"/>
    <x v="97"/>
    <x v="322"/>
    <x v="1"/>
    <x v="1"/>
    <x v="582"/>
    <x v="671"/>
    <x v="6"/>
    <x v="755"/>
    <x v="2"/>
    <x v="2"/>
    <x v="0"/>
    <x v="0"/>
    <x v="2"/>
    <x v="1"/>
    <x v="679"/>
    <x v="4"/>
    <x v="5"/>
    <x v="719"/>
    <x v="858"/>
    <x v="0"/>
    <x v="0"/>
    <x v="0"/>
    <x v="0"/>
    <x v="0"/>
    <x v="0"/>
    <x v="0"/>
    <x v="0"/>
    <x v="0"/>
  </r>
  <r>
    <x v="0"/>
    <x v="0"/>
    <x v="0"/>
    <x v="0"/>
    <x v="0"/>
    <x v="15"/>
    <x v="0"/>
    <x v="24"/>
    <x v="24"/>
    <x v="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5"/>
    <x v="371"/>
    <x v="0"/>
    <x v="0"/>
    <x v="259"/>
    <x v="24"/>
    <x v="576"/>
    <x v="329"/>
    <x v="679"/>
    <x v="674"/>
    <x v="677"/>
    <x v="768"/>
    <x v="3"/>
    <x v="32"/>
    <x v="0"/>
    <x v="0"/>
    <x v="0"/>
    <x v="0"/>
    <x v="6"/>
    <x v="1"/>
    <x v="3"/>
    <x v="21"/>
    <x v="3"/>
    <x v="11"/>
    <x v="57"/>
    <x v="0"/>
    <x v="0"/>
    <x v="0"/>
    <x v="288"/>
    <x v="25"/>
    <x v="231"/>
    <x v="2"/>
    <x v="204"/>
    <x v="0"/>
    <x v="0"/>
    <x v="15"/>
    <x v="26"/>
    <x v="296"/>
    <x v="22"/>
    <x v="120"/>
    <x v="406"/>
    <x v="13"/>
    <x v="14"/>
    <x v="583"/>
    <x v="672"/>
    <x v="45"/>
    <x v="978"/>
    <x v="10"/>
    <x v="343"/>
    <x v="0"/>
    <x v="0"/>
    <x v="19"/>
    <x v="26"/>
    <x v="680"/>
    <x v="6"/>
    <x v="10"/>
    <x v="720"/>
    <x v="859"/>
    <x v="0"/>
    <x v="0"/>
    <x v="0"/>
    <x v="7"/>
    <x v="7"/>
    <x v="1"/>
    <x v="1"/>
    <x v="1"/>
    <x v="1"/>
  </r>
  <r>
    <x v="0"/>
    <x v="0"/>
    <x v="0"/>
    <x v="0"/>
    <x v="0"/>
    <x v="207"/>
    <x v="3"/>
    <x v="233"/>
    <x v="232"/>
    <x v="2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6"/>
    <x v="372"/>
    <x v="0"/>
    <x v="0"/>
    <x v="0"/>
    <x v="0"/>
    <x v="577"/>
    <x v="0"/>
    <x v="680"/>
    <x v="675"/>
    <x v="678"/>
    <x v="7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2"/>
    <x v="0"/>
    <x v="0"/>
    <x v="0"/>
    <x v="0"/>
    <x v="0"/>
    <x v="0"/>
    <x v="0"/>
    <x v="0"/>
    <x v="3"/>
    <x v="8"/>
    <x v="584"/>
    <x v="673"/>
    <x v="55"/>
    <x v="979"/>
    <x v="15"/>
    <x v="344"/>
    <x v="0"/>
    <x v="0"/>
    <x v="32"/>
    <x v="10"/>
    <x v="681"/>
    <x v="6"/>
    <x v="50"/>
    <x v="721"/>
    <x v="860"/>
    <x v="0"/>
    <x v="0"/>
    <x v="0"/>
    <x v="0"/>
    <x v="0"/>
    <x v="0"/>
    <x v="0"/>
    <x v="0"/>
    <x v="0"/>
  </r>
  <r>
    <x v="0"/>
    <x v="0"/>
    <x v="0"/>
    <x v="0"/>
    <x v="0"/>
    <x v="3"/>
    <x v="0"/>
    <x v="233"/>
    <x v="232"/>
    <x v="2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7"/>
    <x v="373"/>
    <x v="0"/>
    <x v="0"/>
    <x v="0"/>
    <x v="0"/>
    <x v="578"/>
    <x v="330"/>
    <x v="681"/>
    <x v="676"/>
    <x v="679"/>
    <x v="77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32"/>
    <x v="6"/>
    <x v="205"/>
    <x v="0"/>
    <x v="0"/>
    <x v="22"/>
    <x v="3"/>
    <x v="297"/>
    <x v="2"/>
    <x v="121"/>
    <x v="407"/>
    <x v="6"/>
    <x v="18"/>
    <x v="585"/>
    <x v="674"/>
    <x v="10"/>
    <x v="980"/>
    <x v="9"/>
    <x v="345"/>
    <x v="0"/>
    <x v="0"/>
    <x v="19"/>
    <x v="10"/>
    <x v="682"/>
    <x v="10"/>
    <x v="19"/>
    <x v="722"/>
    <x v="861"/>
    <x v="0"/>
    <x v="0"/>
    <x v="0"/>
    <x v="0"/>
    <x v="0"/>
    <x v="0"/>
    <x v="0"/>
    <x v="0"/>
    <x v="0"/>
  </r>
  <r>
    <x v="0"/>
    <x v="0"/>
    <x v="0"/>
    <x v="0"/>
    <x v="0"/>
    <x v="3"/>
    <x v="0"/>
    <x v="233"/>
    <x v="232"/>
    <x v="23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682"/>
    <x v="677"/>
    <x v="680"/>
    <x v="77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33"/>
    <x v="1"/>
    <x v="1"/>
    <x v="0"/>
    <x v="0"/>
    <x v="33"/>
    <x v="14"/>
    <x v="298"/>
    <x v="14"/>
    <x v="122"/>
    <x v="408"/>
    <x v="19"/>
    <x v="26"/>
    <x v="586"/>
    <x v="675"/>
    <x v="22"/>
    <x v="981"/>
    <x v="2"/>
    <x v="2"/>
    <x v="0"/>
    <x v="0"/>
    <x v="32"/>
    <x v="0"/>
    <x v="683"/>
    <x v="19"/>
    <x v="50"/>
    <x v="723"/>
    <x v="862"/>
    <x v="0"/>
    <x v="0"/>
    <x v="0"/>
    <x v="35"/>
    <x v="35"/>
    <x v="1"/>
    <x v="1"/>
    <x v="1"/>
    <x v="1"/>
  </r>
  <r>
    <x v="0"/>
    <x v="0"/>
    <x v="0"/>
    <x v="0"/>
    <x v="0"/>
    <x v="37"/>
    <x v="30"/>
    <x v="114"/>
    <x v="114"/>
    <x v="1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115"/>
    <x v="115"/>
    <x v="1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0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3"/>
    <x v="340"/>
    <x v="339"/>
    <x v="3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8"/>
    <x v="627"/>
    <x v="625"/>
    <x v="6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982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41"/>
    <x v="0"/>
    <x v="116"/>
    <x v="116"/>
    <x v="1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8"/>
    <x v="374"/>
    <x v="0"/>
    <x v="0"/>
    <x v="260"/>
    <x v="0"/>
    <x v="579"/>
    <x v="331"/>
    <x v="683"/>
    <x v="678"/>
    <x v="681"/>
    <x v="772"/>
    <x v="0"/>
    <x v="0"/>
    <x v="0"/>
    <x v="0"/>
    <x v="0"/>
    <x v="0"/>
    <x v="0"/>
    <x v="0"/>
    <x v="0"/>
    <x v="0"/>
    <x v="0"/>
    <x v="0"/>
    <x v="0"/>
    <x v="0"/>
    <x v="0"/>
    <x v="245"/>
    <x v="289"/>
    <x v="0"/>
    <x v="0"/>
    <x v="9"/>
    <x v="206"/>
    <x v="0"/>
    <x v="0"/>
    <x v="68"/>
    <x v="39"/>
    <x v="299"/>
    <x v="15"/>
    <x v="123"/>
    <x v="409"/>
    <x v="23"/>
    <x v="77"/>
    <x v="587"/>
    <x v="676"/>
    <x v="136"/>
    <x v="983"/>
    <x v="4"/>
    <x v="346"/>
    <x v="0"/>
    <x v="0"/>
    <x v="189"/>
    <x v="2"/>
    <x v="684"/>
    <x v="38"/>
    <x v="41"/>
    <x v="724"/>
    <x v="863"/>
    <x v="44"/>
    <x v="43"/>
    <x v="4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99"/>
    <x v="375"/>
    <x v="0"/>
    <x v="0"/>
    <x v="261"/>
    <x v="76"/>
    <x v="580"/>
    <x v="332"/>
    <x v="684"/>
    <x v="679"/>
    <x v="682"/>
    <x v="773"/>
    <x v="0"/>
    <x v="0"/>
    <x v="0"/>
    <x v="0"/>
    <x v="0"/>
    <x v="0"/>
    <x v="3"/>
    <x v="3"/>
    <x v="0"/>
    <x v="0"/>
    <x v="0"/>
    <x v="0"/>
    <x v="11"/>
    <x v="0"/>
    <x v="0"/>
    <x v="246"/>
    <x v="290"/>
    <x v="47"/>
    <x v="234"/>
    <x v="13"/>
    <x v="207"/>
    <x v="0"/>
    <x v="0"/>
    <x v="10"/>
    <x v="29"/>
    <x v="300"/>
    <x v="23"/>
    <x v="124"/>
    <x v="410"/>
    <x v="19"/>
    <x v="54"/>
    <x v="588"/>
    <x v="677"/>
    <x v="130"/>
    <x v="984"/>
    <x v="4"/>
    <x v="347"/>
    <x v="0"/>
    <x v="0"/>
    <x v="190"/>
    <x v="46"/>
    <x v="685"/>
    <x v="0"/>
    <x v="51"/>
    <x v="725"/>
    <x v="864"/>
    <x v="0"/>
    <x v="0"/>
    <x v="0"/>
    <x v="0"/>
    <x v="0"/>
    <x v="0"/>
    <x v="0"/>
    <x v="0"/>
    <x v="0"/>
  </r>
  <r>
    <x v="0"/>
    <x v="0"/>
    <x v="0"/>
    <x v="0"/>
    <x v="0"/>
    <x v="16"/>
    <x v="0"/>
    <x v="25"/>
    <x v="25"/>
    <x v="2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0"/>
    <x v="376"/>
    <x v="0"/>
    <x v="0"/>
    <x v="262"/>
    <x v="10"/>
    <x v="581"/>
    <x v="333"/>
    <x v="685"/>
    <x v="680"/>
    <x v="683"/>
    <x v="774"/>
    <x v="0"/>
    <x v="0"/>
    <x v="0"/>
    <x v="0"/>
    <x v="0"/>
    <x v="0"/>
    <x v="3"/>
    <x v="3"/>
    <x v="0"/>
    <x v="0"/>
    <x v="0"/>
    <x v="0"/>
    <x v="17"/>
    <x v="2"/>
    <x v="1"/>
    <x v="247"/>
    <x v="291"/>
    <x v="0"/>
    <x v="0"/>
    <x v="1"/>
    <x v="1"/>
    <x v="0"/>
    <x v="0"/>
    <x v="31"/>
    <x v="9"/>
    <x v="301"/>
    <x v="3"/>
    <x v="125"/>
    <x v="411"/>
    <x v="8"/>
    <x v="49"/>
    <x v="589"/>
    <x v="678"/>
    <x v="31"/>
    <x v="985"/>
    <x v="1"/>
    <x v="212"/>
    <x v="0"/>
    <x v="0"/>
    <x v="117"/>
    <x v="19"/>
    <x v="686"/>
    <x v="19"/>
    <x v="36"/>
    <x v="726"/>
    <x v="865"/>
    <x v="0"/>
    <x v="0"/>
    <x v="0"/>
    <x v="8"/>
    <x v="8"/>
    <x v="1"/>
    <x v="1"/>
    <x v="1"/>
    <x v="1"/>
  </r>
  <r>
    <x v="0"/>
    <x v="0"/>
    <x v="0"/>
    <x v="0"/>
    <x v="0"/>
    <x v="16"/>
    <x v="0"/>
    <x v="25"/>
    <x v="25"/>
    <x v="2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9"/>
    <x v="16"/>
    <x v="0"/>
    <x v="0"/>
    <x v="0"/>
    <x v="0"/>
    <x v="304"/>
    <x v="14"/>
    <x v="686"/>
    <x v="681"/>
    <x v="684"/>
    <x v="77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5"/>
    <x v="1"/>
    <x v="1"/>
    <x v="0"/>
    <x v="0"/>
    <x v="4"/>
    <x v="4"/>
    <x v="2"/>
    <x v="1"/>
    <x v="2"/>
    <x v="234"/>
    <x v="1"/>
    <x v="1"/>
    <x v="1"/>
    <x v="679"/>
    <x v="6"/>
    <x v="542"/>
    <x v="2"/>
    <x v="2"/>
    <x v="0"/>
    <x v="0"/>
    <x v="6"/>
    <x v="1"/>
    <x v="382"/>
    <x v="4"/>
    <x v="5"/>
    <x v="5"/>
    <x v="866"/>
    <x v="0"/>
    <x v="0"/>
    <x v="0"/>
    <x v="18"/>
    <x v="18"/>
    <x v="1"/>
    <x v="1"/>
    <x v="1"/>
    <x v="1"/>
  </r>
  <r>
    <x v="0"/>
    <x v="0"/>
    <x v="0"/>
    <x v="0"/>
    <x v="0"/>
    <x v="16"/>
    <x v="0"/>
    <x v="25"/>
    <x v="25"/>
    <x v="25"/>
    <x v="0"/>
    <x v="1"/>
    <x v="1"/>
    <x v="1"/>
    <x v="0"/>
    <x v="0"/>
    <x v="0"/>
    <x v="0"/>
    <x v="0"/>
    <x v="0"/>
    <x v="2"/>
    <x v="2"/>
    <x v="0"/>
    <x v="0"/>
    <x v="0"/>
    <x v="0"/>
    <x v="20"/>
    <x v="0"/>
    <x v="0"/>
    <x v="63"/>
    <x v="78"/>
    <x v="501"/>
    <x v="377"/>
    <x v="73"/>
    <x v="21"/>
    <x v="263"/>
    <x v="18"/>
    <x v="582"/>
    <x v="334"/>
    <x v="687"/>
    <x v="682"/>
    <x v="685"/>
    <x v="776"/>
    <x v="0"/>
    <x v="0"/>
    <x v="0"/>
    <x v="0"/>
    <x v="0"/>
    <x v="0"/>
    <x v="3"/>
    <x v="3"/>
    <x v="0"/>
    <x v="0"/>
    <x v="0"/>
    <x v="0"/>
    <x v="58"/>
    <x v="2"/>
    <x v="3"/>
    <x v="248"/>
    <x v="292"/>
    <x v="23"/>
    <x v="236"/>
    <x v="3"/>
    <x v="208"/>
    <x v="0"/>
    <x v="0"/>
    <x v="60"/>
    <x v="40"/>
    <x v="302"/>
    <x v="24"/>
    <x v="126"/>
    <x v="412"/>
    <x v="6"/>
    <x v="3"/>
    <x v="590"/>
    <x v="680"/>
    <x v="43"/>
    <x v="986"/>
    <x v="5"/>
    <x v="348"/>
    <x v="0"/>
    <x v="0"/>
    <x v="50"/>
    <x v="71"/>
    <x v="687"/>
    <x v="10"/>
    <x v="4"/>
    <x v="727"/>
    <x v="867"/>
    <x v="0"/>
    <x v="0"/>
    <x v="0"/>
    <x v="8"/>
    <x v="8"/>
    <x v="1"/>
    <x v="1"/>
    <x v="1"/>
    <x v="1"/>
  </r>
  <r>
    <x v="0"/>
    <x v="0"/>
    <x v="0"/>
    <x v="0"/>
    <x v="0"/>
    <x v="17"/>
    <x v="0"/>
    <x v="26"/>
    <x v="26"/>
    <x v="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542"/>
    <x v="683"/>
    <x v="686"/>
    <x v="61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7"/>
    <x v="4"/>
    <x v="174"/>
    <x v="1"/>
    <x v="50"/>
    <x v="289"/>
    <x v="0"/>
    <x v="16"/>
    <x v="591"/>
    <x v="681"/>
    <x v="6"/>
    <x v="148"/>
    <x v="2"/>
    <x v="2"/>
    <x v="0"/>
    <x v="0"/>
    <x v="2"/>
    <x v="1"/>
    <x v="227"/>
    <x v="1"/>
    <x v="2"/>
    <x v="222"/>
    <x v="868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1"/>
    <x v="21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"/>
    <x v="3"/>
    <x v="3"/>
    <x v="3"/>
    <x v="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87"/>
    <x v="2"/>
    <x v="2"/>
    <x v="0"/>
    <x v="0"/>
    <x v="6"/>
    <x v="3"/>
    <x v="63"/>
    <x v="1"/>
    <x v="13"/>
    <x v="79"/>
    <x v="869"/>
    <x v="0"/>
    <x v="0"/>
    <x v="0"/>
    <x v="0"/>
    <x v="0"/>
    <x v="0"/>
    <x v="0"/>
    <x v="0"/>
    <x v="0"/>
  </r>
  <r>
    <x v="0"/>
    <x v="0"/>
    <x v="0"/>
    <x v="0"/>
    <x v="0"/>
    <x v="6"/>
    <x v="3"/>
    <x v="7"/>
    <x v="7"/>
    <x v="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2"/>
    <x v="278"/>
    <x v="0"/>
    <x v="0"/>
    <x v="0"/>
    <x v="0"/>
    <x v="583"/>
    <x v="0"/>
    <x v="688"/>
    <x v="684"/>
    <x v="687"/>
    <x v="7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"/>
    <x v="0"/>
    <x v="0"/>
    <x v="0"/>
    <x v="0"/>
    <x v="0"/>
    <x v="0"/>
    <x v="0"/>
    <x v="0"/>
    <x v="1"/>
    <x v="1"/>
    <x v="592"/>
    <x v="682"/>
    <x v="4"/>
    <x v="988"/>
    <x v="1"/>
    <x v="142"/>
    <x v="0"/>
    <x v="0"/>
    <x v="38"/>
    <x v="8"/>
    <x v="688"/>
    <x v="3"/>
    <x v="20"/>
    <x v="728"/>
    <x v="870"/>
    <x v="0"/>
    <x v="0"/>
    <x v="0"/>
    <x v="0"/>
    <x v="0"/>
    <x v="0"/>
    <x v="0"/>
    <x v="0"/>
    <x v="0"/>
  </r>
  <r>
    <x v="0"/>
    <x v="0"/>
    <x v="0"/>
    <x v="0"/>
    <x v="0"/>
    <x v="8"/>
    <x v="3"/>
    <x v="10"/>
    <x v="10"/>
    <x v="1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30"/>
    <x v="0"/>
    <x v="0"/>
    <x v="0"/>
    <x v="0"/>
    <x v="1"/>
    <x v="204"/>
    <x v="689"/>
    <x v="685"/>
    <x v="688"/>
    <x v="7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42"/>
    <x v="1"/>
    <x v="5"/>
    <x v="151"/>
    <x v="683"/>
    <x v="15"/>
    <x v="989"/>
    <x v="5"/>
    <x v="349"/>
    <x v="0"/>
    <x v="0"/>
    <x v="39"/>
    <x v="3"/>
    <x v="292"/>
    <x v="1"/>
    <x v="4"/>
    <x v="729"/>
    <x v="871"/>
    <x v="0"/>
    <x v="0"/>
    <x v="0"/>
    <x v="0"/>
    <x v="0"/>
    <x v="0"/>
    <x v="0"/>
    <x v="0"/>
    <x v="0"/>
  </r>
  <r>
    <x v="0"/>
    <x v="0"/>
    <x v="0"/>
    <x v="0"/>
    <x v="0"/>
    <x v="10"/>
    <x v="0"/>
    <x v="15"/>
    <x v="15"/>
    <x v="1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3"/>
    <x v="81"/>
    <x v="0"/>
    <x v="0"/>
    <x v="0"/>
    <x v="0"/>
    <x v="584"/>
    <x v="75"/>
    <x v="690"/>
    <x v="686"/>
    <x v="689"/>
    <x v="7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303"/>
    <x v="0"/>
    <x v="0"/>
    <x v="413"/>
    <x v="1"/>
    <x v="5"/>
    <x v="593"/>
    <x v="684"/>
    <x v="22"/>
    <x v="990"/>
    <x v="5"/>
    <x v="350"/>
    <x v="0"/>
    <x v="0"/>
    <x v="17"/>
    <x v="10"/>
    <x v="689"/>
    <x v="3"/>
    <x v="37"/>
    <x v="730"/>
    <x v="872"/>
    <x v="45"/>
    <x v="11"/>
    <x v="4"/>
    <x v="0"/>
    <x v="0"/>
    <x v="0"/>
    <x v="0"/>
    <x v="0"/>
    <x v="0"/>
  </r>
  <r>
    <x v="0"/>
    <x v="0"/>
    <x v="0"/>
    <x v="0"/>
    <x v="0"/>
    <x v="11"/>
    <x v="0"/>
    <x v="16"/>
    <x v="16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4"/>
    <x v="186"/>
    <x v="0"/>
    <x v="0"/>
    <x v="0"/>
    <x v="0"/>
    <x v="585"/>
    <x v="0"/>
    <x v="691"/>
    <x v="687"/>
    <x v="690"/>
    <x v="7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594"/>
    <x v="685"/>
    <x v="10"/>
    <x v="332"/>
    <x v="2"/>
    <x v="2"/>
    <x v="0"/>
    <x v="0"/>
    <x v="6"/>
    <x v="3"/>
    <x v="690"/>
    <x v="1"/>
    <x v="13"/>
    <x v="731"/>
    <x v="873"/>
    <x v="46"/>
    <x v="11"/>
    <x v="4"/>
    <x v="0"/>
    <x v="0"/>
    <x v="0"/>
    <x v="0"/>
    <x v="0"/>
    <x v="0"/>
  </r>
  <r>
    <x v="0"/>
    <x v="0"/>
    <x v="0"/>
    <x v="0"/>
    <x v="0"/>
    <x v="11"/>
    <x v="0"/>
    <x v="17"/>
    <x v="17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6"/>
    <x v="0"/>
    <x v="25"/>
    <x v="25"/>
    <x v="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72"/>
    <x v="2"/>
    <x v="2"/>
    <x v="0"/>
    <x v="0"/>
    <x v="13"/>
    <x v="1"/>
    <x v="250"/>
    <x v="1"/>
    <x v="13"/>
    <x v="247"/>
    <x v="874"/>
    <x v="0"/>
    <x v="0"/>
    <x v="0"/>
    <x v="0"/>
    <x v="0"/>
    <x v="0"/>
    <x v="0"/>
    <x v="0"/>
    <x v="0"/>
  </r>
  <r>
    <x v="0"/>
    <x v="0"/>
    <x v="0"/>
    <x v="0"/>
    <x v="0"/>
    <x v="1"/>
    <x v="0"/>
    <x v="52"/>
    <x v="52"/>
    <x v="5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991"/>
    <x v="1"/>
    <x v="6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0"/>
    <x v="0"/>
    <x v="66"/>
    <x v="66"/>
    <x v="6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92"/>
    <x v="2"/>
    <x v="2"/>
    <x v="0"/>
    <x v="0"/>
    <x v="2"/>
    <x v="1"/>
    <x v="84"/>
    <x v="1"/>
    <x v="2"/>
    <x v="200"/>
    <x v="875"/>
    <x v="0"/>
    <x v="0"/>
    <x v="0"/>
    <x v="0"/>
    <x v="0"/>
    <x v="0"/>
    <x v="0"/>
    <x v="0"/>
    <x v="0"/>
  </r>
  <r>
    <x v="0"/>
    <x v="0"/>
    <x v="0"/>
    <x v="0"/>
    <x v="0"/>
    <x v="3"/>
    <x v="0"/>
    <x v="8"/>
    <x v="8"/>
    <x v="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"/>
    <x v="1"/>
    <x v="1"/>
    <x v="0"/>
    <x v="0"/>
    <x v="0"/>
    <x v="0"/>
    <x v="0"/>
    <x v="0"/>
    <x v="0"/>
    <x v="0"/>
    <x v="1"/>
    <x v="1"/>
    <x v="1"/>
    <x v="1"/>
    <x v="6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6"/>
    <x v="21"/>
    <x v="73"/>
    <x v="73"/>
    <x v="7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692"/>
    <x v="688"/>
    <x v="691"/>
    <x v="7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9"/>
    <x v="0"/>
    <x v="0"/>
    <x v="4"/>
    <x v="4"/>
    <x v="9"/>
    <x v="0"/>
    <x v="0"/>
    <x v="42"/>
    <x v="0"/>
    <x v="5"/>
    <x v="151"/>
    <x v="686"/>
    <x v="23"/>
    <x v="993"/>
    <x v="1"/>
    <x v="351"/>
    <x v="0"/>
    <x v="0"/>
    <x v="12"/>
    <x v="3"/>
    <x v="13"/>
    <x v="3"/>
    <x v="20"/>
    <x v="646"/>
    <x v="876"/>
    <x v="0"/>
    <x v="0"/>
    <x v="0"/>
    <x v="0"/>
    <x v="0"/>
    <x v="0"/>
    <x v="0"/>
    <x v="0"/>
    <x v="0"/>
  </r>
  <r>
    <x v="0"/>
    <x v="0"/>
    <x v="0"/>
    <x v="0"/>
    <x v="0"/>
    <x v="3"/>
    <x v="0"/>
    <x v="74"/>
    <x v="74"/>
    <x v="74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05"/>
    <x v="73"/>
    <x v="0"/>
    <x v="0"/>
    <x v="264"/>
    <x v="49"/>
    <x v="586"/>
    <x v="67"/>
    <x v="693"/>
    <x v="689"/>
    <x v="692"/>
    <x v="784"/>
    <x v="0"/>
    <x v="0"/>
    <x v="0"/>
    <x v="0"/>
    <x v="0"/>
    <x v="0"/>
    <x v="6"/>
    <x v="3"/>
    <x v="0"/>
    <x v="0"/>
    <x v="0"/>
    <x v="0"/>
    <x v="59"/>
    <x v="0"/>
    <x v="10"/>
    <x v="249"/>
    <x v="293"/>
    <x v="2"/>
    <x v="4"/>
    <x v="1"/>
    <x v="1"/>
    <x v="0"/>
    <x v="0"/>
    <x v="21"/>
    <x v="4"/>
    <x v="11"/>
    <x v="1"/>
    <x v="32"/>
    <x v="414"/>
    <x v="1"/>
    <x v="11"/>
    <x v="595"/>
    <x v="687"/>
    <x v="6"/>
    <x v="15"/>
    <x v="2"/>
    <x v="2"/>
    <x v="0"/>
    <x v="0"/>
    <x v="143"/>
    <x v="1"/>
    <x v="691"/>
    <x v="4"/>
    <x v="39"/>
    <x v="732"/>
    <x v="877"/>
    <x v="0"/>
    <x v="0"/>
    <x v="0"/>
    <x v="0"/>
    <x v="0"/>
    <x v="0"/>
    <x v="0"/>
    <x v="0"/>
    <x v="0"/>
  </r>
  <r>
    <x v="0"/>
    <x v="0"/>
    <x v="0"/>
    <x v="0"/>
    <x v="0"/>
    <x v="5"/>
    <x v="0"/>
    <x v="80"/>
    <x v="80"/>
    <x v="8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9"/>
    <x v="1"/>
    <x v="35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0"/>
    <x v="0"/>
    <x v="82"/>
    <x v="82"/>
    <x v="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4"/>
    <x v="79"/>
    <x v="506"/>
    <x v="378"/>
    <x v="74"/>
    <x v="0"/>
    <x v="265"/>
    <x v="0"/>
    <x v="587"/>
    <x v="335"/>
    <x v="694"/>
    <x v="690"/>
    <x v="693"/>
    <x v="785"/>
    <x v="0"/>
    <x v="0"/>
    <x v="0"/>
    <x v="0"/>
    <x v="0"/>
    <x v="0"/>
    <x v="0"/>
    <x v="0"/>
    <x v="0"/>
    <x v="0"/>
    <x v="0"/>
    <x v="0"/>
    <x v="0"/>
    <x v="0"/>
    <x v="0"/>
    <x v="250"/>
    <x v="294"/>
    <x v="0"/>
    <x v="0"/>
    <x v="0"/>
    <x v="210"/>
    <x v="0"/>
    <x v="0"/>
    <x v="78"/>
    <x v="14"/>
    <x v="304"/>
    <x v="0"/>
    <x v="0"/>
    <x v="415"/>
    <x v="13"/>
    <x v="45"/>
    <x v="596"/>
    <x v="688"/>
    <x v="33"/>
    <x v="994"/>
    <x v="15"/>
    <x v="353"/>
    <x v="0"/>
    <x v="0"/>
    <x v="191"/>
    <x v="33"/>
    <x v="692"/>
    <x v="13"/>
    <x v="120"/>
    <x v="733"/>
    <x v="878"/>
    <x v="47"/>
    <x v="44"/>
    <x v="4"/>
    <x v="0"/>
    <x v="0"/>
    <x v="0"/>
    <x v="0"/>
    <x v="0"/>
    <x v="0"/>
  </r>
  <r>
    <x v="0"/>
    <x v="0"/>
    <x v="0"/>
    <x v="0"/>
    <x v="0"/>
    <x v="30"/>
    <x v="0"/>
    <x v="82"/>
    <x v="82"/>
    <x v="8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7"/>
    <x v="1"/>
    <x v="1"/>
    <x v="0"/>
    <x v="0"/>
    <x v="0"/>
    <x v="0"/>
    <x v="0"/>
    <x v="0"/>
    <x v="0"/>
    <x v="0"/>
    <x v="1"/>
    <x v="1"/>
    <x v="1"/>
    <x v="1"/>
    <x v="6"/>
    <x v="6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28"/>
    <x v="0"/>
    <x v="91"/>
    <x v="91"/>
    <x v="9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11"/>
    <x v="0"/>
    <x v="18"/>
    <x v="18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7"/>
    <x v="379"/>
    <x v="0"/>
    <x v="0"/>
    <x v="266"/>
    <x v="0"/>
    <x v="588"/>
    <x v="67"/>
    <x v="695"/>
    <x v="691"/>
    <x v="694"/>
    <x v="786"/>
    <x v="0"/>
    <x v="0"/>
    <x v="0"/>
    <x v="0"/>
    <x v="0"/>
    <x v="0"/>
    <x v="0"/>
    <x v="0"/>
    <x v="0"/>
    <x v="0"/>
    <x v="0"/>
    <x v="0"/>
    <x v="0"/>
    <x v="0"/>
    <x v="0"/>
    <x v="251"/>
    <x v="295"/>
    <x v="0"/>
    <x v="0"/>
    <x v="0"/>
    <x v="211"/>
    <x v="0"/>
    <x v="0"/>
    <x v="12"/>
    <x v="4"/>
    <x v="9"/>
    <x v="1"/>
    <x v="1"/>
    <x v="66"/>
    <x v="0"/>
    <x v="5"/>
    <x v="597"/>
    <x v="689"/>
    <x v="15"/>
    <x v="995"/>
    <x v="5"/>
    <x v="354"/>
    <x v="0"/>
    <x v="0"/>
    <x v="23"/>
    <x v="10"/>
    <x v="693"/>
    <x v="1"/>
    <x v="14"/>
    <x v="734"/>
    <x v="879"/>
    <x v="0"/>
    <x v="0"/>
    <x v="0"/>
    <x v="0"/>
    <x v="0"/>
    <x v="0"/>
    <x v="0"/>
    <x v="0"/>
    <x v="0"/>
  </r>
  <r>
    <x v="0"/>
    <x v="0"/>
    <x v="0"/>
    <x v="0"/>
    <x v="0"/>
    <x v="35"/>
    <x v="0"/>
    <x v="21"/>
    <x v="21"/>
    <x v="2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"/>
    <x v="0"/>
    <x v="96"/>
    <x v="96"/>
    <x v="96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38"/>
    <x v="1"/>
    <x v="1"/>
    <x v="0"/>
    <x v="0"/>
    <x v="0"/>
    <x v="0"/>
    <x v="0"/>
    <x v="0"/>
    <x v="0"/>
    <x v="0"/>
    <x v="1"/>
    <x v="1"/>
    <x v="1"/>
    <x v="1"/>
    <x v="1"/>
    <x v="99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0"/>
    <x v="100"/>
    <x v="10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97"/>
    <x v="1"/>
    <x v="3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3"/>
    <x v="102"/>
    <x v="102"/>
    <x v="10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0"/>
    <x v="0"/>
    <x v="37"/>
    <x v="27"/>
    <x v="106"/>
    <x v="106"/>
    <x v="10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98"/>
    <x v="7"/>
    <x v="355"/>
    <x v="0"/>
    <x v="0"/>
    <x v="38"/>
    <x v="3"/>
    <x v="600"/>
    <x v="1"/>
    <x v="35"/>
    <x v="735"/>
    <x v="880"/>
    <x v="0"/>
    <x v="0"/>
    <x v="0"/>
    <x v="0"/>
    <x v="0"/>
    <x v="0"/>
    <x v="0"/>
    <x v="0"/>
    <x v="0"/>
  </r>
  <r>
    <x v="0"/>
    <x v="0"/>
    <x v="0"/>
    <x v="1"/>
    <x v="1"/>
    <x v="47"/>
    <x v="32"/>
    <x v="121"/>
    <x v="121"/>
    <x v="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8"/>
    <x v="380"/>
    <x v="0"/>
    <x v="0"/>
    <x v="0"/>
    <x v="0"/>
    <x v="589"/>
    <x v="68"/>
    <x v="696"/>
    <x v="692"/>
    <x v="695"/>
    <x v="7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10"/>
    <x v="305"/>
    <x v="0"/>
    <x v="0"/>
    <x v="416"/>
    <x v="0"/>
    <x v="4"/>
    <x v="598"/>
    <x v="690"/>
    <x v="92"/>
    <x v="999"/>
    <x v="1"/>
    <x v="4"/>
    <x v="1"/>
    <x v="133"/>
    <x v="148"/>
    <x v="13"/>
    <x v="694"/>
    <x v="10"/>
    <x v="75"/>
    <x v="736"/>
    <x v="881"/>
    <x v="0"/>
    <x v="0"/>
    <x v="0"/>
    <x v="0"/>
    <x v="0"/>
    <x v="0"/>
    <x v="0"/>
    <x v="0"/>
    <x v="0"/>
  </r>
  <r>
    <x v="0"/>
    <x v="0"/>
    <x v="0"/>
    <x v="1"/>
    <x v="1"/>
    <x v="48"/>
    <x v="32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9"/>
    <x v="381"/>
    <x v="0"/>
    <x v="0"/>
    <x v="267"/>
    <x v="14"/>
    <x v="590"/>
    <x v="336"/>
    <x v="697"/>
    <x v="693"/>
    <x v="696"/>
    <x v="789"/>
    <x v="0"/>
    <x v="0"/>
    <x v="0"/>
    <x v="0"/>
    <x v="0"/>
    <x v="0"/>
    <x v="3"/>
    <x v="3"/>
    <x v="0"/>
    <x v="0"/>
    <x v="0"/>
    <x v="0"/>
    <x v="25"/>
    <x v="0"/>
    <x v="5"/>
    <x v="252"/>
    <x v="296"/>
    <x v="0"/>
    <x v="0"/>
    <x v="8"/>
    <x v="212"/>
    <x v="0"/>
    <x v="0"/>
    <x v="86"/>
    <x v="16"/>
    <x v="306"/>
    <x v="0"/>
    <x v="0"/>
    <x v="417"/>
    <x v="10"/>
    <x v="70"/>
    <x v="599"/>
    <x v="691"/>
    <x v="114"/>
    <x v="1000"/>
    <x v="31"/>
    <x v="356"/>
    <x v="2"/>
    <x v="233"/>
    <x v="192"/>
    <x v="72"/>
    <x v="695"/>
    <x v="49"/>
    <x v="174"/>
    <x v="737"/>
    <x v="882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0"/>
    <x v="240"/>
    <x v="0"/>
    <x v="0"/>
    <x v="0"/>
    <x v="0"/>
    <x v="591"/>
    <x v="0"/>
    <x v="698"/>
    <x v="694"/>
    <x v="697"/>
    <x v="7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00"/>
    <x v="692"/>
    <x v="6"/>
    <x v="855"/>
    <x v="2"/>
    <x v="2"/>
    <x v="0"/>
    <x v="0"/>
    <x v="2"/>
    <x v="1"/>
    <x v="28"/>
    <x v="4"/>
    <x v="5"/>
    <x v="738"/>
    <x v="883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289"/>
    <x v="0"/>
    <x v="0"/>
    <x v="0"/>
    <x v="0"/>
    <x v="29"/>
    <x v="254"/>
    <x v="699"/>
    <x v="695"/>
    <x v="698"/>
    <x v="79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2"/>
    <x v="1"/>
    <x v="2"/>
    <x v="26"/>
    <x v="1"/>
    <x v="1"/>
    <x v="1"/>
    <x v="693"/>
    <x v="6"/>
    <x v="10"/>
    <x v="2"/>
    <x v="2"/>
    <x v="0"/>
    <x v="0"/>
    <x v="13"/>
    <x v="1"/>
    <x v="34"/>
    <x v="4"/>
    <x v="5"/>
    <x v="5"/>
    <x v="884"/>
    <x v="0"/>
    <x v="0"/>
    <x v="0"/>
    <x v="10"/>
    <x v="10"/>
    <x v="1"/>
    <x v="1"/>
    <x v="6"/>
    <x v="6"/>
  </r>
  <r>
    <x v="0"/>
    <x v="0"/>
    <x v="0"/>
    <x v="1"/>
    <x v="1"/>
    <x v="1"/>
    <x v="36"/>
    <x v="123"/>
    <x v="123"/>
    <x v="1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7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01"/>
    <x v="2"/>
    <x v="2"/>
    <x v="4"/>
    <x v="4"/>
    <x v="39"/>
    <x v="3"/>
    <x v="696"/>
    <x v="3"/>
    <x v="31"/>
    <x v="739"/>
    <x v="885"/>
    <x v="0"/>
    <x v="0"/>
    <x v="0"/>
    <x v="0"/>
    <x v="0"/>
    <x v="0"/>
    <x v="0"/>
    <x v="0"/>
    <x v="0"/>
  </r>
  <r>
    <x v="0"/>
    <x v="0"/>
    <x v="0"/>
    <x v="1"/>
    <x v="1"/>
    <x v="50"/>
    <x v="32"/>
    <x v="82"/>
    <x v="82"/>
    <x v="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1"/>
    <x v="382"/>
    <x v="0"/>
    <x v="0"/>
    <x v="268"/>
    <x v="0"/>
    <x v="592"/>
    <x v="337"/>
    <x v="700"/>
    <x v="696"/>
    <x v="699"/>
    <x v="793"/>
    <x v="0"/>
    <x v="0"/>
    <x v="0"/>
    <x v="0"/>
    <x v="0"/>
    <x v="0"/>
    <x v="0"/>
    <x v="0"/>
    <x v="0"/>
    <x v="0"/>
    <x v="0"/>
    <x v="0"/>
    <x v="0"/>
    <x v="0"/>
    <x v="0"/>
    <x v="253"/>
    <x v="297"/>
    <x v="0"/>
    <x v="0"/>
    <x v="3"/>
    <x v="213"/>
    <x v="0"/>
    <x v="0"/>
    <x v="22"/>
    <x v="9"/>
    <x v="307"/>
    <x v="1"/>
    <x v="1"/>
    <x v="418"/>
    <x v="9"/>
    <x v="72"/>
    <x v="601"/>
    <x v="694"/>
    <x v="53"/>
    <x v="1002"/>
    <x v="24"/>
    <x v="357"/>
    <x v="4"/>
    <x v="234"/>
    <x v="193"/>
    <x v="43"/>
    <x v="697"/>
    <x v="23"/>
    <x v="175"/>
    <x v="740"/>
    <x v="886"/>
    <x v="0"/>
    <x v="0"/>
    <x v="0"/>
    <x v="0"/>
    <x v="0"/>
    <x v="0"/>
    <x v="0"/>
    <x v="0"/>
    <x v="0"/>
  </r>
  <r>
    <x v="0"/>
    <x v="0"/>
    <x v="0"/>
    <x v="1"/>
    <x v="1"/>
    <x v="45"/>
    <x v="32"/>
    <x v="18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2"/>
    <x v="383"/>
    <x v="0"/>
    <x v="0"/>
    <x v="269"/>
    <x v="0"/>
    <x v="593"/>
    <x v="338"/>
    <x v="701"/>
    <x v="697"/>
    <x v="700"/>
    <x v="794"/>
    <x v="0"/>
    <x v="0"/>
    <x v="2"/>
    <x v="12"/>
    <x v="0"/>
    <x v="0"/>
    <x v="0"/>
    <x v="0"/>
    <x v="0"/>
    <x v="0"/>
    <x v="0"/>
    <x v="0"/>
    <x v="0"/>
    <x v="0"/>
    <x v="5"/>
    <x v="254"/>
    <x v="298"/>
    <x v="0"/>
    <x v="0"/>
    <x v="16"/>
    <x v="214"/>
    <x v="0"/>
    <x v="0"/>
    <x v="87"/>
    <x v="24"/>
    <x v="308"/>
    <x v="3"/>
    <x v="127"/>
    <x v="419"/>
    <x v="21"/>
    <x v="78"/>
    <x v="602"/>
    <x v="695"/>
    <x v="150"/>
    <x v="1003"/>
    <x v="32"/>
    <x v="358"/>
    <x v="38"/>
    <x v="235"/>
    <x v="194"/>
    <x v="24"/>
    <x v="698"/>
    <x v="50"/>
    <x v="176"/>
    <x v="741"/>
    <x v="887"/>
    <x v="48"/>
    <x v="45"/>
    <x v="4"/>
    <x v="0"/>
    <x v="0"/>
    <x v="0"/>
    <x v="0"/>
    <x v="0"/>
    <x v="0"/>
  </r>
  <r>
    <x v="0"/>
    <x v="0"/>
    <x v="0"/>
    <x v="1"/>
    <x v="1"/>
    <x v="3"/>
    <x v="0"/>
    <x v="134"/>
    <x v="134"/>
    <x v="13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39"/>
    <x v="1"/>
    <x v="1"/>
    <x v="0"/>
    <x v="0"/>
    <x v="0"/>
    <x v="0"/>
    <x v="0"/>
    <x v="0"/>
    <x v="0"/>
    <x v="0"/>
    <x v="1"/>
    <x v="1"/>
    <x v="1"/>
    <x v="1"/>
    <x v="1"/>
    <x v="20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208"/>
    <x v="0"/>
    <x v="628"/>
    <x v="626"/>
    <x v="628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4"/>
    <x v="0"/>
    <x v="702"/>
    <x v="698"/>
    <x v="701"/>
    <x v="7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5"/>
    <x v="0"/>
    <x v="0"/>
    <x v="0"/>
    <x v="0"/>
    <x v="0"/>
    <x v="0"/>
    <x v="0"/>
    <x v="0"/>
    <x v="3"/>
    <x v="14"/>
    <x v="603"/>
    <x v="696"/>
    <x v="3"/>
    <x v="1004"/>
    <x v="1"/>
    <x v="359"/>
    <x v="1"/>
    <x v="1"/>
    <x v="0"/>
    <x v="8"/>
    <x v="699"/>
    <x v="10"/>
    <x v="0"/>
    <x v="742"/>
    <x v="888"/>
    <x v="0"/>
    <x v="0"/>
    <x v="0"/>
    <x v="0"/>
    <x v="0"/>
    <x v="0"/>
    <x v="0"/>
    <x v="0"/>
    <x v="0"/>
  </r>
  <r>
    <x v="0"/>
    <x v="0"/>
    <x v="0"/>
    <x v="1"/>
    <x v="1"/>
    <x v="42"/>
    <x v="31"/>
    <x v="117"/>
    <x v="117"/>
    <x v="1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3"/>
    <x v="384"/>
    <x v="0"/>
    <x v="0"/>
    <x v="0"/>
    <x v="0"/>
    <x v="595"/>
    <x v="125"/>
    <x v="703"/>
    <x v="699"/>
    <x v="702"/>
    <x v="7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6"/>
    <x v="0"/>
    <x v="0"/>
    <x v="8"/>
    <x v="4"/>
    <x v="9"/>
    <x v="0"/>
    <x v="0"/>
    <x v="9"/>
    <x v="0"/>
    <x v="14"/>
    <x v="604"/>
    <x v="697"/>
    <x v="60"/>
    <x v="1005"/>
    <x v="7"/>
    <x v="360"/>
    <x v="1"/>
    <x v="1"/>
    <x v="131"/>
    <x v="16"/>
    <x v="700"/>
    <x v="16"/>
    <x v="48"/>
    <x v="743"/>
    <x v="889"/>
    <x v="0"/>
    <x v="0"/>
    <x v="0"/>
    <x v="0"/>
    <x v="0"/>
    <x v="0"/>
    <x v="0"/>
    <x v="0"/>
    <x v="0"/>
  </r>
  <r>
    <x v="0"/>
    <x v="0"/>
    <x v="0"/>
    <x v="1"/>
    <x v="1"/>
    <x v="199"/>
    <x v="27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704"/>
    <x v="700"/>
    <x v="703"/>
    <x v="7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2"/>
    <x v="698"/>
    <x v="1"/>
    <x v="1006"/>
    <x v="2"/>
    <x v="2"/>
    <x v="0"/>
    <x v="0"/>
    <x v="2"/>
    <x v="1"/>
    <x v="28"/>
    <x v="1"/>
    <x v="2"/>
    <x v="26"/>
    <x v="890"/>
    <x v="0"/>
    <x v="0"/>
    <x v="0"/>
    <x v="0"/>
    <x v="0"/>
    <x v="0"/>
    <x v="0"/>
    <x v="0"/>
    <x v="0"/>
  </r>
  <r>
    <x v="0"/>
    <x v="0"/>
    <x v="0"/>
    <x v="1"/>
    <x v="1"/>
    <x v="1"/>
    <x v="52"/>
    <x v="571"/>
    <x v="569"/>
    <x v="5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223"/>
    <x v="5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007"/>
    <x v="2"/>
    <x v="2"/>
    <x v="7"/>
    <x v="236"/>
    <x v="112"/>
    <x v="3"/>
    <x v="701"/>
    <x v="3"/>
    <x v="44"/>
    <x v="744"/>
    <x v="891"/>
    <x v="0"/>
    <x v="0"/>
    <x v="0"/>
    <x v="0"/>
    <x v="0"/>
    <x v="0"/>
    <x v="0"/>
    <x v="0"/>
    <x v="0"/>
  </r>
  <r>
    <x v="0"/>
    <x v="0"/>
    <x v="0"/>
    <x v="1"/>
    <x v="1"/>
    <x v="11"/>
    <x v="27"/>
    <x v="7"/>
    <x v="7"/>
    <x v="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05"/>
    <x v="701"/>
    <x v="704"/>
    <x v="7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64"/>
    <x v="1"/>
    <x v="12"/>
    <x v="26"/>
    <x v="0"/>
    <x v="0"/>
    <x v="298"/>
    <x v="699"/>
    <x v="6"/>
    <x v="10"/>
    <x v="2"/>
    <x v="2"/>
    <x v="0"/>
    <x v="0"/>
    <x v="13"/>
    <x v="1"/>
    <x v="34"/>
    <x v="1"/>
    <x v="13"/>
    <x v="152"/>
    <x v="892"/>
    <x v="0"/>
    <x v="0"/>
    <x v="0"/>
    <x v="10"/>
    <x v="10"/>
    <x v="1"/>
    <x v="1"/>
    <x v="1"/>
    <x v="1"/>
  </r>
  <r>
    <x v="0"/>
    <x v="0"/>
    <x v="0"/>
    <x v="1"/>
    <x v="1"/>
    <x v="11"/>
    <x v="27"/>
    <x v="7"/>
    <x v="7"/>
    <x v="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706"/>
    <x v="702"/>
    <x v="705"/>
    <x v="79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8"/>
    <x v="4"/>
    <x v="309"/>
    <x v="1"/>
    <x v="128"/>
    <x v="26"/>
    <x v="1"/>
    <x v="1"/>
    <x v="1"/>
    <x v="700"/>
    <x v="6"/>
    <x v="10"/>
    <x v="2"/>
    <x v="2"/>
    <x v="0"/>
    <x v="0"/>
    <x v="13"/>
    <x v="1"/>
    <x v="34"/>
    <x v="4"/>
    <x v="5"/>
    <x v="5"/>
    <x v="893"/>
    <x v="0"/>
    <x v="0"/>
    <x v="0"/>
    <x v="10"/>
    <x v="10"/>
    <x v="1"/>
    <x v="1"/>
    <x v="1"/>
    <x v="1"/>
  </r>
  <r>
    <x v="0"/>
    <x v="0"/>
    <x v="0"/>
    <x v="1"/>
    <x v="1"/>
    <x v="1"/>
    <x v="223"/>
    <x v="111"/>
    <x v="111"/>
    <x v="1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4"/>
    <x v="385"/>
    <x v="0"/>
    <x v="0"/>
    <x v="270"/>
    <x v="22"/>
    <x v="596"/>
    <x v="339"/>
    <x v="707"/>
    <x v="703"/>
    <x v="706"/>
    <x v="800"/>
    <x v="0"/>
    <x v="0"/>
    <x v="0"/>
    <x v="0"/>
    <x v="0"/>
    <x v="0"/>
    <x v="3"/>
    <x v="3"/>
    <x v="0"/>
    <x v="0"/>
    <x v="0"/>
    <x v="0"/>
    <x v="60"/>
    <x v="0"/>
    <x v="3"/>
    <x v="255"/>
    <x v="299"/>
    <x v="0"/>
    <x v="0"/>
    <x v="1"/>
    <x v="1"/>
    <x v="0"/>
    <x v="0"/>
    <x v="19"/>
    <x v="5"/>
    <x v="310"/>
    <x v="0"/>
    <x v="0"/>
    <x v="420"/>
    <x v="3"/>
    <x v="79"/>
    <x v="605"/>
    <x v="701"/>
    <x v="116"/>
    <x v="1008"/>
    <x v="5"/>
    <x v="361"/>
    <x v="25"/>
    <x v="237"/>
    <x v="195"/>
    <x v="42"/>
    <x v="702"/>
    <x v="14"/>
    <x v="164"/>
    <x v="745"/>
    <x v="894"/>
    <x v="0"/>
    <x v="0"/>
    <x v="0"/>
    <x v="0"/>
    <x v="0"/>
    <x v="0"/>
    <x v="0"/>
    <x v="0"/>
    <x v="0"/>
  </r>
  <r>
    <x v="0"/>
    <x v="0"/>
    <x v="0"/>
    <x v="1"/>
    <x v="1"/>
    <x v="1"/>
    <x v="11"/>
    <x v="474"/>
    <x v="472"/>
    <x v="4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23"/>
    <x v="1009"/>
    <x v="5"/>
    <x v="36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"/>
    <x v="0"/>
    <x v="629"/>
    <x v="627"/>
    <x v="6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188"/>
    <x v="1"/>
    <x v="2"/>
    <x v="181"/>
    <x v="895"/>
    <x v="0"/>
    <x v="0"/>
    <x v="0"/>
    <x v="0"/>
    <x v="0"/>
    <x v="0"/>
    <x v="0"/>
    <x v="0"/>
    <x v="0"/>
  </r>
  <r>
    <x v="0"/>
    <x v="0"/>
    <x v="0"/>
    <x v="1"/>
    <x v="1"/>
    <x v="44"/>
    <x v="33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386"/>
    <x v="0"/>
    <x v="0"/>
    <x v="32"/>
    <x v="77"/>
    <x v="11"/>
    <x v="340"/>
    <x v="136"/>
    <x v="704"/>
    <x v="707"/>
    <x v="145"/>
    <x v="0"/>
    <x v="0"/>
    <x v="0"/>
    <x v="0"/>
    <x v="0"/>
    <x v="0"/>
    <x v="3"/>
    <x v="3"/>
    <x v="1"/>
    <x v="7"/>
    <x v="1"/>
    <x v="7"/>
    <x v="15"/>
    <x v="0"/>
    <x v="0"/>
    <x v="0"/>
    <x v="0"/>
    <x v="0"/>
    <x v="0"/>
    <x v="1"/>
    <x v="1"/>
    <x v="0"/>
    <x v="0"/>
    <x v="7"/>
    <x v="4"/>
    <x v="10"/>
    <x v="1"/>
    <x v="9"/>
    <x v="10"/>
    <x v="1"/>
    <x v="1"/>
    <x v="1"/>
    <x v="1"/>
    <x v="44"/>
    <x v="1010"/>
    <x v="2"/>
    <x v="2"/>
    <x v="0"/>
    <x v="0"/>
    <x v="2"/>
    <x v="1"/>
    <x v="84"/>
    <x v="4"/>
    <x v="5"/>
    <x v="5"/>
    <x v="5"/>
    <x v="0"/>
    <x v="0"/>
    <x v="0"/>
    <x v="0"/>
    <x v="0"/>
    <x v="0"/>
    <x v="0"/>
    <x v="0"/>
    <x v="0"/>
  </r>
  <r>
    <x v="0"/>
    <x v="0"/>
    <x v="0"/>
    <x v="1"/>
    <x v="1"/>
    <x v="4"/>
    <x v="45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11"/>
    <x v="2"/>
    <x v="2"/>
    <x v="1"/>
    <x v="1"/>
    <x v="8"/>
    <x v="1"/>
    <x v="703"/>
    <x v="1"/>
    <x v="10"/>
    <x v="746"/>
    <x v="896"/>
    <x v="0"/>
    <x v="0"/>
    <x v="0"/>
    <x v="0"/>
    <x v="0"/>
    <x v="0"/>
    <x v="0"/>
    <x v="0"/>
    <x v="0"/>
  </r>
  <r>
    <x v="0"/>
    <x v="0"/>
    <x v="0"/>
    <x v="1"/>
    <x v="1"/>
    <x v="209"/>
    <x v="0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5"/>
    <x v="32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80"/>
    <x v="515"/>
    <x v="387"/>
    <x v="75"/>
    <x v="0"/>
    <x v="271"/>
    <x v="0"/>
    <x v="597"/>
    <x v="341"/>
    <x v="708"/>
    <x v="705"/>
    <x v="708"/>
    <x v="801"/>
    <x v="0"/>
    <x v="0"/>
    <x v="0"/>
    <x v="0"/>
    <x v="0"/>
    <x v="0"/>
    <x v="0"/>
    <x v="0"/>
    <x v="0"/>
    <x v="0"/>
    <x v="0"/>
    <x v="0"/>
    <x v="0"/>
    <x v="0"/>
    <x v="0"/>
    <x v="256"/>
    <x v="300"/>
    <x v="0"/>
    <x v="0"/>
    <x v="8"/>
    <x v="217"/>
    <x v="0"/>
    <x v="0"/>
    <x v="74"/>
    <x v="41"/>
    <x v="311"/>
    <x v="0"/>
    <x v="0"/>
    <x v="421"/>
    <x v="27"/>
    <x v="80"/>
    <x v="606"/>
    <x v="702"/>
    <x v="151"/>
    <x v="1012"/>
    <x v="16"/>
    <x v="363"/>
    <x v="29"/>
    <x v="238"/>
    <x v="196"/>
    <x v="34"/>
    <x v="704"/>
    <x v="51"/>
    <x v="177"/>
    <x v="747"/>
    <x v="897"/>
    <x v="49"/>
    <x v="46"/>
    <x v="2"/>
    <x v="0"/>
    <x v="0"/>
    <x v="0"/>
    <x v="0"/>
    <x v="0"/>
    <x v="0"/>
  </r>
  <r>
    <x v="0"/>
    <x v="0"/>
    <x v="0"/>
    <x v="1"/>
    <x v="1"/>
    <x v="45"/>
    <x v="32"/>
    <x v="17"/>
    <x v="17"/>
    <x v="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"/>
    <x v="81"/>
    <x v="516"/>
    <x v="388"/>
    <x v="76"/>
    <x v="0"/>
    <x v="272"/>
    <x v="0"/>
    <x v="598"/>
    <x v="342"/>
    <x v="709"/>
    <x v="706"/>
    <x v="709"/>
    <x v="802"/>
    <x v="0"/>
    <x v="0"/>
    <x v="0"/>
    <x v="0"/>
    <x v="0"/>
    <x v="0"/>
    <x v="0"/>
    <x v="0"/>
    <x v="0"/>
    <x v="0"/>
    <x v="0"/>
    <x v="0"/>
    <x v="0"/>
    <x v="2"/>
    <x v="8"/>
    <x v="257"/>
    <x v="301"/>
    <x v="0"/>
    <x v="0"/>
    <x v="2"/>
    <x v="218"/>
    <x v="0"/>
    <x v="0"/>
    <x v="88"/>
    <x v="29"/>
    <x v="312"/>
    <x v="1"/>
    <x v="1"/>
    <x v="422"/>
    <x v="11"/>
    <x v="81"/>
    <x v="607"/>
    <x v="703"/>
    <x v="152"/>
    <x v="1013"/>
    <x v="33"/>
    <x v="364"/>
    <x v="39"/>
    <x v="239"/>
    <x v="197"/>
    <x v="73"/>
    <x v="705"/>
    <x v="52"/>
    <x v="178"/>
    <x v="748"/>
    <x v="898"/>
    <x v="0"/>
    <x v="0"/>
    <x v="0"/>
    <x v="0"/>
    <x v="0"/>
    <x v="0"/>
    <x v="0"/>
    <x v="0"/>
    <x v="0"/>
  </r>
  <r>
    <x v="0"/>
    <x v="0"/>
    <x v="0"/>
    <x v="1"/>
    <x v="1"/>
    <x v="12"/>
    <x v="32"/>
    <x v="120"/>
    <x v="120"/>
    <x v="1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7"/>
    <x v="389"/>
    <x v="0"/>
    <x v="0"/>
    <x v="273"/>
    <x v="0"/>
    <x v="599"/>
    <x v="343"/>
    <x v="710"/>
    <x v="707"/>
    <x v="710"/>
    <x v="803"/>
    <x v="0"/>
    <x v="0"/>
    <x v="0"/>
    <x v="0"/>
    <x v="0"/>
    <x v="0"/>
    <x v="0"/>
    <x v="0"/>
    <x v="0"/>
    <x v="0"/>
    <x v="0"/>
    <x v="0"/>
    <x v="0"/>
    <x v="0"/>
    <x v="0"/>
    <x v="258"/>
    <x v="302"/>
    <x v="0"/>
    <x v="0"/>
    <x v="1"/>
    <x v="1"/>
    <x v="0"/>
    <x v="0"/>
    <x v="14"/>
    <x v="2"/>
    <x v="50"/>
    <x v="0"/>
    <x v="0"/>
    <x v="423"/>
    <x v="1"/>
    <x v="3"/>
    <x v="608"/>
    <x v="704"/>
    <x v="19"/>
    <x v="1014"/>
    <x v="1"/>
    <x v="365"/>
    <x v="12"/>
    <x v="39"/>
    <x v="60"/>
    <x v="10"/>
    <x v="706"/>
    <x v="10"/>
    <x v="37"/>
    <x v="749"/>
    <x v="899"/>
    <x v="0"/>
    <x v="0"/>
    <x v="0"/>
    <x v="0"/>
    <x v="0"/>
    <x v="0"/>
    <x v="0"/>
    <x v="0"/>
    <x v="0"/>
  </r>
  <r>
    <x v="0"/>
    <x v="0"/>
    <x v="0"/>
    <x v="1"/>
    <x v="1"/>
    <x v="46"/>
    <x v="34"/>
    <x v="99"/>
    <x v="99"/>
    <x v="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8"/>
    <x v="287"/>
    <x v="0"/>
    <x v="0"/>
    <x v="274"/>
    <x v="0"/>
    <x v="600"/>
    <x v="0"/>
    <x v="711"/>
    <x v="708"/>
    <x v="711"/>
    <x v="804"/>
    <x v="0"/>
    <x v="0"/>
    <x v="0"/>
    <x v="0"/>
    <x v="0"/>
    <x v="0"/>
    <x v="0"/>
    <x v="0"/>
    <x v="0"/>
    <x v="0"/>
    <x v="0"/>
    <x v="0"/>
    <x v="0"/>
    <x v="0"/>
    <x v="0"/>
    <x v="259"/>
    <x v="303"/>
    <x v="0"/>
    <x v="0"/>
    <x v="1"/>
    <x v="1"/>
    <x v="0"/>
    <x v="0"/>
    <x v="0"/>
    <x v="0"/>
    <x v="0"/>
    <x v="0"/>
    <x v="0"/>
    <x v="0"/>
    <x v="1"/>
    <x v="1"/>
    <x v="609"/>
    <x v="705"/>
    <x v="22"/>
    <x v="497"/>
    <x v="2"/>
    <x v="2"/>
    <x v="0"/>
    <x v="0"/>
    <x v="2"/>
    <x v="1"/>
    <x v="266"/>
    <x v="4"/>
    <x v="5"/>
    <x v="750"/>
    <x v="900"/>
    <x v="0"/>
    <x v="0"/>
    <x v="0"/>
    <x v="0"/>
    <x v="0"/>
    <x v="0"/>
    <x v="0"/>
    <x v="0"/>
    <x v="0"/>
  </r>
  <r>
    <x v="0"/>
    <x v="0"/>
    <x v="0"/>
    <x v="1"/>
    <x v="1"/>
    <x v="210"/>
    <x v="43"/>
    <x v="133"/>
    <x v="133"/>
    <x v="1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3"/>
    <x v="0"/>
    <x v="134"/>
    <x v="134"/>
    <x v="1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284"/>
    <x v="281"/>
    <x v="284"/>
    <x v="315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240"/>
    <x v="1"/>
    <x v="1"/>
    <x v="0"/>
    <x v="0"/>
    <x v="7"/>
    <x v="4"/>
    <x v="2"/>
    <x v="1"/>
    <x v="2"/>
    <x v="9"/>
    <x v="0"/>
    <x v="16"/>
    <x v="0"/>
    <x v="706"/>
    <x v="44"/>
    <x v="1016"/>
    <x v="2"/>
    <x v="2"/>
    <x v="0"/>
    <x v="0"/>
    <x v="2"/>
    <x v="1"/>
    <x v="83"/>
    <x v="1"/>
    <x v="2"/>
    <x v="79"/>
    <x v="901"/>
    <x v="0"/>
    <x v="0"/>
    <x v="0"/>
    <x v="106"/>
    <x v="106"/>
    <x v="1"/>
    <x v="1"/>
    <x v="6"/>
    <x v="6"/>
  </r>
  <r>
    <x v="0"/>
    <x v="0"/>
    <x v="0"/>
    <x v="1"/>
    <x v="1"/>
    <x v="45"/>
    <x v="32"/>
    <x v="16"/>
    <x v="16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9"/>
    <x v="81"/>
    <x v="0"/>
    <x v="0"/>
    <x v="275"/>
    <x v="0"/>
    <x v="601"/>
    <x v="75"/>
    <x v="712"/>
    <x v="709"/>
    <x v="712"/>
    <x v="805"/>
    <x v="0"/>
    <x v="0"/>
    <x v="0"/>
    <x v="0"/>
    <x v="0"/>
    <x v="0"/>
    <x v="0"/>
    <x v="0"/>
    <x v="0"/>
    <x v="0"/>
    <x v="0"/>
    <x v="0"/>
    <x v="0"/>
    <x v="0"/>
    <x v="0"/>
    <x v="260"/>
    <x v="304"/>
    <x v="0"/>
    <x v="0"/>
    <x v="1"/>
    <x v="1"/>
    <x v="0"/>
    <x v="0"/>
    <x v="8"/>
    <x v="2"/>
    <x v="118"/>
    <x v="0"/>
    <x v="0"/>
    <x v="11"/>
    <x v="0"/>
    <x v="5"/>
    <x v="610"/>
    <x v="707"/>
    <x v="1"/>
    <x v="1017"/>
    <x v="2"/>
    <x v="2"/>
    <x v="0"/>
    <x v="0"/>
    <x v="16"/>
    <x v="3"/>
    <x v="707"/>
    <x v="1"/>
    <x v="31"/>
    <x v="751"/>
    <x v="902"/>
    <x v="0"/>
    <x v="0"/>
    <x v="0"/>
    <x v="0"/>
    <x v="0"/>
    <x v="0"/>
    <x v="0"/>
    <x v="0"/>
    <x v="0"/>
  </r>
  <r>
    <x v="0"/>
    <x v="0"/>
    <x v="0"/>
    <x v="1"/>
    <x v="1"/>
    <x v="45"/>
    <x v="32"/>
    <x v="17"/>
    <x v="17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18"/>
    <x v="1"/>
    <x v="366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12"/>
    <x v="32"/>
    <x v="120"/>
    <x v="120"/>
    <x v="12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1"/>
    <x v="6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"/>
    <x v="1"/>
    <x v="48"/>
    <x v="32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0"/>
    <x v="390"/>
    <x v="0"/>
    <x v="0"/>
    <x v="0"/>
    <x v="0"/>
    <x v="602"/>
    <x v="0"/>
    <x v="713"/>
    <x v="710"/>
    <x v="713"/>
    <x v="8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611"/>
    <x v="708"/>
    <x v="5"/>
    <x v="1019"/>
    <x v="2"/>
    <x v="2"/>
    <x v="0"/>
    <x v="0"/>
    <x v="57"/>
    <x v="15"/>
    <x v="708"/>
    <x v="3"/>
    <x v="22"/>
    <x v="752"/>
    <x v="903"/>
    <x v="50"/>
    <x v="47"/>
    <x v="4"/>
    <x v="0"/>
    <x v="0"/>
    <x v="0"/>
    <x v="0"/>
    <x v="0"/>
    <x v="0"/>
  </r>
  <r>
    <x v="0"/>
    <x v="0"/>
    <x v="0"/>
    <x v="1"/>
    <x v="1"/>
    <x v="11"/>
    <x v="27"/>
    <x v="7"/>
    <x v="7"/>
    <x v="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1"/>
    <x v="29"/>
    <x v="0"/>
    <x v="0"/>
    <x v="0"/>
    <x v="0"/>
    <x v="1"/>
    <x v="0"/>
    <x v="714"/>
    <x v="1"/>
    <x v="1"/>
    <x v="8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709"/>
    <x v="23"/>
    <x v="1020"/>
    <x v="2"/>
    <x v="2"/>
    <x v="0"/>
    <x v="0"/>
    <x v="2"/>
    <x v="1"/>
    <x v="709"/>
    <x v="4"/>
    <x v="5"/>
    <x v="5"/>
    <x v="904"/>
    <x v="0"/>
    <x v="0"/>
    <x v="0"/>
    <x v="0"/>
    <x v="0"/>
    <x v="0"/>
    <x v="0"/>
    <x v="0"/>
    <x v="0"/>
  </r>
  <r>
    <x v="0"/>
    <x v="0"/>
    <x v="0"/>
    <x v="1"/>
    <x v="1"/>
    <x v="50"/>
    <x v="32"/>
    <x v="82"/>
    <x v="82"/>
    <x v="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2"/>
    <x v="391"/>
    <x v="0"/>
    <x v="0"/>
    <x v="0"/>
    <x v="0"/>
    <x v="603"/>
    <x v="344"/>
    <x v="715"/>
    <x v="711"/>
    <x v="714"/>
    <x v="8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19"/>
    <x v="0"/>
    <x v="0"/>
    <x v="16"/>
    <x v="10"/>
    <x v="265"/>
    <x v="0"/>
    <x v="0"/>
    <x v="424"/>
    <x v="0"/>
    <x v="3"/>
    <x v="612"/>
    <x v="710"/>
    <x v="17"/>
    <x v="1021"/>
    <x v="15"/>
    <x v="367"/>
    <x v="0"/>
    <x v="0"/>
    <x v="49"/>
    <x v="0"/>
    <x v="710"/>
    <x v="6"/>
    <x v="26"/>
    <x v="753"/>
    <x v="905"/>
    <x v="51"/>
    <x v="48"/>
    <x v="4"/>
    <x v="0"/>
    <x v="0"/>
    <x v="0"/>
    <x v="0"/>
    <x v="0"/>
    <x v="0"/>
  </r>
  <r>
    <x v="0"/>
    <x v="0"/>
    <x v="0"/>
    <x v="1"/>
    <x v="1"/>
    <x v="6"/>
    <x v="42"/>
    <x v="132"/>
    <x v="132"/>
    <x v="13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3"/>
    <x v="392"/>
    <x v="0"/>
    <x v="0"/>
    <x v="276"/>
    <x v="0"/>
    <x v="604"/>
    <x v="0"/>
    <x v="716"/>
    <x v="712"/>
    <x v="715"/>
    <x v="809"/>
    <x v="0"/>
    <x v="0"/>
    <x v="0"/>
    <x v="0"/>
    <x v="0"/>
    <x v="0"/>
    <x v="0"/>
    <x v="0"/>
    <x v="0"/>
    <x v="0"/>
    <x v="0"/>
    <x v="0"/>
    <x v="0"/>
    <x v="0"/>
    <x v="0"/>
    <x v="261"/>
    <x v="305"/>
    <x v="0"/>
    <x v="0"/>
    <x v="0"/>
    <x v="220"/>
    <x v="0"/>
    <x v="0"/>
    <x v="0"/>
    <x v="0"/>
    <x v="0"/>
    <x v="0"/>
    <x v="0"/>
    <x v="0"/>
    <x v="0"/>
    <x v="5"/>
    <x v="613"/>
    <x v="711"/>
    <x v="46"/>
    <x v="1022"/>
    <x v="9"/>
    <x v="368"/>
    <x v="0"/>
    <x v="0"/>
    <x v="19"/>
    <x v="6"/>
    <x v="711"/>
    <x v="13"/>
    <x v="33"/>
    <x v="754"/>
    <x v="906"/>
    <x v="0"/>
    <x v="0"/>
    <x v="0"/>
    <x v="0"/>
    <x v="0"/>
    <x v="0"/>
    <x v="0"/>
    <x v="0"/>
    <x v="0"/>
  </r>
  <r>
    <x v="0"/>
    <x v="0"/>
    <x v="0"/>
    <x v="1"/>
    <x v="1"/>
    <x v="45"/>
    <x v="32"/>
    <x v="18"/>
    <x v="18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1"/>
    <x v="0"/>
    <x v="0"/>
    <x v="0"/>
    <x v="0"/>
    <x v="0"/>
    <x v="0"/>
    <x v="0"/>
    <x v="0"/>
    <x v="1"/>
    <x v="1"/>
    <x v="1"/>
    <x v="1"/>
    <x v="1"/>
    <x v="1023"/>
    <x v="1"/>
    <x v="369"/>
    <x v="0"/>
    <x v="0"/>
    <x v="13"/>
    <x v="1"/>
    <x v="342"/>
    <x v="4"/>
    <x v="5"/>
    <x v="5"/>
    <x v="907"/>
    <x v="0"/>
    <x v="0"/>
    <x v="1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1"/>
    <x v="67"/>
    <x v="82"/>
    <x v="524"/>
    <x v="125"/>
    <x v="77"/>
    <x v="0"/>
    <x v="277"/>
    <x v="65"/>
    <x v="605"/>
    <x v="132"/>
    <x v="717"/>
    <x v="713"/>
    <x v="716"/>
    <x v="810"/>
    <x v="0"/>
    <x v="0"/>
    <x v="0"/>
    <x v="0"/>
    <x v="0"/>
    <x v="0"/>
    <x v="1"/>
    <x v="3"/>
    <x v="0"/>
    <x v="0"/>
    <x v="0"/>
    <x v="0"/>
    <x v="61"/>
    <x v="0"/>
    <x v="1"/>
    <x v="262"/>
    <x v="306"/>
    <x v="24"/>
    <x v="241"/>
    <x v="0"/>
    <x v="99"/>
    <x v="0"/>
    <x v="0"/>
    <x v="33"/>
    <x v="4"/>
    <x v="10"/>
    <x v="1"/>
    <x v="9"/>
    <x v="425"/>
    <x v="1"/>
    <x v="18"/>
    <x v="614"/>
    <x v="712"/>
    <x v="30"/>
    <x v="1024"/>
    <x v="1"/>
    <x v="159"/>
    <x v="0"/>
    <x v="0"/>
    <x v="35"/>
    <x v="3"/>
    <x v="341"/>
    <x v="1"/>
    <x v="45"/>
    <x v="755"/>
    <x v="908"/>
    <x v="0"/>
    <x v="0"/>
    <x v="0"/>
    <x v="0"/>
    <x v="0"/>
    <x v="0"/>
    <x v="0"/>
    <x v="0"/>
    <x v="0"/>
  </r>
  <r>
    <x v="0"/>
    <x v="0"/>
    <x v="0"/>
    <x v="2"/>
    <x v="2"/>
    <x v="57"/>
    <x v="0"/>
    <x v="142"/>
    <x v="142"/>
    <x v="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"/>
    <x v="83"/>
    <x v="525"/>
    <x v="393"/>
    <x v="78"/>
    <x v="0"/>
    <x v="278"/>
    <x v="78"/>
    <x v="606"/>
    <x v="345"/>
    <x v="718"/>
    <x v="714"/>
    <x v="717"/>
    <x v="811"/>
    <x v="0"/>
    <x v="0"/>
    <x v="0"/>
    <x v="0"/>
    <x v="0"/>
    <x v="0"/>
    <x v="3"/>
    <x v="3"/>
    <x v="0"/>
    <x v="0"/>
    <x v="0"/>
    <x v="0"/>
    <x v="11"/>
    <x v="0"/>
    <x v="0"/>
    <x v="263"/>
    <x v="307"/>
    <x v="0"/>
    <x v="0"/>
    <x v="6"/>
    <x v="221"/>
    <x v="0"/>
    <x v="0"/>
    <x v="34"/>
    <x v="19"/>
    <x v="199"/>
    <x v="0"/>
    <x v="0"/>
    <x v="426"/>
    <x v="8"/>
    <x v="43"/>
    <x v="615"/>
    <x v="713"/>
    <x v="153"/>
    <x v="1025"/>
    <x v="13"/>
    <x v="370"/>
    <x v="28"/>
    <x v="240"/>
    <x v="198"/>
    <x v="39"/>
    <x v="712"/>
    <x v="12"/>
    <x v="179"/>
    <x v="756"/>
    <x v="909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6"/>
    <x v="394"/>
    <x v="0"/>
    <x v="0"/>
    <x v="0"/>
    <x v="0"/>
    <x v="607"/>
    <x v="0"/>
    <x v="719"/>
    <x v="715"/>
    <x v="718"/>
    <x v="8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16"/>
    <x v="714"/>
    <x v="14"/>
    <x v="1026"/>
    <x v="5"/>
    <x v="371"/>
    <x v="4"/>
    <x v="241"/>
    <x v="57"/>
    <x v="10"/>
    <x v="713"/>
    <x v="6"/>
    <x v="23"/>
    <x v="757"/>
    <x v="910"/>
    <x v="52"/>
    <x v="49"/>
    <x v="4"/>
    <x v="0"/>
    <x v="0"/>
    <x v="0"/>
    <x v="0"/>
    <x v="0"/>
    <x v="0"/>
  </r>
  <r>
    <x v="0"/>
    <x v="0"/>
    <x v="0"/>
    <x v="2"/>
    <x v="2"/>
    <x v="59"/>
    <x v="43"/>
    <x v="145"/>
    <x v="145"/>
    <x v="1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5"/>
    <x v="10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61"/>
    <x v="0"/>
    <x v="147"/>
    <x v="147"/>
    <x v="1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2"/>
    <x v="0"/>
    <x v="0"/>
    <x v="0"/>
    <x v="0"/>
    <x v="0"/>
    <x v="0"/>
    <x v="0"/>
    <x v="0"/>
    <x v="1"/>
    <x v="1"/>
    <x v="1"/>
    <x v="1"/>
    <x v="6"/>
    <x v="709"/>
    <x v="1"/>
    <x v="372"/>
    <x v="0"/>
    <x v="0"/>
    <x v="6"/>
    <x v="1"/>
    <x v="714"/>
    <x v="1"/>
    <x v="14"/>
    <x v="758"/>
    <x v="911"/>
    <x v="0"/>
    <x v="0"/>
    <x v="0"/>
    <x v="0"/>
    <x v="0"/>
    <x v="0"/>
    <x v="0"/>
    <x v="0"/>
    <x v="0"/>
  </r>
  <r>
    <x v="0"/>
    <x v="0"/>
    <x v="0"/>
    <x v="2"/>
    <x v="2"/>
    <x v="61"/>
    <x v="0"/>
    <x v="147"/>
    <x v="147"/>
    <x v="14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42"/>
    <x v="0"/>
    <x v="223"/>
    <x v="0"/>
    <x v="0"/>
    <x v="0"/>
    <x v="0"/>
    <x v="0"/>
    <x v="0"/>
    <x v="0"/>
    <x v="0"/>
    <x v="1"/>
    <x v="1"/>
    <x v="1"/>
    <x v="1"/>
    <x v="4"/>
    <x v="1028"/>
    <x v="1"/>
    <x v="373"/>
    <x v="0"/>
    <x v="0"/>
    <x v="2"/>
    <x v="1"/>
    <x v="2"/>
    <x v="1"/>
    <x v="2"/>
    <x v="2"/>
    <x v="912"/>
    <x v="0"/>
    <x v="0"/>
    <x v="0"/>
    <x v="0"/>
    <x v="0"/>
    <x v="0"/>
    <x v="0"/>
    <x v="0"/>
    <x v="0"/>
  </r>
  <r>
    <x v="0"/>
    <x v="0"/>
    <x v="0"/>
    <x v="2"/>
    <x v="2"/>
    <x v="54"/>
    <x v="43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7"/>
    <x v="395"/>
    <x v="0"/>
    <x v="0"/>
    <x v="279"/>
    <x v="0"/>
    <x v="608"/>
    <x v="346"/>
    <x v="720"/>
    <x v="716"/>
    <x v="719"/>
    <x v="814"/>
    <x v="0"/>
    <x v="0"/>
    <x v="0"/>
    <x v="0"/>
    <x v="0"/>
    <x v="0"/>
    <x v="0"/>
    <x v="0"/>
    <x v="0"/>
    <x v="0"/>
    <x v="0"/>
    <x v="0"/>
    <x v="0"/>
    <x v="0"/>
    <x v="0"/>
    <x v="264"/>
    <x v="308"/>
    <x v="0"/>
    <x v="0"/>
    <x v="1"/>
    <x v="1"/>
    <x v="0"/>
    <x v="0"/>
    <x v="40"/>
    <x v="10"/>
    <x v="103"/>
    <x v="0"/>
    <x v="0"/>
    <x v="427"/>
    <x v="0"/>
    <x v="31"/>
    <x v="617"/>
    <x v="715"/>
    <x v="17"/>
    <x v="1029"/>
    <x v="5"/>
    <x v="374"/>
    <x v="9"/>
    <x v="242"/>
    <x v="45"/>
    <x v="15"/>
    <x v="715"/>
    <x v="1"/>
    <x v="180"/>
    <x v="759"/>
    <x v="913"/>
    <x v="0"/>
    <x v="0"/>
    <x v="0"/>
    <x v="0"/>
    <x v="0"/>
    <x v="0"/>
    <x v="0"/>
    <x v="0"/>
    <x v="0"/>
  </r>
  <r>
    <x v="0"/>
    <x v="0"/>
    <x v="0"/>
    <x v="2"/>
    <x v="2"/>
    <x v="52"/>
    <x v="46"/>
    <x v="138"/>
    <x v="138"/>
    <x v="13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8"/>
    <x v="16"/>
    <x v="0"/>
    <x v="0"/>
    <x v="88"/>
    <x v="0"/>
    <x v="609"/>
    <x v="0"/>
    <x v="721"/>
    <x v="717"/>
    <x v="720"/>
    <x v="815"/>
    <x v="0"/>
    <x v="0"/>
    <x v="0"/>
    <x v="0"/>
    <x v="0"/>
    <x v="0"/>
    <x v="0"/>
    <x v="0"/>
    <x v="0"/>
    <x v="0"/>
    <x v="0"/>
    <x v="0"/>
    <x v="0"/>
    <x v="0"/>
    <x v="0"/>
    <x v="79"/>
    <x v="309"/>
    <x v="0"/>
    <x v="0"/>
    <x v="1"/>
    <x v="1"/>
    <x v="0"/>
    <x v="0"/>
    <x v="8"/>
    <x v="2"/>
    <x v="313"/>
    <x v="1"/>
    <x v="2"/>
    <x v="428"/>
    <x v="3"/>
    <x v="5"/>
    <x v="618"/>
    <x v="716"/>
    <x v="23"/>
    <x v="1030"/>
    <x v="1"/>
    <x v="375"/>
    <x v="0"/>
    <x v="0"/>
    <x v="11"/>
    <x v="8"/>
    <x v="716"/>
    <x v="3"/>
    <x v="35"/>
    <x v="760"/>
    <x v="914"/>
    <x v="0"/>
    <x v="0"/>
    <x v="0"/>
    <x v="118"/>
    <x v="118"/>
    <x v="1"/>
    <x v="1"/>
    <x v="2"/>
    <x v="2"/>
  </r>
  <r>
    <x v="0"/>
    <x v="0"/>
    <x v="0"/>
    <x v="2"/>
    <x v="2"/>
    <x v="55"/>
    <x v="44"/>
    <x v="139"/>
    <x v="139"/>
    <x v="1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031"/>
    <x v="2"/>
    <x v="2"/>
    <x v="3"/>
    <x v="243"/>
    <x v="6"/>
    <x v="1"/>
    <x v="717"/>
    <x v="1"/>
    <x v="14"/>
    <x v="761"/>
    <x v="915"/>
    <x v="0"/>
    <x v="0"/>
    <x v="0"/>
    <x v="0"/>
    <x v="0"/>
    <x v="0"/>
    <x v="0"/>
    <x v="0"/>
    <x v="0"/>
  </r>
  <r>
    <x v="0"/>
    <x v="0"/>
    <x v="0"/>
    <x v="2"/>
    <x v="2"/>
    <x v="120"/>
    <x v="0"/>
    <x v="368"/>
    <x v="366"/>
    <x v="36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33"/>
    <x v="0"/>
    <x v="0"/>
    <x v="0"/>
    <x v="0"/>
    <x v="0"/>
    <x v="0"/>
    <x v="0"/>
    <x v="0"/>
    <x v="0"/>
    <x v="0"/>
    <x v="0"/>
    <x v="0"/>
    <x v="0"/>
    <x v="0"/>
    <x v="0"/>
    <x v="2"/>
    <x v="243"/>
    <x v="1"/>
    <x v="1"/>
    <x v="0"/>
    <x v="0"/>
    <x v="0"/>
    <x v="0"/>
    <x v="0"/>
    <x v="0"/>
    <x v="0"/>
    <x v="0"/>
    <x v="1"/>
    <x v="1"/>
    <x v="1"/>
    <x v="1"/>
    <x v="6"/>
    <x v="827"/>
    <x v="2"/>
    <x v="2"/>
    <x v="0"/>
    <x v="0"/>
    <x v="5"/>
    <x v="4"/>
    <x v="5"/>
    <x v="4"/>
    <x v="5"/>
    <x v="5"/>
    <x v="5"/>
    <x v="0"/>
    <x v="0"/>
    <x v="1"/>
    <x v="63"/>
    <x v="63"/>
    <x v="1"/>
    <x v="1"/>
    <x v="2"/>
    <x v="2"/>
  </r>
  <r>
    <x v="0"/>
    <x v="0"/>
    <x v="0"/>
    <x v="2"/>
    <x v="2"/>
    <x v="1"/>
    <x v="224"/>
    <x v="630"/>
    <x v="628"/>
    <x v="6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32"/>
    <x v="2"/>
    <x v="2"/>
    <x v="0"/>
    <x v="0"/>
    <x v="13"/>
    <x v="1"/>
    <x v="341"/>
    <x v="1"/>
    <x v="13"/>
    <x v="518"/>
    <x v="916"/>
    <x v="0"/>
    <x v="0"/>
    <x v="0"/>
    <x v="0"/>
    <x v="0"/>
    <x v="0"/>
    <x v="0"/>
    <x v="0"/>
    <x v="0"/>
  </r>
  <r>
    <x v="0"/>
    <x v="0"/>
    <x v="0"/>
    <x v="2"/>
    <x v="2"/>
    <x v="1"/>
    <x v="77"/>
    <x v="631"/>
    <x v="629"/>
    <x v="6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3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1"/>
    <x v="45"/>
    <x v="140"/>
    <x v="140"/>
    <x v="1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9"/>
    <x v="164"/>
    <x v="0"/>
    <x v="0"/>
    <x v="0"/>
    <x v="0"/>
    <x v="610"/>
    <x v="142"/>
    <x v="722"/>
    <x v="718"/>
    <x v="721"/>
    <x v="8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2"/>
    <x v="314"/>
    <x v="0"/>
    <x v="0"/>
    <x v="429"/>
    <x v="0"/>
    <x v="5"/>
    <x v="619"/>
    <x v="717"/>
    <x v="89"/>
    <x v="1034"/>
    <x v="5"/>
    <x v="19"/>
    <x v="25"/>
    <x v="244"/>
    <x v="61"/>
    <x v="6"/>
    <x v="718"/>
    <x v="0"/>
    <x v="36"/>
    <x v="762"/>
    <x v="917"/>
    <x v="0"/>
    <x v="0"/>
    <x v="0"/>
    <x v="0"/>
    <x v="0"/>
    <x v="0"/>
    <x v="0"/>
    <x v="0"/>
    <x v="0"/>
  </r>
  <r>
    <x v="0"/>
    <x v="0"/>
    <x v="0"/>
    <x v="2"/>
    <x v="2"/>
    <x v="54"/>
    <x v="93"/>
    <x v="226"/>
    <x v="225"/>
    <x v="2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35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1"/>
    <x v="11"/>
    <x v="141"/>
    <x v="141"/>
    <x v="1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0"/>
    <x v="396"/>
    <x v="0"/>
    <x v="0"/>
    <x v="0"/>
    <x v="0"/>
    <x v="611"/>
    <x v="301"/>
    <x v="723"/>
    <x v="719"/>
    <x v="722"/>
    <x v="8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"/>
    <x v="59"/>
    <x v="0"/>
    <x v="0"/>
    <x v="430"/>
    <x v="0"/>
    <x v="21"/>
    <x v="620"/>
    <x v="718"/>
    <x v="16"/>
    <x v="1036"/>
    <x v="1"/>
    <x v="4"/>
    <x v="12"/>
    <x v="245"/>
    <x v="40"/>
    <x v="10"/>
    <x v="719"/>
    <x v="10"/>
    <x v="22"/>
    <x v="763"/>
    <x v="918"/>
    <x v="0"/>
    <x v="0"/>
    <x v="0"/>
    <x v="0"/>
    <x v="0"/>
    <x v="0"/>
    <x v="0"/>
    <x v="0"/>
    <x v="0"/>
  </r>
  <r>
    <x v="0"/>
    <x v="0"/>
    <x v="0"/>
    <x v="2"/>
    <x v="2"/>
    <x v="13"/>
    <x v="59"/>
    <x v="624"/>
    <x v="622"/>
    <x v="6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56"/>
    <x v="3"/>
    <x v="96"/>
    <x v="96"/>
    <x v="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612"/>
    <x v="0"/>
    <x v="724"/>
    <x v="720"/>
    <x v="723"/>
    <x v="818"/>
    <x v="0"/>
    <x v="0"/>
    <x v="0"/>
    <x v="0"/>
    <x v="0"/>
    <x v="0"/>
    <x v="0"/>
    <x v="0"/>
    <x v="0"/>
    <x v="0"/>
    <x v="0"/>
    <x v="0"/>
    <x v="0"/>
    <x v="2"/>
    <x v="1"/>
    <x v="22"/>
    <x v="310"/>
    <x v="0"/>
    <x v="0"/>
    <x v="3"/>
    <x v="224"/>
    <x v="0"/>
    <x v="0"/>
    <x v="18"/>
    <x v="2"/>
    <x v="315"/>
    <x v="0"/>
    <x v="0"/>
    <x v="431"/>
    <x v="6"/>
    <x v="27"/>
    <x v="621"/>
    <x v="719"/>
    <x v="99"/>
    <x v="1037"/>
    <x v="24"/>
    <x v="376"/>
    <x v="1"/>
    <x v="1"/>
    <x v="81"/>
    <x v="14"/>
    <x v="720"/>
    <x v="15"/>
    <x v="181"/>
    <x v="764"/>
    <x v="919"/>
    <x v="0"/>
    <x v="0"/>
    <x v="0"/>
    <x v="0"/>
    <x v="0"/>
    <x v="0"/>
    <x v="0"/>
    <x v="0"/>
    <x v="0"/>
  </r>
  <r>
    <x v="0"/>
    <x v="0"/>
    <x v="0"/>
    <x v="2"/>
    <x v="2"/>
    <x v="56"/>
    <x v="3"/>
    <x v="96"/>
    <x v="96"/>
    <x v="9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6"/>
    <x v="16"/>
    <x v="1"/>
    <x v="1"/>
    <x v="2"/>
    <x v="2"/>
  </r>
  <r>
    <x v="0"/>
    <x v="0"/>
    <x v="0"/>
    <x v="2"/>
    <x v="2"/>
    <x v="52"/>
    <x v="225"/>
    <x v="145"/>
    <x v="145"/>
    <x v="14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1"/>
    <x v="172"/>
    <x v="0"/>
    <x v="0"/>
    <x v="280"/>
    <x v="0"/>
    <x v="613"/>
    <x v="150"/>
    <x v="725"/>
    <x v="721"/>
    <x v="724"/>
    <x v="819"/>
    <x v="0"/>
    <x v="0"/>
    <x v="0"/>
    <x v="0"/>
    <x v="0"/>
    <x v="0"/>
    <x v="0"/>
    <x v="0"/>
    <x v="0"/>
    <x v="0"/>
    <x v="0"/>
    <x v="0"/>
    <x v="0"/>
    <x v="0"/>
    <x v="0"/>
    <x v="265"/>
    <x v="311"/>
    <x v="0"/>
    <x v="0"/>
    <x v="1"/>
    <x v="1"/>
    <x v="0"/>
    <x v="0"/>
    <x v="8"/>
    <x v="4"/>
    <x v="50"/>
    <x v="0"/>
    <x v="0"/>
    <x v="23"/>
    <x v="1"/>
    <x v="0"/>
    <x v="622"/>
    <x v="720"/>
    <x v="23"/>
    <x v="1038"/>
    <x v="1"/>
    <x v="377"/>
    <x v="0"/>
    <x v="0"/>
    <x v="43"/>
    <x v="1"/>
    <x v="721"/>
    <x v="4"/>
    <x v="14"/>
    <x v="765"/>
    <x v="920"/>
    <x v="0"/>
    <x v="0"/>
    <x v="0"/>
    <x v="0"/>
    <x v="0"/>
    <x v="0"/>
    <x v="0"/>
    <x v="0"/>
    <x v="0"/>
  </r>
  <r>
    <x v="0"/>
    <x v="0"/>
    <x v="0"/>
    <x v="2"/>
    <x v="2"/>
    <x v="52"/>
    <x v="225"/>
    <x v="145"/>
    <x v="145"/>
    <x v="14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2"/>
    <x v="16"/>
    <x v="0"/>
    <x v="0"/>
    <x v="281"/>
    <x v="0"/>
    <x v="614"/>
    <x v="14"/>
    <x v="726"/>
    <x v="722"/>
    <x v="725"/>
    <x v="820"/>
    <x v="0"/>
    <x v="0"/>
    <x v="0"/>
    <x v="0"/>
    <x v="0"/>
    <x v="0"/>
    <x v="0"/>
    <x v="0"/>
    <x v="0"/>
    <x v="0"/>
    <x v="0"/>
    <x v="0"/>
    <x v="0"/>
    <x v="0"/>
    <x v="0"/>
    <x v="266"/>
    <x v="312"/>
    <x v="0"/>
    <x v="0"/>
    <x v="1"/>
    <x v="1"/>
    <x v="0"/>
    <x v="0"/>
    <x v="3"/>
    <x v="4"/>
    <x v="316"/>
    <x v="0"/>
    <x v="0"/>
    <x v="432"/>
    <x v="0"/>
    <x v="16"/>
    <x v="623"/>
    <x v="721"/>
    <x v="1"/>
    <x v="268"/>
    <x v="2"/>
    <x v="2"/>
    <x v="0"/>
    <x v="0"/>
    <x v="16"/>
    <x v="3"/>
    <x v="722"/>
    <x v="1"/>
    <x v="2"/>
    <x v="766"/>
    <x v="921"/>
    <x v="0"/>
    <x v="0"/>
    <x v="0"/>
    <x v="119"/>
    <x v="119"/>
    <x v="1"/>
    <x v="1"/>
    <x v="2"/>
    <x v="2"/>
  </r>
  <r>
    <x v="0"/>
    <x v="0"/>
    <x v="0"/>
    <x v="2"/>
    <x v="2"/>
    <x v="52"/>
    <x v="225"/>
    <x v="145"/>
    <x v="145"/>
    <x v="14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19"/>
    <x v="119"/>
    <x v="1"/>
    <x v="1"/>
    <x v="2"/>
    <x v="2"/>
  </r>
  <r>
    <x v="0"/>
    <x v="0"/>
    <x v="0"/>
    <x v="2"/>
    <x v="2"/>
    <x v="37"/>
    <x v="43"/>
    <x v="146"/>
    <x v="146"/>
    <x v="1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0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"/>
    <x v="2"/>
    <x v="3"/>
    <x v="0"/>
    <x v="632"/>
    <x v="630"/>
    <x v="63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240"/>
    <x v="0"/>
    <x v="0"/>
    <x v="0"/>
    <x v="0"/>
    <x v="161"/>
    <x v="213"/>
    <x v="727"/>
    <x v="723"/>
    <x v="726"/>
    <x v="82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44"/>
    <x v="0"/>
    <x v="225"/>
    <x v="0"/>
    <x v="0"/>
    <x v="7"/>
    <x v="4"/>
    <x v="39"/>
    <x v="1"/>
    <x v="51"/>
    <x v="129"/>
    <x v="1"/>
    <x v="1"/>
    <x v="1"/>
    <x v="722"/>
    <x v="11"/>
    <x v="1040"/>
    <x v="1"/>
    <x v="127"/>
    <x v="0"/>
    <x v="0"/>
    <x v="2"/>
    <x v="1"/>
    <x v="197"/>
    <x v="4"/>
    <x v="5"/>
    <x v="5"/>
    <x v="922"/>
    <x v="0"/>
    <x v="0"/>
    <x v="0"/>
    <x v="0"/>
    <x v="0"/>
    <x v="0"/>
    <x v="0"/>
    <x v="0"/>
    <x v="0"/>
  </r>
  <r>
    <x v="0"/>
    <x v="0"/>
    <x v="0"/>
    <x v="2"/>
    <x v="2"/>
    <x v="3"/>
    <x v="0"/>
    <x v="632"/>
    <x v="630"/>
    <x v="63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33"/>
    <x v="289"/>
    <x v="0"/>
    <x v="0"/>
    <x v="282"/>
    <x v="0"/>
    <x v="615"/>
    <x v="254"/>
    <x v="728"/>
    <x v="724"/>
    <x v="727"/>
    <x v="822"/>
    <x v="0"/>
    <x v="0"/>
    <x v="0"/>
    <x v="0"/>
    <x v="0"/>
    <x v="0"/>
    <x v="0"/>
    <x v="0"/>
    <x v="0"/>
    <x v="0"/>
    <x v="0"/>
    <x v="0"/>
    <x v="0"/>
    <x v="0"/>
    <x v="0"/>
    <x v="267"/>
    <x v="313"/>
    <x v="2"/>
    <x v="80"/>
    <x v="1"/>
    <x v="1"/>
    <x v="0"/>
    <x v="0"/>
    <x v="12"/>
    <x v="4"/>
    <x v="2"/>
    <x v="1"/>
    <x v="2"/>
    <x v="433"/>
    <x v="1"/>
    <x v="1"/>
    <x v="624"/>
    <x v="723"/>
    <x v="6"/>
    <x v="290"/>
    <x v="2"/>
    <x v="2"/>
    <x v="0"/>
    <x v="0"/>
    <x v="43"/>
    <x v="1"/>
    <x v="343"/>
    <x v="4"/>
    <x v="5"/>
    <x v="767"/>
    <x v="923"/>
    <x v="0"/>
    <x v="0"/>
    <x v="0"/>
    <x v="120"/>
    <x v="120"/>
    <x v="1"/>
    <x v="1"/>
    <x v="2"/>
    <x v="2"/>
  </r>
  <r>
    <x v="0"/>
    <x v="0"/>
    <x v="0"/>
    <x v="2"/>
    <x v="2"/>
    <x v="56"/>
    <x v="3"/>
    <x v="96"/>
    <x v="96"/>
    <x v="9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4"/>
    <x v="125"/>
    <x v="0"/>
    <x v="0"/>
    <x v="0"/>
    <x v="0"/>
    <x v="616"/>
    <x v="132"/>
    <x v="729"/>
    <x v="725"/>
    <x v="728"/>
    <x v="823"/>
    <x v="0"/>
    <x v="0"/>
    <x v="3"/>
    <x v="13"/>
    <x v="0"/>
    <x v="0"/>
    <x v="0"/>
    <x v="0"/>
    <x v="0"/>
    <x v="0"/>
    <x v="0"/>
    <x v="0"/>
    <x v="0"/>
    <x v="0"/>
    <x v="0"/>
    <x v="0"/>
    <x v="0"/>
    <x v="0"/>
    <x v="0"/>
    <x v="6"/>
    <x v="226"/>
    <x v="0"/>
    <x v="0"/>
    <x v="4"/>
    <x v="4"/>
    <x v="11"/>
    <x v="0"/>
    <x v="0"/>
    <x v="434"/>
    <x v="0"/>
    <x v="13"/>
    <x v="625"/>
    <x v="724"/>
    <x v="40"/>
    <x v="1041"/>
    <x v="10"/>
    <x v="378"/>
    <x v="0"/>
    <x v="0"/>
    <x v="126"/>
    <x v="10"/>
    <x v="723"/>
    <x v="10"/>
    <x v="98"/>
    <x v="768"/>
    <x v="924"/>
    <x v="0"/>
    <x v="0"/>
    <x v="0"/>
    <x v="0"/>
    <x v="0"/>
    <x v="0"/>
    <x v="0"/>
    <x v="0"/>
    <x v="0"/>
  </r>
  <r>
    <x v="0"/>
    <x v="0"/>
    <x v="0"/>
    <x v="2"/>
    <x v="2"/>
    <x v="58"/>
    <x v="43"/>
    <x v="144"/>
    <x v="144"/>
    <x v="14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5"/>
    <x v="397"/>
    <x v="0"/>
    <x v="0"/>
    <x v="0"/>
    <x v="0"/>
    <x v="617"/>
    <x v="347"/>
    <x v="730"/>
    <x v="726"/>
    <x v="729"/>
    <x v="8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6"/>
    <x v="10"/>
    <x v="206"/>
    <x v="0"/>
    <x v="0"/>
    <x v="435"/>
    <x v="1"/>
    <x v="18"/>
    <x v="626"/>
    <x v="725"/>
    <x v="10"/>
    <x v="1042"/>
    <x v="1"/>
    <x v="379"/>
    <x v="0"/>
    <x v="0"/>
    <x v="61"/>
    <x v="15"/>
    <x v="724"/>
    <x v="4"/>
    <x v="36"/>
    <x v="769"/>
    <x v="925"/>
    <x v="0"/>
    <x v="0"/>
    <x v="0"/>
    <x v="0"/>
    <x v="0"/>
    <x v="0"/>
    <x v="0"/>
    <x v="0"/>
    <x v="0"/>
  </r>
  <r>
    <x v="0"/>
    <x v="0"/>
    <x v="0"/>
    <x v="3"/>
    <x v="3"/>
    <x v="1"/>
    <x v="50"/>
    <x v="342"/>
    <x v="341"/>
    <x v="3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043"/>
    <x v="2"/>
    <x v="2"/>
    <x v="4"/>
    <x v="4"/>
    <x v="8"/>
    <x v="3"/>
    <x v="725"/>
    <x v="3"/>
    <x v="10"/>
    <x v="770"/>
    <x v="926"/>
    <x v="0"/>
    <x v="0"/>
    <x v="0"/>
    <x v="0"/>
    <x v="0"/>
    <x v="0"/>
    <x v="0"/>
    <x v="0"/>
    <x v="0"/>
  </r>
  <r>
    <x v="0"/>
    <x v="0"/>
    <x v="0"/>
    <x v="3"/>
    <x v="3"/>
    <x v="1"/>
    <x v="50"/>
    <x v="344"/>
    <x v="343"/>
    <x v="3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9"/>
    <x v="1044"/>
    <x v="2"/>
    <x v="2"/>
    <x v="1"/>
    <x v="17"/>
    <x v="47"/>
    <x v="1"/>
    <x v="726"/>
    <x v="1"/>
    <x v="85"/>
    <x v="771"/>
    <x v="927"/>
    <x v="0"/>
    <x v="0"/>
    <x v="0"/>
    <x v="0"/>
    <x v="0"/>
    <x v="0"/>
    <x v="0"/>
    <x v="0"/>
    <x v="0"/>
  </r>
  <r>
    <x v="0"/>
    <x v="0"/>
    <x v="0"/>
    <x v="3"/>
    <x v="3"/>
    <x v="1"/>
    <x v="50"/>
    <x v="633"/>
    <x v="631"/>
    <x v="6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0"/>
    <x v="343"/>
    <x v="342"/>
    <x v="3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28"/>
    <x v="0"/>
    <x v="0"/>
    <x v="283"/>
    <x v="0"/>
    <x v="618"/>
    <x v="348"/>
    <x v="731"/>
    <x v="727"/>
    <x v="730"/>
    <x v="826"/>
    <x v="0"/>
    <x v="0"/>
    <x v="0"/>
    <x v="0"/>
    <x v="0"/>
    <x v="0"/>
    <x v="0"/>
    <x v="0"/>
    <x v="0"/>
    <x v="0"/>
    <x v="0"/>
    <x v="0"/>
    <x v="0"/>
    <x v="0"/>
    <x v="0"/>
    <x v="268"/>
    <x v="314"/>
    <x v="0"/>
    <x v="0"/>
    <x v="1"/>
    <x v="1"/>
    <x v="0"/>
    <x v="0"/>
    <x v="49"/>
    <x v="4"/>
    <x v="10"/>
    <x v="0"/>
    <x v="0"/>
    <x v="436"/>
    <x v="1"/>
    <x v="46"/>
    <x v="627"/>
    <x v="726"/>
    <x v="92"/>
    <x v="1045"/>
    <x v="1"/>
    <x v="380"/>
    <x v="4"/>
    <x v="246"/>
    <x v="199"/>
    <x v="11"/>
    <x v="727"/>
    <x v="0"/>
    <x v="109"/>
    <x v="772"/>
    <x v="928"/>
    <x v="0"/>
    <x v="0"/>
    <x v="0"/>
    <x v="0"/>
    <x v="0"/>
    <x v="0"/>
    <x v="0"/>
    <x v="0"/>
    <x v="0"/>
  </r>
  <r>
    <x v="0"/>
    <x v="0"/>
    <x v="0"/>
    <x v="3"/>
    <x v="3"/>
    <x v="1"/>
    <x v="50"/>
    <x v="634"/>
    <x v="632"/>
    <x v="6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"/>
    <x v="3"/>
    <x v="1"/>
    <x v="50"/>
    <x v="635"/>
    <x v="633"/>
    <x v="6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0"/>
    <x v="0"/>
    <x v="0"/>
    <x v="0"/>
    <x v="0"/>
    <x v="0"/>
    <x v="0"/>
    <x v="0"/>
    <x v="0"/>
    <x v="2"/>
    <x v="2"/>
    <x v="0"/>
    <x v="0"/>
    <x v="0"/>
    <x v="0"/>
    <x v="6"/>
    <x v="0"/>
    <x v="0"/>
    <x v="69"/>
    <x v="84"/>
    <x v="537"/>
    <x v="398"/>
    <x v="79"/>
    <x v="22"/>
    <x v="284"/>
    <x v="79"/>
    <x v="619"/>
    <x v="349"/>
    <x v="732"/>
    <x v="728"/>
    <x v="731"/>
    <x v="827"/>
    <x v="0"/>
    <x v="0"/>
    <x v="0"/>
    <x v="0"/>
    <x v="0"/>
    <x v="0"/>
    <x v="1"/>
    <x v="1"/>
    <x v="0"/>
    <x v="0"/>
    <x v="0"/>
    <x v="0"/>
    <x v="62"/>
    <x v="0"/>
    <x v="1"/>
    <x v="269"/>
    <x v="315"/>
    <x v="0"/>
    <x v="0"/>
    <x v="9"/>
    <x v="227"/>
    <x v="0"/>
    <x v="0"/>
    <x v="89"/>
    <x v="32"/>
    <x v="317"/>
    <x v="15"/>
    <x v="129"/>
    <x v="437"/>
    <x v="2"/>
    <x v="82"/>
    <x v="628"/>
    <x v="727"/>
    <x v="154"/>
    <x v="1047"/>
    <x v="8"/>
    <x v="381"/>
    <x v="40"/>
    <x v="247"/>
    <x v="179"/>
    <x v="44"/>
    <x v="728"/>
    <x v="5"/>
    <x v="182"/>
    <x v="773"/>
    <x v="929"/>
    <x v="0"/>
    <x v="0"/>
    <x v="0"/>
    <x v="0"/>
    <x v="0"/>
    <x v="0"/>
    <x v="0"/>
    <x v="0"/>
    <x v="0"/>
  </r>
  <r>
    <x v="0"/>
    <x v="0"/>
    <x v="0"/>
    <x v="4"/>
    <x v="4"/>
    <x v="3"/>
    <x v="0"/>
    <x v="578"/>
    <x v="576"/>
    <x v="57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45"/>
    <x v="1"/>
    <x v="1"/>
    <x v="0"/>
    <x v="0"/>
    <x v="0"/>
    <x v="0"/>
    <x v="0"/>
    <x v="0"/>
    <x v="0"/>
    <x v="0"/>
    <x v="1"/>
    <x v="1"/>
    <x v="1"/>
    <x v="1"/>
    <x v="10"/>
    <x v="10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"/>
    <x v="0"/>
    <x v="636"/>
    <x v="634"/>
    <x v="6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4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"/>
    <x v="53"/>
    <x v="154"/>
    <x v="154"/>
    <x v="1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3"/>
    <x v="729"/>
    <x v="732"/>
    <x v="8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17"/>
    <x v="1"/>
    <x v="130"/>
    <x v="438"/>
    <x v="0"/>
    <x v="0"/>
    <x v="629"/>
    <x v="728"/>
    <x v="134"/>
    <x v="1050"/>
    <x v="5"/>
    <x v="382"/>
    <x v="22"/>
    <x v="248"/>
    <x v="32"/>
    <x v="10"/>
    <x v="729"/>
    <x v="13"/>
    <x v="37"/>
    <x v="774"/>
    <x v="930"/>
    <x v="0"/>
    <x v="0"/>
    <x v="0"/>
    <x v="0"/>
    <x v="0"/>
    <x v="0"/>
    <x v="0"/>
    <x v="0"/>
    <x v="0"/>
  </r>
  <r>
    <x v="0"/>
    <x v="0"/>
    <x v="0"/>
    <x v="4"/>
    <x v="4"/>
    <x v="1"/>
    <x v="0"/>
    <x v="158"/>
    <x v="158"/>
    <x v="15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8"/>
    <x v="42"/>
    <x v="0"/>
    <x v="0"/>
    <x v="285"/>
    <x v="0"/>
    <x v="620"/>
    <x v="39"/>
    <x v="734"/>
    <x v="730"/>
    <x v="733"/>
    <x v="829"/>
    <x v="0"/>
    <x v="0"/>
    <x v="0"/>
    <x v="0"/>
    <x v="0"/>
    <x v="0"/>
    <x v="0"/>
    <x v="0"/>
    <x v="0"/>
    <x v="0"/>
    <x v="0"/>
    <x v="0"/>
    <x v="0"/>
    <x v="0"/>
    <x v="0"/>
    <x v="270"/>
    <x v="316"/>
    <x v="0"/>
    <x v="0"/>
    <x v="1"/>
    <x v="1"/>
    <x v="0"/>
    <x v="0"/>
    <x v="27"/>
    <x v="2"/>
    <x v="162"/>
    <x v="0"/>
    <x v="0"/>
    <x v="439"/>
    <x v="0"/>
    <x v="8"/>
    <x v="630"/>
    <x v="729"/>
    <x v="23"/>
    <x v="521"/>
    <x v="2"/>
    <x v="2"/>
    <x v="0"/>
    <x v="0"/>
    <x v="4"/>
    <x v="3"/>
    <x v="730"/>
    <x v="1"/>
    <x v="7"/>
    <x v="775"/>
    <x v="931"/>
    <x v="0"/>
    <x v="0"/>
    <x v="0"/>
    <x v="121"/>
    <x v="121"/>
    <x v="1"/>
    <x v="1"/>
    <x v="7"/>
    <x v="7"/>
  </r>
  <r>
    <x v="0"/>
    <x v="0"/>
    <x v="0"/>
    <x v="4"/>
    <x v="4"/>
    <x v="1"/>
    <x v="0"/>
    <x v="158"/>
    <x v="158"/>
    <x v="15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39"/>
    <x v="399"/>
    <x v="0"/>
    <x v="0"/>
    <x v="0"/>
    <x v="0"/>
    <x v="621"/>
    <x v="350"/>
    <x v="735"/>
    <x v="731"/>
    <x v="734"/>
    <x v="83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46"/>
    <x v="1"/>
    <x v="1"/>
    <x v="0"/>
    <x v="0"/>
    <x v="8"/>
    <x v="2"/>
    <x v="118"/>
    <x v="2"/>
    <x v="66"/>
    <x v="11"/>
    <x v="1"/>
    <x v="1"/>
    <x v="631"/>
    <x v="730"/>
    <x v="23"/>
    <x v="1051"/>
    <x v="2"/>
    <x v="2"/>
    <x v="0"/>
    <x v="0"/>
    <x v="13"/>
    <x v="3"/>
    <x v="250"/>
    <x v="4"/>
    <x v="5"/>
    <x v="776"/>
    <x v="932"/>
    <x v="0"/>
    <x v="0"/>
    <x v="0"/>
    <x v="121"/>
    <x v="121"/>
    <x v="1"/>
    <x v="1"/>
    <x v="7"/>
    <x v="7"/>
  </r>
  <r>
    <x v="0"/>
    <x v="0"/>
    <x v="0"/>
    <x v="4"/>
    <x v="4"/>
    <x v="82"/>
    <x v="200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52"/>
    <x v="2"/>
    <x v="2"/>
    <x v="1"/>
    <x v="7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0"/>
    <x v="637"/>
    <x v="635"/>
    <x v="6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5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0"/>
    <x v="637"/>
    <x v="635"/>
    <x v="6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47"/>
    <x v="1"/>
    <x v="1"/>
    <x v="0"/>
    <x v="0"/>
    <x v="0"/>
    <x v="0"/>
    <x v="0"/>
    <x v="0"/>
    <x v="0"/>
    <x v="0"/>
    <x v="1"/>
    <x v="1"/>
    <x v="1"/>
    <x v="1"/>
    <x v="3"/>
    <x v="105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13"/>
    <x v="0"/>
    <x v="637"/>
    <x v="635"/>
    <x v="63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0"/>
    <x v="289"/>
    <x v="0"/>
    <x v="0"/>
    <x v="0"/>
    <x v="0"/>
    <x v="622"/>
    <x v="254"/>
    <x v="736"/>
    <x v="732"/>
    <x v="735"/>
    <x v="8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9"/>
    <x v="1"/>
    <x v="16"/>
    <x v="632"/>
    <x v="731"/>
    <x v="6"/>
    <x v="295"/>
    <x v="2"/>
    <x v="2"/>
    <x v="0"/>
    <x v="0"/>
    <x v="6"/>
    <x v="1"/>
    <x v="85"/>
    <x v="4"/>
    <x v="2"/>
    <x v="777"/>
    <x v="933"/>
    <x v="0"/>
    <x v="0"/>
    <x v="0"/>
    <x v="122"/>
    <x v="122"/>
    <x v="1"/>
    <x v="1"/>
    <x v="7"/>
    <x v="7"/>
  </r>
  <r>
    <x v="0"/>
    <x v="0"/>
    <x v="0"/>
    <x v="4"/>
    <x v="4"/>
    <x v="13"/>
    <x v="0"/>
    <x v="637"/>
    <x v="635"/>
    <x v="63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0"/>
    <x v="135"/>
    <x v="0"/>
    <x v="0"/>
    <x v="0"/>
    <x v="0"/>
    <x v="0"/>
    <x v="0"/>
    <x v="0"/>
    <x v="0"/>
    <x v="1"/>
    <x v="1"/>
    <x v="1"/>
    <x v="1"/>
    <x v="6"/>
    <x v="10"/>
    <x v="1"/>
    <x v="225"/>
    <x v="0"/>
    <x v="0"/>
    <x v="5"/>
    <x v="4"/>
    <x v="5"/>
    <x v="4"/>
    <x v="5"/>
    <x v="5"/>
    <x v="5"/>
    <x v="0"/>
    <x v="0"/>
    <x v="1"/>
    <x v="122"/>
    <x v="122"/>
    <x v="1"/>
    <x v="1"/>
    <x v="7"/>
    <x v="7"/>
  </r>
  <r>
    <x v="0"/>
    <x v="0"/>
    <x v="0"/>
    <x v="4"/>
    <x v="4"/>
    <x v="62"/>
    <x v="54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"/>
    <x v="4"/>
    <x v="66"/>
    <x v="0"/>
    <x v="162"/>
    <x v="162"/>
    <x v="1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41"/>
    <x v="400"/>
    <x v="0"/>
    <x v="0"/>
    <x v="0"/>
    <x v="0"/>
    <x v="623"/>
    <x v="351"/>
    <x v="737"/>
    <x v="733"/>
    <x v="736"/>
    <x v="832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248"/>
    <x v="0"/>
    <x v="228"/>
    <x v="0"/>
    <x v="0"/>
    <x v="4"/>
    <x v="10"/>
    <x v="318"/>
    <x v="3"/>
    <x v="131"/>
    <x v="440"/>
    <x v="0"/>
    <x v="16"/>
    <x v="633"/>
    <x v="732"/>
    <x v="102"/>
    <x v="1055"/>
    <x v="1"/>
    <x v="383"/>
    <x v="0"/>
    <x v="0"/>
    <x v="6"/>
    <x v="8"/>
    <x v="342"/>
    <x v="1"/>
    <x v="2"/>
    <x v="778"/>
    <x v="934"/>
    <x v="0"/>
    <x v="0"/>
    <x v="0"/>
    <x v="0"/>
    <x v="0"/>
    <x v="0"/>
    <x v="0"/>
    <x v="0"/>
    <x v="0"/>
  </r>
  <r>
    <x v="0"/>
    <x v="0"/>
    <x v="0"/>
    <x v="4"/>
    <x v="4"/>
    <x v="66"/>
    <x v="0"/>
    <x v="162"/>
    <x v="162"/>
    <x v="16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42"/>
    <x v="401"/>
    <x v="0"/>
    <x v="0"/>
    <x v="286"/>
    <x v="24"/>
    <x v="624"/>
    <x v="352"/>
    <x v="738"/>
    <x v="734"/>
    <x v="737"/>
    <x v="833"/>
    <x v="2"/>
    <x v="34"/>
    <x v="0"/>
    <x v="0"/>
    <x v="0"/>
    <x v="0"/>
    <x v="6"/>
    <x v="3"/>
    <x v="1"/>
    <x v="6"/>
    <x v="1"/>
    <x v="6"/>
    <x v="63"/>
    <x v="0"/>
    <x v="0"/>
    <x v="271"/>
    <x v="317"/>
    <x v="17"/>
    <x v="249"/>
    <x v="3"/>
    <x v="229"/>
    <x v="0"/>
    <x v="0"/>
    <x v="16"/>
    <x v="5"/>
    <x v="162"/>
    <x v="15"/>
    <x v="132"/>
    <x v="441"/>
    <x v="1"/>
    <x v="1"/>
    <x v="634"/>
    <x v="733"/>
    <x v="10"/>
    <x v="1056"/>
    <x v="5"/>
    <x v="384"/>
    <x v="0"/>
    <x v="0"/>
    <x v="38"/>
    <x v="15"/>
    <x v="731"/>
    <x v="4"/>
    <x v="5"/>
    <x v="779"/>
    <x v="935"/>
    <x v="0"/>
    <x v="0"/>
    <x v="0"/>
    <x v="123"/>
    <x v="123"/>
    <x v="1"/>
    <x v="1"/>
    <x v="7"/>
    <x v="7"/>
  </r>
  <r>
    <x v="0"/>
    <x v="0"/>
    <x v="0"/>
    <x v="4"/>
    <x v="4"/>
    <x v="63"/>
    <x v="27"/>
    <x v="156"/>
    <x v="156"/>
    <x v="15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5"/>
    <x v="0"/>
    <x v="739"/>
    <x v="735"/>
    <x v="738"/>
    <x v="8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0"/>
    <x v="0"/>
    <x v="0"/>
    <x v="0"/>
    <x v="0"/>
    <x v="0"/>
    <x v="0"/>
    <x v="0"/>
    <x v="0"/>
    <x v="0"/>
    <x v="16"/>
    <x v="635"/>
    <x v="734"/>
    <x v="23"/>
    <x v="170"/>
    <x v="1"/>
    <x v="385"/>
    <x v="0"/>
    <x v="0"/>
    <x v="13"/>
    <x v="1"/>
    <x v="28"/>
    <x v="1"/>
    <x v="13"/>
    <x v="26"/>
    <x v="936"/>
    <x v="0"/>
    <x v="0"/>
    <x v="0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85"/>
    <x v="543"/>
    <x v="16"/>
    <x v="0"/>
    <x v="0"/>
    <x v="0"/>
    <x v="0"/>
    <x v="626"/>
    <x v="14"/>
    <x v="740"/>
    <x v="736"/>
    <x v="739"/>
    <x v="835"/>
    <x v="0"/>
    <x v="0"/>
    <x v="0"/>
    <x v="0"/>
    <x v="0"/>
    <x v="0"/>
    <x v="0"/>
    <x v="0"/>
    <x v="0"/>
    <x v="0"/>
    <x v="0"/>
    <x v="0"/>
    <x v="0"/>
    <x v="0"/>
    <x v="0"/>
    <x v="0"/>
    <x v="318"/>
    <x v="2"/>
    <x v="80"/>
    <x v="1"/>
    <x v="1"/>
    <x v="0"/>
    <x v="0"/>
    <x v="8"/>
    <x v="4"/>
    <x v="319"/>
    <x v="1"/>
    <x v="133"/>
    <x v="442"/>
    <x v="1"/>
    <x v="1"/>
    <x v="1"/>
    <x v="735"/>
    <x v="6"/>
    <x v="290"/>
    <x v="2"/>
    <x v="2"/>
    <x v="0"/>
    <x v="0"/>
    <x v="13"/>
    <x v="1"/>
    <x v="732"/>
    <x v="4"/>
    <x v="5"/>
    <x v="5"/>
    <x v="937"/>
    <x v="0"/>
    <x v="0"/>
    <x v="0"/>
    <x v="10"/>
    <x v="10"/>
    <x v="1"/>
    <x v="1"/>
    <x v="1"/>
    <x v="1"/>
  </r>
  <r>
    <x v="0"/>
    <x v="0"/>
    <x v="0"/>
    <x v="5"/>
    <x v="5"/>
    <x v="31"/>
    <x v="0"/>
    <x v="163"/>
    <x v="163"/>
    <x v="16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1"/>
    <x v="737"/>
    <x v="740"/>
    <x v="836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2"/>
    <x v="10"/>
    <x v="41"/>
    <x v="3"/>
    <x v="134"/>
    <x v="443"/>
    <x v="6"/>
    <x v="3"/>
    <x v="636"/>
    <x v="736"/>
    <x v="23"/>
    <x v="521"/>
    <x v="2"/>
    <x v="2"/>
    <x v="0"/>
    <x v="0"/>
    <x v="4"/>
    <x v="8"/>
    <x v="733"/>
    <x v="10"/>
    <x v="4"/>
    <x v="780"/>
    <x v="938"/>
    <x v="0"/>
    <x v="0"/>
    <x v="0"/>
    <x v="124"/>
    <x v="124"/>
    <x v="1"/>
    <x v="1"/>
    <x v="8"/>
    <x v="8"/>
  </r>
  <r>
    <x v="0"/>
    <x v="0"/>
    <x v="0"/>
    <x v="5"/>
    <x v="5"/>
    <x v="67"/>
    <x v="0"/>
    <x v="169"/>
    <x v="169"/>
    <x v="16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42"/>
    <x v="738"/>
    <x v="741"/>
    <x v="83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7"/>
    <x v="4"/>
    <x v="9"/>
    <x v="1"/>
    <x v="1"/>
    <x v="23"/>
    <x v="0"/>
    <x v="16"/>
    <x v="22"/>
    <x v="737"/>
    <x v="6"/>
    <x v="15"/>
    <x v="2"/>
    <x v="2"/>
    <x v="0"/>
    <x v="0"/>
    <x v="2"/>
    <x v="1"/>
    <x v="28"/>
    <x v="1"/>
    <x v="2"/>
    <x v="26"/>
    <x v="939"/>
    <x v="0"/>
    <x v="0"/>
    <x v="0"/>
    <x v="0"/>
    <x v="0"/>
    <x v="0"/>
    <x v="0"/>
    <x v="0"/>
    <x v="0"/>
  </r>
  <r>
    <x v="0"/>
    <x v="0"/>
    <x v="0"/>
    <x v="5"/>
    <x v="5"/>
    <x v="67"/>
    <x v="0"/>
    <x v="169"/>
    <x v="169"/>
    <x v="169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5"/>
    <x v="0"/>
    <x v="0"/>
    <x v="0"/>
    <x v="0"/>
    <x v="85"/>
    <x v="4"/>
    <x v="743"/>
    <x v="739"/>
    <x v="742"/>
    <x v="838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50"/>
    <x v="1"/>
    <x v="1"/>
    <x v="0"/>
    <x v="0"/>
    <x v="27"/>
    <x v="4"/>
    <x v="9"/>
    <x v="1"/>
    <x v="1"/>
    <x v="230"/>
    <x v="1"/>
    <x v="8"/>
    <x v="137"/>
    <x v="738"/>
    <x v="1"/>
    <x v="268"/>
    <x v="2"/>
    <x v="2"/>
    <x v="0"/>
    <x v="0"/>
    <x v="8"/>
    <x v="1"/>
    <x v="13"/>
    <x v="4"/>
    <x v="7"/>
    <x v="52"/>
    <x v="940"/>
    <x v="0"/>
    <x v="0"/>
    <x v="0"/>
    <x v="26"/>
    <x v="26"/>
    <x v="1"/>
    <x v="1"/>
    <x v="8"/>
    <x v="8"/>
  </r>
  <r>
    <x v="0"/>
    <x v="0"/>
    <x v="0"/>
    <x v="5"/>
    <x v="5"/>
    <x v="68"/>
    <x v="0"/>
    <x v="171"/>
    <x v="171"/>
    <x v="17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35"/>
    <x v="0"/>
    <x v="0"/>
    <x v="0"/>
    <x v="0"/>
    <x v="0"/>
    <x v="0"/>
    <x v="0"/>
    <x v="0"/>
    <x v="0"/>
    <x v="0"/>
    <x v="0"/>
    <x v="0"/>
    <x v="0"/>
    <x v="0"/>
    <x v="0"/>
    <x v="2"/>
    <x v="251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31"/>
    <x v="0"/>
    <x v="163"/>
    <x v="163"/>
    <x v="1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7"/>
    <x v="0"/>
    <x v="744"/>
    <x v="740"/>
    <x v="743"/>
    <x v="8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2"/>
    <x v="4"/>
    <x v="183"/>
    <x v="0"/>
    <x v="0"/>
    <x v="444"/>
    <x v="0"/>
    <x v="45"/>
    <x v="637"/>
    <x v="739"/>
    <x v="23"/>
    <x v="1057"/>
    <x v="2"/>
    <x v="2"/>
    <x v="0"/>
    <x v="0"/>
    <x v="25"/>
    <x v="1"/>
    <x v="412"/>
    <x v="1"/>
    <x v="61"/>
    <x v="415"/>
    <x v="941"/>
    <x v="0"/>
    <x v="0"/>
    <x v="0"/>
    <x v="0"/>
    <x v="0"/>
    <x v="0"/>
    <x v="0"/>
    <x v="0"/>
    <x v="0"/>
  </r>
  <r>
    <x v="0"/>
    <x v="0"/>
    <x v="0"/>
    <x v="5"/>
    <x v="5"/>
    <x v="1"/>
    <x v="67"/>
    <x v="638"/>
    <x v="636"/>
    <x v="6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5"/>
    <x v="5"/>
    <x v="1"/>
    <x v="60"/>
    <x v="164"/>
    <x v="164"/>
    <x v="1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4"/>
    <x v="402"/>
    <x v="0"/>
    <x v="0"/>
    <x v="287"/>
    <x v="0"/>
    <x v="628"/>
    <x v="353"/>
    <x v="745"/>
    <x v="741"/>
    <x v="744"/>
    <x v="840"/>
    <x v="0"/>
    <x v="0"/>
    <x v="0"/>
    <x v="0"/>
    <x v="0"/>
    <x v="0"/>
    <x v="0"/>
    <x v="0"/>
    <x v="0"/>
    <x v="0"/>
    <x v="0"/>
    <x v="0"/>
    <x v="0"/>
    <x v="2"/>
    <x v="5"/>
    <x v="272"/>
    <x v="319"/>
    <x v="0"/>
    <x v="0"/>
    <x v="1"/>
    <x v="1"/>
    <x v="0"/>
    <x v="0"/>
    <x v="33"/>
    <x v="19"/>
    <x v="320"/>
    <x v="0"/>
    <x v="0"/>
    <x v="445"/>
    <x v="13"/>
    <x v="32"/>
    <x v="638"/>
    <x v="740"/>
    <x v="155"/>
    <x v="1058"/>
    <x v="7"/>
    <x v="386"/>
    <x v="41"/>
    <x v="249"/>
    <x v="200"/>
    <x v="50"/>
    <x v="734"/>
    <x v="34"/>
    <x v="183"/>
    <x v="781"/>
    <x v="942"/>
    <x v="0"/>
    <x v="0"/>
    <x v="0"/>
    <x v="0"/>
    <x v="0"/>
    <x v="0"/>
    <x v="0"/>
    <x v="0"/>
    <x v="0"/>
  </r>
  <r>
    <x v="0"/>
    <x v="0"/>
    <x v="0"/>
    <x v="5"/>
    <x v="5"/>
    <x v="1"/>
    <x v="11"/>
    <x v="622"/>
    <x v="620"/>
    <x v="6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5"/>
    <x v="282"/>
    <x v="0"/>
    <x v="0"/>
    <x v="0"/>
    <x v="0"/>
    <x v="629"/>
    <x v="249"/>
    <x v="746"/>
    <x v="742"/>
    <x v="745"/>
    <x v="8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0"/>
    <x v="0"/>
    <x v="0"/>
    <x v="157"/>
    <x v="1"/>
    <x v="0"/>
    <x v="639"/>
    <x v="741"/>
    <x v="92"/>
    <x v="1059"/>
    <x v="2"/>
    <x v="2"/>
    <x v="9"/>
    <x v="250"/>
    <x v="69"/>
    <x v="26"/>
    <x v="735"/>
    <x v="42"/>
    <x v="36"/>
    <x v="782"/>
    <x v="943"/>
    <x v="0"/>
    <x v="0"/>
    <x v="0"/>
    <x v="0"/>
    <x v="0"/>
    <x v="0"/>
    <x v="0"/>
    <x v="0"/>
    <x v="0"/>
  </r>
  <r>
    <x v="0"/>
    <x v="0"/>
    <x v="0"/>
    <x v="5"/>
    <x v="5"/>
    <x v="0"/>
    <x v="81"/>
    <x v="190"/>
    <x v="190"/>
    <x v="1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60"/>
    <x v="1"/>
    <x v="4"/>
    <x v="1"/>
    <x v="1"/>
    <x v="13"/>
    <x v="3"/>
    <x v="222"/>
    <x v="3"/>
    <x v="13"/>
    <x v="216"/>
    <x v="5"/>
    <x v="0"/>
    <x v="0"/>
    <x v="0"/>
    <x v="0"/>
    <x v="0"/>
    <x v="0"/>
    <x v="0"/>
    <x v="0"/>
    <x v="0"/>
  </r>
  <r>
    <x v="0"/>
    <x v="0"/>
    <x v="0"/>
    <x v="5"/>
    <x v="5"/>
    <x v="1"/>
    <x v="11"/>
    <x v="622"/>
    <x v="620"/>
    <x v="62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61"/>
    <x v="2"/>
    <x v="2"/>
    <x v="0"/>
    <x v="0"/>
    <x v="38"/>
    <x v="1"/>
    <x v="63"/>
    <x v="1"/>
    <x v="35"/>
    <x v="116"/>
    <x v="944"/>
    <x v="0"/>
    <x v="0"/>
    <x v="0"/>
    <x v="0"/>
    <x v="0"/>
    <x v="0"/>
    <x v="0"/>
    <x v="0"/>
    <x v="0"/>
  </r>
  <r>
    <x v="0"/>
    <x v="0"/>
    <x v="0"/>
    <x v="6"/>
    <x v="6"/>
    <x v="51"/>
    <x v="68"/>
    <x v="181"/>
    <x v="181"/>
    <x v="1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"/>
    <x v="0"/>
    <x v="747"/>
    <x v="743"/>
    <x v="746"/>
    <x v="8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581"/>
    <x v="742"/>
    <x v="13"/>
    <x v="1062"/>
    <x v="7"/>
    <x v="387"/>
    <x v="1"/>
    <x v="1"/>
    <x v="16"/>
    <x v="15"/>
    <x v="736"/>
    <x v="10"/>
    <x v="4"/>
    <x v="783"/>
    <x v="945"/>
    <x v="0"/>
    <x v="0"/>
    <x v="0"/>
    <x v="0"/>
    <x v="0"/>
    <x v="0"/>
    <x v="0"/>
    <x v="0"/>
    <x v="0"/>
  </r>
  <r>
    <x v="0"/>
    <x v="0"/>
    <x v="0"/>
    <x v="6"/>
    <x v="6"/>
    <x v="1"/>
    <x v="56"/>
    <x v="182"/>
    <x v="182"/>
    <x v="1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6"/>
    <x v="216"/>
    <x v="0"/>
    <x v="0"/>
    <x v="0"/>
    <x v="0"/>
    <x v="631"/>
    <x v="191"/>
    <x v="748"/>
    <x v="744"/>
    <x v="747"/>
    <x v="8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23"/>
    <x v="0"/>
    <x v="0"/>
    <x v="446"/>
    <x v="1"/>
    <x v="1"/>
    <x v="640"/>
    <x v="743"/>
    <x v="6"/>
    <x v="1063"/>
    <x v="2"/>
    <x v="2"/>
    <x v="0"/>
    <x v="0"/>
    <x v="0"/>
    <x v="1"/>
    <x v="737"/>
    <x v="4"/>
    <x v="45"/>
    <x v="784"/>
    <x v="946"/>
    <x v="0"/>
    <x v="0"/>
    <x v="0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6"/>
    <x v="1"/>
    <x v="1"/>
    <x v="0"/>
    <x v="0"/>
    <x v="0"/>
    <x v="0"/>
    <x v="0"/>
    <x v="0"/>
    <x v="0"/>
    <x v="0"/>
    <x v="1"/>
    <x v="1"/>
    <x v="1"/>
    <x v="1"/>
    <x v="6"/>
    <x v="2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69"/>
    <x v="64"/>
    <x v="173"/>
    <x v="173"/>
    <x v="17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52"/>
    <x v="1"/>
    <x v="1"/>
    <x v="0"/>
    <x v="0"/>
    <x v="0"/>
    <x v="0"/>
    <x v="0"/>
    <x v="0"/>
    <x v="0"/>
    <x v="0"/>
    <x v="1"/>
    <x v="1"/>
    <x v="1"/>
    <x v="1"/>
    <x v="1"/>
    <x v="1064"/>
    <x v="2"/>
    <x v="2"/>
    <x v="0"/>
    <x v="0"/>
    <x v="5"/>
    <x v="4"/>
    <x v="5"/>
    <x v="4"/>
    <x v="5"/>
    <x v="5"/>
    <x v="5"/>
    <x v="0"/>
    <x v="0"/>
    <x v="1"/>
    <x v="125"/>
    <x v="125"/>
    <x v="1"/>
    <x v="1"/>
    <x v="51"/>
    <x v="51"/>
  </r>
  <r>
    <x v="0"/>
    <x v="0"/>
    <x v="0"/>
    <x v="6"/>
    <x v="6"/>
    <x v="70"/>
    <x v="65"/>
    <x v="174"/>
    <x v="174"/>
    <x v="1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53"/>
    <x v="1"/>
    <x v="1"/>
    <x v="0"/>
    <x v="0"/>
    <x v="0"/>
    <x v="0"/>
    <x v="0"/>
    <x v="0"/>
    <x v="0"/>
    <x v="0"/>
    <x v="1"/>
    <x v="1"/>
    <x v="1"/>
    <x v="1"/>
    <x v="23"/>
    <x v="106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77"/>
    <x v="639"/>
    <x v="637"/>
    <x v="6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066"/>
    <x v="2"/>
    <x v="2"/>
    <x v="7"/>
    <x v="251"/>
    <x v="2"/>
    <x v="1"/>
    <x v="738"/>
    <x v="1"/>
    <x v="2"/>
    <x v="785"/>
    <x v="947"/>
    <x v="0"/>
    <x v="0"/>
    <x v="0"/>
    <x v="0"/>
    <x v="0"/>
    <x v="0"/>
    <x v="0"/>
    <x v="0"/>
    <x v="0"/>
  </r>
  <r>
    <x v="0"/>
    <x v="0"/>
    <x v="0"/>
    <x v="6"/>
    <x v="6"/>
    <x v="1"/>
    <x v="66"/>
    <x v="175"/>
    <x v="175"/>
    <x v="1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0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0"/>
    <x v="86"/>
    <x v="547"/>
    <x v="403"/>
    <x v="80"/>
    <x v="0"/>
    <x v="288"/>
    <x v="0"/>
    <x v="632"/>
    <x v="354"/>
    <x v="749"/>
    <x v="745"/>
    <x v="748"/>
    <x v="844"/>
    <x v="0"/>
    <x v="0"/>
    <x v="0"/>
    <x v="0"/>
    <x v="0"/>
    <x v="0"/>
    <x v="0"/>
    <x v="0"/>
    <x v="0"/>
    <x v="0"/>
    <x v="0"/>
    <x v="0"/>
    <x v="0"/>
    <x v="0"/>
    <x v="5"/>
    <x v="273"/>
    <x v="320"/>
    <x v="0"/>
    <x v="0"/>
    <x v="1"/>
    <x v="1"/>
    <x v="0"/>
    <x v="0"/>
    <x v="55"/>
    <x v="9"/>
    <x v="321"/>
    <x v="2"/>
    <x v="135"/>
    <x v="447"/>
    <x v="6"/>
    <x v="24"/>
    <x v="641"/>
    <x v="744"/>
    <x v="156"/>
    <x v="1068"/>
    <x v="1"/>
    <x v="284"/>
    <x v="27"/>
    <x v="252"/>
    <x v="195"/>
    <x v="30"/>
    <x v="739"/>
    <x v="23"/>
    <x v="118"/>
    <x v="786"/>
    <x v="948"/>
    <x v="0"/>
    <x v="0"/>
    <x v="0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99"/>
    <x v="1"/>
    <x v="1"/>
    <x v="0"/>
    <x v="0"/>
    <x v="0"/>
    <x v="0"/>
    <x v="0"/>
    <x v="0"/>
    <x v="0"/>
    <x v="0"/>
    <x v="1"/>
    <x v="1"/>
    <x v="1"/>
    <x v="1"/>
    <x v="1"/>
    <x v="3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"/>
    <x v="0"/>
    <x v="176"/>
    <x v="176"/>
    <x v="17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6"/>
    <x v="126"/>
    <x v="1"/>
    <x v="1"/>
    <x v="51"/>
    <x v="51"/>
  </r>
  <r>
    <x v="0"/>
    <x v="0"/>
    <x v="0"/>
    <x v="6"/>
    <x v="6"/>
    <x v="1"/>
    <x v="0"/>
    <x v="176"/>
    <x v="176"/>
    <x v="17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6"/>
    <x v="126"/>
    <x v="1"/>
    <x v="1"/>
    <x v="51"/>
    <x v="51"/>
  </r>
  <r>
    <x v="0"/>
    <x v="0"/>
    <x v="0"/>
    <x v="6"/>
    <x v="6"/>
    <x v="1"/>
    <x v="67"/>
    <x v="177"/>
    <x v="177"/>
    <x v="1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"/>
    <x v="0"/>
    <x v="750"/>
    <x v="746"/>
    <x v="749"/>
    <x v="8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5"/>
    <x v="0"/>
    <x v="0"/>
    <x v="289"/>
    <x v="0"/>
    <x v="4"/>
    <x v="642"/>
    <x v="745"/>
    <x v="40"/>
    <x v="1069"/>
    <x v="2"/>
    <x v="2"/>
    <x v="0"/>
    <x v="0"/>
    <x v="12"/>
    <x v="1"/>
    <x v="250"/>
    <x v="1"/>
    <x v="20"/>
    <x v="247"/>
    <x v="949"/>
    <x v="0"/>
    <x v="0"/>
    <x v="0"/>
    <x v="0"/>
    <x v="0"/>
    <x v="0"/>
    <x v="0"/>
    <x v="0"/>
    <x v="0"/>
  </r>
  <r>
    <x v="0"/>
    <x v="0"/>
    <x v="0"/>
    <x v="6"/>
    <x v="6"/>
    <x v="3"/>
    <x v="226"/>
    <x v="638"/>
    <x v="636"/>
    <x v="6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54"/>
    <x v="1"/>
    <x v="1"/>
    <x v="0"/>
    <x v="0"/>
    <x v="0"/>
    <x v="0"/>
    <x v="0"/>
    <x v="0"/>
    <x v="0"/>
    <x v="0"/>
    <x v="1"/>
    <x v="1"/>
    <x v="1"/>
    <x v="1"/>
    <x v="4"/>
    <x v="98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13"/>
    <x v="0"/>
    <x v="178"/>
    <x v="178"/>
    <x v="1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"/>
    <x v="0"/>
    <x v="751"/>
    <x v="747"/>
    <x v="750"/>
    <x v="8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643"/>
    <x v="746"/>
    <x v="17"/>
    <x v="1070"/>
    <x v="2"/>
    <x v="2"/>
    <x v="0"/>
    <x v="0"/>
    <x v="2"/>
    <x v="1"/>
    <x v="460"/>
    <x v="1"/>
    <x v="2"/>
    <x v="472"/>
    <x v="950"/>
    <x v="0"/>
    <x v="0"/>
    <x v="0"/>
    <x v="0"/>
    <x v="0"/>
    <x v="0"/>
    <x v="0"/>
    <x v="0"/>
    <x v="0"/>
  </r>
  <r>
    <x v="0"/>
    <x v="0"/>
    <x v="0"/>
    <x v="6"/>
    <x v="6"/>
    <x v="71"/>
    <x v="65"/>
    <x v="179"/>
    <x v="179"/>
    <x v="17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72"/>
    <x v="0"/>
    <x v="180"/>
    <x v="180"/>
    <x v="18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0"/>
    <x v="231"/>
    <x v="0"/>
    <x v="0"/>
    <x v="0"/>
    <x v="0"/>
    <x v="0"/>
    <x v="0"/>
    <x v="0"/>
    <x v="0"/>
    <x v="1"/>
    <x v="1"/>
    <x v="1"/>
    <x v="1"/>
    <x v="1"/>
    <x v="108"/>
    <x v="1"/>
    <x v="38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6"/>
    <x v="6"/>
    <x v="51"/>
    <x v="68"/>
    <x v="181"/>
    <x v="181"/>
    <x v="18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68"/>
    <x v="0"/>
    <x v="174"/>
    <x v="174"/>
    <x v="17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3"/>
    <x v="255"/>
    <x v="1"/>
    <x v="1"/>
    <x v="0"/>
    <x v="0"/>
    <x v="0"/>
    <x v="0"/>
    <x v="0"/>
    <x v="0"/>
    <x v="0"/>
    <x v="0"/>
    <x v="1"/>
    <x v="1"/>
    <x v="1"/>
    <x v="1"/>
    <x v="1"/>
    <x v="10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73"/>
    <x v="163"/>
    <x v="163"/>
    <x v="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5"/>
    <x v="0"/>
    <x v="752"/>
    <x v="748"/>
    <x v="751"/>
    <x v="8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448"/>
    <x v="0"/>
    <x v="21"/>
    <x v="644"/>
    <x v="747"/>
    <x v="23"/>
    <x v="1072"/>
    <x v="2"/>
    <x v="2"/>
    <x v="0"/>
    <x v="0"/>
    <x v="1"/>
    <x v="1"/>
    <x v="245"/>
    <x v="1"/>
    <x v="1"/>
    <x v="242"/>
    <x v="951"/>
    <x v="0"/>
    <x v="0"/>
    <x v="0"/>
    <x v="0"/>
    <x v="0"/>
    <x v="0"/>
    <x v="0"/>
    <x v="0"/>
    <x v="0"/>
  </r>
  <r>
    <x v="0"/>
    <x v="0"/>
    <x v="0"/>
    <x v="7"/>
    <x v="7"/>
    <x v="1"/>
    <x v="74"/>
    <x v="191"/>
    <x v="191"/>
    <x v="1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"/>
    <x v="87"/>
    <x v="548"/>
    <x v="404"/>
    <x v="81"/>
    <x v="0"/>
    <x v="289"/>
    <x v="80"/>
    <x v="636"/>
    <x v="355"/>
    <x v="753"/>
    <x v="749"/>
    <x v="752"/>
    <x v="848"/>
    <x v="0"/>
    <x v="0"/>
    <x v="0"/>
    <x v="0"/>
    <x v="0"/>
    <x v="0"/>
    <x v="10"/>
    <x v="8"/>
    <x v="0"/>
    <x v="0"/>
    <x v="0"/>
    <x v="0"/>
    <x v="64"/>
    <x v="3"/>
    <x v="11"/>
    <x v="274"/>
    <x v="321"/>
    <x v="0"/>
    <x v="0"/>
    <x v="17"/>
    <x v="232"/>
    <x v="0"/>
    <x v="0"/>
    <x v="90"/>
    <x v="42"/>
    <x v="322"/>
    <x v="25"/>
    <x v="136"/>
    <x v="449"/>
    <x v="28"/>
    <x v="83"/>
    <x v="645"/>
    <x v="748"/>
    <x v="157"/>
    <x v="1073"/>
    <x v="34"/>
    <x v="389"/>
    <x v="42"/>
    <x v="253"/>
    <x v="201"/>
    <x v="74"/>
    <x v="740"/>
    <x v="53"/>
    <x v="184"/>
    <x v="787"/>
    <x v="952"/>
    <x v="53"/>
    <x v="50"/>
    <x v="2"/>
    <x v="0"/>
    <x v="0"/>
    <x v="0"/>
    <x v="0"/>
    <x v="0"/>
    <x v="0"/>
  </r>
  <r>
    <x v="0"/>
    <x v="0"/>
    <x v="0"/>
    <x v="7"/>
    <x v="7"/>
    <x v="1"/>
    <x v="75"/>
    <x v="192"/>
    <x v="192"/>
    <x v="1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9"/>
    <x v="405"/>
    <x v="0"/>
    <x v="0"/>
    <x v="0"/>
    <x v="0"/>
    <x v="637"/>
    <x v="356"/>
    <x v="754"/>
    <x v="750"/>
    <x v="753"/>
    <x v="8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139"/>
    <x v="1"/>
    <x v="8"/>
    <x v="646"/>
    <x v="749"/>
    <x v="11"/>
    <x v="1074"/>
    <x v="2"/>
    <x v="2"/>
    <x v="4"/>
    <x v="4"/>
    <x v="35"/>
    <x v="10"/>
    <x v="118"/>
    <x v="6"/>
    <x v="15"/>
    <x v="788"/>
    <x v="953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0"/>
    <x v="406"/>
    <x v="0"/>
    <x v="0"/>
    <x v="290"/>
    <x v="0"/>
    <x v="638"/>
    <x v="357"/>
    <x v="755"/>
    <x v="751"/>
    <x v="754"/>
    <x v="850"/>
    <x v="0"/>
    <x v="0"/>
    <x v="0"/>
    <x v="0"/>
    <x v="0"/>
    <x v="0"/>
    <x v="0"/>
    <x v="0"/>
    <x v="0"/>
    <x v="0"/>
    <x v="0"/>
    <x v="0"/>
    <x v="0"/>
    <x v="0"/>
    <x v="0"/>
    <x v="275"/>
    <x v="322"/>
    <x v="0"/>
    <x v="0"/>
    <x v="1"/>
    <x v="1"/>
    <x v="0"/>
    <x v="0"/>
    <x v="32"/>
    <x v="4"/>
    <x v="183"/>
    <x v="0"/>
    <x v="0"/>
    <x v="450"/>
    <x v="1"/>
    <x v="84"/>
    <x v="647"/>
    <x v="750"/>
    <x v="23"/>
    <x v="1075"/>
    <x v="2"/>
    <x v="2"/>
    <x v="4"/>
    <x v="4"/>
    <x v="86"/>
    <x v="1"/>
    <x v="741"/>
    <x v="4"/>
    <x v="60"/>
    <x v="789"/>
    <x v="954"/>
    <x v="0"/>
    <x v="0"/>
    <x v="0"/>
    <x v="0"/>
    <x v="0"/>
    <x v="0"/>
    <x v="0"/>
    <x v="0"/>
    <x v="0"/>
  </r>
  <r>
    <x v="0"/>
    <x v="0"/>
    <x v="0"/>
    <x v="7"/>
    <x v="7"/>
    <x v="29"/>
    <x v="18"/>
    <x v="640"/>
    <x v="638"/>
    <x v="6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1"/>
    <x v="407"/>
    <x v="0"/>
    <x v="0"/>
    <x v="291"/>
    <x v="0"/>
    <x v="639"/>
    <x v="358"/>
    <x v="756"/>
    <x v="752"/>
    <x v="755"/>
    <x v="851"/>
    <x v="0"/>
    <x v="0"/>
    <x v="0"/>
    <x v="0"/>
    <x v="0"/>
    <x v="0"/>
    <x v="0"/>
    <x v="0"/>
    <x v="0"/>
    <x v="0"/>
    <x v="0"/>
    <x v="0"/>
    <x v="0"/>
    <x v="0"/>
    <x v="0"/>
    <x v="276"/>
    <x v="323"/>
    <x v="0"/>
    <x v="0"/>
    <x v="6"/>
    <x v="233"/>
    <x v="0"/>
    <x v="0"/>
    <x v="3"/>
    <x v="19"/>
    <x v="102"/>
    <x v="11"/>
    <x v="137"/>
    <x v="451"/>
    <x v="3"/>
    <x v="40"/>
    <x v="648"/>
    <x v="751"/>
    <x v="158"/>
    <x v="1077"/>
    <x v="25"/>
    <x v="390"/>
    <x v="0"/>
    <x v="0"/>
    <x v="57"/>
    <x v="39"/>
    <x v="742"/>
    <x v="19"/>
    <x v="33"/>
    <x v="790"/>
    <x v="955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72"/>
    <x v="88"/>
    <x v="552"/>
    <x v="408"/>
    <x v="82"/>
    <x v="0"/>
    <x v="292"/>
    <x v="0"/>
    <x v="640"/>
    <x v="359"/>
    <x v="757"/>
    <x v="753"/>
    <x v="756"/>
    <x v="852"/>
    <x v="0"/>
    <x v="0"/>
    <x v="0"/>
    <x v="0"/>
    <x v="0"/>
    <x v="0"/>
    <x v="0"/>
    <x v="0"/>
    <x v="0"/>
    <x v="0"/>
    <x v="0"/>
    <x v="0"/>
    <x v="0"/>
    <x v="0"/>
    <x v="0"/>
    <x v="277"/>
    <x v="324"/>
    <x v="62"/>
    <x v="256"/>
    <x v="2"/>
    <x v="234"/>
    <x v="0"/>
    <x v="0"/>
    <x v="26"/>
    <x v="11"/>
    <x v="323"/>
    <x v="5"/>
    <x v="138"/>
    <x v="452"/>
    <x v="3"/>
    <x v="8"/>
    <x v="649"/>
    <x v="752"/>
    <x v="159"/>
    <x v="1078"/>
    <x v="0"/>
    <x v="391"/>
    <x v="0"/>
    <x v="0"/>
    <x v="39"/>
    <x v="11"/>
    <x v="743"/>
    <x v="3"/>
    <x v="7"/>
    <x v="791"/>
    <x v="956"/>
    <x v="0"/>
    <x v="0"/>
    <x v="0"/>
    <x v="0"/>
    <x v="0"/>
    <x v="0"/>
    <x v="0"/>
    <x v="0"/>
    <x v="0"/>
  </r>
  <r>
    <x v="0"/>
    <x v="0"/>
    <x v="0"/>
    <x v="7"/>
    <x v="7"/>
    <x v="76"/>
    <x v="79"/>
    <x v="104"/>
    <x v="104"/>
    <x v="104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6"/>
    <x v="0"/>
    <x v="0"/>
    <x v="0"/>
    <x v="0"/>
    <x v="11"/>
    <x v="14"/>
    <x v="758"/>
    <x v="754"/>
    <x v="757"/>
    <x v="85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10"/>
    <x v="1"/>
    <x v="9"/>
    <x v="10"/>
    <x v="1"/>
    <x v="1"/>
    <x v="1"/>
    <x v="753"/>
    <x v="6"/>
    <x v="10"/>
    <x v="2"/>
    <x v="2"/>
    <x v="0"/>
    <x v="0"/>
    <x v="2"/>
    <x v="1"/>
    <x v="84"/>
    <x v="4"/>
    <x v="5"/>
    <x v="5"/>
    <x v="957"/>
    <x v="0"/>
    <x v="0"/>
    <x v="0"/>
    <x v="127"/>
    <x v="127"/>
    <x v="1"/>
    <x v="1"/>
    <x v="9"/>
    <x v="9"/>
  </r>
  <r>
    <x v="0"/>
    <x v="0"/>
    <x v="0"/>
    <x v="7"/>
    <x v="7"/>
    <x v="1"/>
    <x v="57"/>
    <x v="641"/>
    <x v="639"/>
    <x v="6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6"/>
    <x v="1079"/>
    <x v="2"/>
    <x v="2"/>
    <x v="7"/>
    <x v="254"/>
    <x v="1"/>
    <x v="13"/>
    <x v="520"/>
    <x v="19"/>
    <x v="1"/>
    <x v="535"/>
    <x v="958"/>
    <x v="0"/>
    <x v="0"/>
    <x v="0"/>
    <x v="0"/>
    <x v="0"/>
    <x v="0"/>
    <x v="0"/>
    <x v="0"/>
    <x v="0"/>
  </r>
  <r>
    <x v="0"/>
    <x v="0"/>
    <x v="0"/>
    <x v="7"/>
    <x v="7"/>
    <x v="1"/>
    <x v="7"/>
    <x v="187"/>
    <x v="187"/>
    <x v="1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3"/>
    <x v="409"/>
    <x v="0"/>
    <x v="0"/>
    <x v="0"/>
    <x v="0"/>
    <x v="641"/>
    <x v="360"/>
    <x v="759"/>
    <x v="755"/>
    <x v="758"/>
    <x v="8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10"/>
    <x v="71"/>
    <x v="0"/>
    <x v="0"/>
    <x v="312"/>
    <x v="0"/>
    <x v="8"/>
    <x v="650"/>
    <x v="754"/>
    <x v="101"/>
    <x v="1080"/>
    <x v="7"/>
    <x v="392"/>
    <x v="22"/>
    <x v="255"/>
    <x v="202"/>
    <x v="20"/>
    <x v="744"/>
    <x v="15"/>
    <x v="34"/>
    <x v="792"/>
    <x v="959"/>
    <x v="0"/>
    <x v="0"/>
    <x v="0"/>
    <x v="0"/>
    <x v="0"/>
    <x v="0"/>
    <x v="0"/>
    <x v="0"/>
    <x v="0"/>
  </r>
  <r>
    <x v="0"/>
    <x v="0"/>
    <x v="0"/>
    <x v="7"/>
    <x v="7"/>
    <x v="1"/>
    <x v="0"/>
    <x v="198"/>
    <x v="198"/>
    <x v="1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4"/>
    <x v="410"/>
    <x v="0"/>
    <x v="0"/>
    <x v="0"/>
    <x v="0"/>
    <x v="642"/>
    <x v="361"/>
    <x v="760"/>
    <x v="756"/>
    <x v="759"/>
    <x v="8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5"/>
    <x v="0"/>
    <x v="0"/>
    <x v="16"/>
    <x v="4"/>
    <x v="324"/>
    <x v="0"/>
    <x v="0"/>
    <x v="453"/>
    <x v="1"/>
    <x v="21"/>
    <x v="651"/>
    <x v="755"/>
    <x v="71"/>
    <x v="1081"/>
    <x v="5"/>
    <x v="393"/>
    <x v="4"/>
    <x v="256"/>
    <x v="51"/>
    <x v="16"/>
    <x v="745"/>
    <x v="15"/>
    <x v="85"/>
    <x v="793"/>
    <x v="960"/>
    <x v="0"/>
    <x v="0"/>
    <x v="0"/>
    <x v="0"/>
    <x v="0"/>
    <x v="0"/>
    <x v="0"/>
    <x v="0"/>
    <x v="0"/>
  </r>
  <r>
    <x v="0"/>
    <x v="0"/>
    <x v="0"/>
    <x v="7"/>
    <x v="7"/>
    <x v="1"/>
    <x v="0"/>
    <x v="188"/>
    <x v="188"/>
    <x v="1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89"/>
    <x v="555"/>
    <x v="411"/>
    <x v="83"/>
    <x v="0"/>
    <x v="293"/>
    <x v="0"/>
    <x v="643"/>
    <x v="362"/>
    <x v="761"/>
    <x v="757"/>
    <x v="760"/>
    <x v="856"/>
    <x v="0"/>
    <x v="0"/>
    <x v="0"/>
    <x v="0"/>
    <x v="0"/>
    <x v="0"/>
    <x v="0"/>
    <x v="0"/>
    <x v="0"/>
    <x v="0"/>
    <x v="0"/>
    <x v="0"/>
    <x v="0"/>
    <x v="0"/>
    <x v="0"/>
    <x v="278"/>
    <x v="325"/>
    <x v="0"/>
    <x v="0"/>
    <x v="0"/>
    <x v="0"/>
    <x v="0"/>
    <x v="0"/>
    <x v="40"/>
    <x v="19"/>
    <x v="325"/>
    <x v="0"/>
    <x v="0"/>
    <x v="454"/>
    <x v="0"/>
    <x v="32"/>
    <x v="652"/>
    <x v="756"/>
    <x v="59"/>
    <x v="1082"/>
    <x v="24"/>
    <x v="394"/>
    <x v="4"/>
    <x v="257"/>
    <x v="56"/>
    <x v="27"/>
    <x v="746"/>
    <x v="12"/>
    <x v="144"/>
    <x v="794"/>
    <x v="961"/>
    <x v="0"/>
    <x v="0"/>
    <x v="0"/>
    <x v="0"/>
    <x v="0"/>
    <x v="0"/>
    <x v="0"/>
    <x v="0"/>
    <x v="0"/>
  </r>
  <r>
    <x v="0"/>
    <x v="0"/>
    <x v="0"/>
    <x v="7"/>
    <x v="7"/>
    <x v="1"/>
    <x v="61"/>
    <x v="640"/>
    <x v="638"/>
    <x v="6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324"/>
    <x v="2"/>
    <x v="2"/>
    <x v="1"/>
    <x v="258"/>
    <x v="2"/>
    <x v="1"/>
    <x v="2"/>
    <x v="1"/>
    <x v="2"/>
    <x v="2"/>
    <x v="912"/>
    <x v="0"/>
    <x v="0"/>
    <x v="0"/>
    <x v="0"/>
    <x v="0"/>
    <x v="0"/>
    <x v="0"/>
    <x v="0"/>
    <x v="0"/>
  </r>
  <r>
    <x v="0"/>
    <x v="0"/>
    <x v="0"/>
    <x v="7"/>
    <x v="7"/>
    <x v="74"/>
    <x v="4"/>
    <x v="189"/>
    <x v="189"/>
    <x v="1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083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"/>
    <x v="227"/>
    <x v="278"/>
    <x v="277"/>
    <x v="2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84"/>
    <x v="2"/>
    <x v="2"/>
    <x v="0"/>
    <x v="0"/>
    <x v="8"/>
    <x v="8"/>
    <x v="747"/>
    <x v="10"/>
    <x v="10"/>
    <x v="795"/>
    <x v="962"/>
    <x v="0"/>
    <x v="0"/>
    <x v="0"/>
    <x v="0"/>
    <x v="0"/>
    <x v="0"/>
    <x v="0"/>
    <x v="0"/>
    <x v="0"/>
  </r>
  <r>
    <x v="0"/>
    <x v="0"/>
    <x v="0"/>
    <x v="7"/>
    <x v="7"/>
    <x v="1"/>
    <x v="35"/>
    <x v="642"/>
    <x v="34"/>
    <x v="6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0"/>
    <x v="1085"/>
    <x v="2"/>
    <x v="2"/>
    <x v="0"/>
    <x v="0"/>
    <x v="2"/>
    <x v="1"/>
    <x v="2"/>
    <x v="1"/>
    <x v="2"/>
    <x v="2"/>
    <x v="208"/>
    <x v="0"/>
    <x v="0"/>
    <x v="0"/>
    <x v="0"/>
    <x v="0"/>
    <x v="0"/>
    <x v="0"/>
    <x v="0"/>
    <x v="0"/>
  </r>
  <r>
    <x v="0"/>
    <x v="0"/>
    <x v="0"/>
    <x v="7"/>
    <x v="7"/>
    <x v="75"/>
    <x v="0"/>
    <x v="183"/>
    <x v="183"/>
    <x v="1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"/>
    <x v="0"/>
    <x v="762"/>
    <x v="758"/>
    <x v="761"/>
    <x v="8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7"/>
    <x v="4"/>
    <x v="11"/>
    <x v="0"/>
    <x v="0"/>
    <x v="199"/>
    <x v="3"/>
    <x v="8"/>
    <x v="653"/>
    <x v="757"/>
    <x v="23"/>
    <x v="1086"/>
    <x v="1"/>
    <x v="395"/>
    <x v="0"/>
    <x v="0"/>
    <x v="4"/>
    <x v="3"/>
    <x v="748"/>
    <x v="3"/>
    <x v="4"/>
    <x v="796"/>
    <x v="963"/>
    <x v="0"/>
    <x v="0"/>
    <x v="0"/>
    <x v="0"/>
    <x v="0"/>
    <x v="0"/>
    <x v="0"/>
    <x v="0"/>
    <x v="0"/>
  </r>
  <r>
    <x v="0"/>
    <x v="0"/>
    <x v="0"/>
    <x v="7"/>
    <x v="7"/>
    <x v="51"/>
    <x v="72"/>
    <x v="167"/>
    <x v="167"/>
    <x v="1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6"/>
    <x v="412"/>
    <x v="0"/>
    <x v="0"/>
    <x v="0"/>
    <x v="0"/>
    <x v="645"/>
    <x v="52"/>
    <x v="763"/>
    <x v="759"/>
    <x v="762"/>
    <x v="858"/>
    <x v="0"/>
    <x v="0"/>
    <x v="0"/>
    <x v="0"/>
    <x v="0"/>
    <x v="0"/>
    <x v="0"/>
    <x v="0"/>
    <x v="0"/>
    <x v="0"/>
    <x v="0"/>
    <x v="0"/>
    <x v="0"/>
    <x v="0"/>
    <x v="0"/>
    <x v="0"/>
    <x v="326"/>
    <x v="0"/>
    <x v="0"/>
    <x v="1"/>
    <x v="1"/>
    <x v="0"/>
    <x v="0"/>
    <x v="12"/>
    <x v="2"/>
    <x v="2"/>
    <x v="0"/>
    <x v="0"/>
    <x v="66"/>
    <x v="0"/>
    <x v="14"/>
    <x v="654"/>
    <x v="758"/>
    <x v="46"/>
    <x v="1087"/>
    <x v="2"/>
    <x v="2"/>
    <x v="7"/>
    <x v="259"/>
    <x v="57"/>
    <x v="0"/>
    <x v="749"/>
    <x v="13"/>
    <x v="36"/>
    <x v="797"/>
    <x v="964"/>
    <x v="0"/>
    <x v="0"/>
    <x v="0"/>
    <x v="0"/>
    <x v="0"/>
    <x v="0"/>
    <x v="0"/>
    <x v="0"/>
    <x v="0"/>
  </r>
  <r>
    <x v="0"/>
    <x v="0"/>
    <x v="0"/>
    <x v="7"/>
    <x v="7"/>
    <x v="51"/>
    <x v="72"/>
    <x v="167"/>
    <x v="167"/>
    <x v="16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55"/>
    <x v="1"/>
    <x v="396"/>
    <x v="0"/>
    <x v="0"/>
    <x v="5"/>
    <x v="4"/>
    <x v="5"/>
    <x v="4"/>
    <x v="5"/>
    <x v="5"/>
    <x v="5"/>
    <x v="0"/>
    <x v="0"/>
    <x v="1"/>
    <x v="128"/>
    <x v="128"/>
    <x v="1"/>
    <x v="1"/>
    <x v="9"/>
    <x v="9"/>
  </r>
  <r>
    <x v="0"/>
    <x v="0"/>
    <x v="0"/>
    <x v="7"/>
    <x v="7"/>
    <x v="47"/>
    <x v="0"/>
    <x v="190"/>
    <x v="190"/>
    <x v="1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7"/>
    <x v="413"/>
    <x v="0"/>
    <x v="0"/>
    <x v="0"/>
    <x v="0"/>
    <x v="646"/>
    <x v="0"/>
    <x v="764"/>
    <x v="760"/>
    <x v="763"/>
    <x v="8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5"/>
    <x v="655"/>
    <x v="759"/>
    <x v="4"/>
    <x v="1088"/>
    <x v="5"/>
    <x v="278"/>
    <x v="0"/>
    <x v="0"/>
    <x v="0"/>
    <x v="13"/>
    <x v="750"/>
    <x v="10"/>
    <x v="65"/>
    <x v="798"/>
    <x v="965"/>
    <x v="0"/>
    <x v="0"/>
    <x v="0"/>
    <x v="0"/>
    <x v="0"/>
    <x v="0"/>
    <x v="0"/>
    <x v="0"/>
    <x v="0"/>
  </r>
  <r>
    <x v="0"/>
    <x v="0"/>
    <x v="0"/>
    <x v="7"/>
    <x v="7"/>
    <x v="149"/>
    <x v="0"/>
    <x v="196"/>
    <x v="196"/>
    <x v="1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07"/>
    <x v="1"/>
    <x v="13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149"/>
    <x v="0"/>
    <x v="196"/>
    <x v="196"/>
    <x v="1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58"/>
    <x v="16"/>
    <x v="0"/>
    <x v="0"/>
    <x v="0"/>
    <x v="0"/>
    <x v="647"/>
    <x v="14"/>
    <x v="765"/>
    <x v="761"/>
    <x v="764"/>
    <x v="86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6"/>
    <x v="1"/>
    <x v="1"/>
    <x v="0"/>
    <x v="0"/>
    <x v="8"/>
    <x v="4"/>
    <x v="2"/>
    <x v="1"/>
    <x v="2"/>
    <x v="108"/>
    <x v="1"/>
    <x v="1"/>
    <x v="1"/>
    <x v="760"/>
    <x v="6"/>
    <x v="186"/>
    <x v="2"/>
    <x v="2"/>
    <x v="0"/>
    <x v="0"/>
    <x v="13"/>
    <x v="1"/>
    <x v="516"/>
    <x v="4"/>
    <x v="5"/>
    <x v="5"/>
    <x v="966"/>
    <x v="0"/>
    <x v="0"/>
    <x v="0"/>
    <x v="129"/>
    <x v="129"/>
    <x v="1"/>
    <x v="1"/>
    <x v="9"/>
    <x v="9"/>
  </r>
  <r>
    <x v="0"/>
    <x v="0"/>
    <x v="0"/>
    <x v="7"/>
    <x v="7"/>
    <x v="13"/>
    <x v="66"/>
    <x v="234"/>
    <x v="233"/>
    <x v="2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0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92"/>
    <x v="0"/>
    <x v="155"/>
    <x v="155"/>
    <x v="1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9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7"/>
    <x v="7"/>
    <x v="211"/>
    <x v="27"/>
    <x v="287"/>
    <x v="286"/>
    <x v="2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9"/>
    <x v="414"/>
    <x v="0"/>
    <x v="0"/>
    <x v="294"/>
    <x v="0"/>
    <x v="648"/>
    <x v="92"/>
    <x v="766"/>
    <x v="762"/>
    <x v="765"/>
    <x v="861"/>
    <x v="0"/>
    <x v="0"/>
    <x v="0"/>
    <x v="0"/>
    <x v="0"/>
    <x v="0"/>
    <x v="0"/>
    <x v="0"/>
    <x v="0"/>
    <x v="0"/>
    <x v="0"/>
    <x v="0"/>
    <x v="0"/>
    <x v="0"/>
    <x v="0"/>
    <x v="279"/>
    <x v="327"/>
    <x v="0"/>
    <x v="0"/>
    <x v="1"/>
    <x v="1"/>
    <x v="0"/>
    <x v="0"/>
    <x v="7"/>
    <x v="4"/>
    <x v="326"/>
    <x v="0"/>
    <x v="0"/>
    <x v="455"/>
    <x v="1"/>
    <x v="1"/>
    <x v="656"/>
    <x v="761"/>
    <x v="6"/>
    <x v="216"/>
    <x v="2"/>
    <x v="2"/>
    <x v="0"/>
    <x v="0"/>
    <x v="13"/>
    <x v="1"/>
    <x v="751"/>
    <x v="4"/>
    <x v="2"/>
    <x v="799"/>
    <x v="967"/>
    <x v="0"/>
    <x v="0"/>
    <x v="0"/>
    <x v="0"/>
    <x v="0"/>
    <x v="0"/>
    <x v="0"/>
    <x v="0"/>
    <x v="0"/>
  </r>
  <r>
    <x v="0"/>
    <x v="0"/>
    <x v="0"/>
    <x v="7"/>
    <x v="7"/>
    <x v="211"/>
    <x v="27"/>
    <x v="287"/>
    <x v="286"/>
    <x v="28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"/>
    <x v="16"/>
    <x v="0"/>
    <x v="0"/>
    <x v="0"/>
    <x v="0"/>
    <x v="649"/>
    <x v="14"/>
    <x v="767"/>
    <x v="763"/>
    <x v="766"/>
    <x v="8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0"/>
    <x v="16"/>
    <x v="0"/>
    <x v="762"/>
    <x v="1"/>
    <x v="1090"/>
    <x v="2"/>
    <x v="2"/>
    <x v="0"/>
    <x v="0"/>
    <x v="43"/>
    <x v="3"/>
    <x v="566"/>
    <x v="1"/>
    <x v="14"/>
    <x v="800"/>
    <x v="968"/>
    <x v="0"/>
    <x v="0"/>
    <x v="0"/>
    <x v="130"/>
    <x v="130"/>
    <x v="1"/>
    <x v="1"/>
    <x v="9"/>
    <x v="9"/>
  </r>
  <r>
    <x v="0"/>
    <x v="0"/>
    <x v="0"/>
    <x v="7"/>
    <x v="7"/>
    <x v="11"/>
    <x v="0"/>
    <x v="102"/>
    <x v="102"/>
    <x v="10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31"/>
    <x v="131"/>
    <x v="1"/>
    <x v="1"/>
    <x v="9"/>
    <x v="9"/>
  </r>
  <r>
    <x v="0"/>
    <x v="0"/>
    <x v="0"/>
    <x v="7"/>
    <x v="7"/>
    <x v="1"/>
    <x v="7"/>
    <x v="187"/>
    <x v="187"/>
    <x v="18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1"/>
    <x v="311"/>
    <x v="0"/>
    <x v="0"/>
    <x v="0"/>
    <x v="0"/>
    <x v="650"/>
    <x v="273"/>
    <x v="768"/>
    <x v="764"/>
    <x v="767"/>
    <x v="8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0"/>
    <x v="0"/>
    <x v="0"/>
    <x v="41"/>
    <x v="1"/>
    <x v="5"/>
    <x v="657"/>
    <x v="763"/>
    <x v="5"/>
    <x v="1091"/>
    <x v="2"/>
    <x v="2"/>
    <x v="0"/>
    <x v="0"/>
    <x v="47"/>
    <x v="15"/>
    <x v="752"/>
    <x v="10"/>
    <x v="33"/>
    <x v="801"/>
    <x v="969"/>
    <x v="0"/>
    <x v="0"/>
    <x v="0"/>
    <x v="0"/>
    <x v="0"/>
    <x v="0"/>
    <x v="0"/>
    <x v="0"/>
    <x v="0"/>
  </r>
  <r>
    <x v="0"/>
    <x v="0"/>
    <x v="0"/>
    <x v="7"/>
    <x v="7"/>
    <x v="1"/>
    <x v="75"/>
    <x v="192"/>
    <x v="192"/>
    <x v="19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"/>
    <x v="0"/>
    <x v="769"/>
    <x v="765"/>
    <x v="768"/>
    <x v="8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5"/>
    <x v="658"/>
    <x v="764"/>
    <x v="1"/>
    <x v="1092"/>
    <x v="2"/>
    <x v="2"/>
    <x v="0"/>
    <x v="0"/>
    <x v="55"/>
    <x v="1"/>
    <x v="753"/>
    <x v="1"/>
    <x v="22"/>
    <x v="802"/>
    <x v="970"/>
    <x v="0"/>
    <x v="0"/>
    <x v="0"/>
    <x v="0"/>
    <x v="0"/>
    <x v="0"/>
    <x v="0"/>
    <x v="0"/>
    <x v="0"/>
  </r>
  <r>
    <x v="0"/>
    <x v="0"/>
    <x v="0"/>
    <x v="7"/>
    <x v="7"/>
    <x v="1"/>
    <x v="0"/>
    <x v="193"/>
    <x v="193"/>
    <x v="19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93"/>
    <x v="2"/>
    <x v="2"/>
    <x v="0"/>
    <x v="0"/>
    <x v="1"/>
    <x v="3"/>
    <x v="754"/>
    <x v="3"/>
    <x v="1"/>
    <x v="803"/>
    <x v="971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2"/>
    <x v="101"/>
    <x v="0"/>
    <x v="0"/>
    <x v="295"/>
    <x v="0"/>
    <x v="652"/>
    <x v="0"/>
    <x v="770"/>
    <x v="766"/>
    <x v="769"/>
    <x v="865"/>
    <x v="0"/>
    <x v="0"/>
    <x v="0"/>
    <x v="0"/>
    <x v="0"/>
    <x v="0"/>
    <x v="0"/>
    <x v="0"/>
    <x v="0"/>
    <x v="0"/>
    <x v="0"/>
    <x v="0"/>
    <x v="0"/>
    <x v="0"/>
    <x v="0"/>
    <x v="280"/>
    <x v="328"/>
    <x v="0"/>
    <x v="0"/>
    <x v="1"/>
    <x v="1"/>
    <x v="0"/>
    <x v="0"/>
    <x v="7"/>
    <x v="4"/>
    <x v="25"/>
    <x v="0"/>
    <x v="0"/>
    <x v="281"/>
    <x v="0"/>
    <x v="16"/>
    <x v="659"/>
    <x v="765"/>
    <x v="23"/>
    <x v="74"/>
    <x v="2"/>
    <x v="2"/>
    <x v="0"/>
    <x v="0"/>
    <x v="12"/>
    <x v="3"/>
    <x v="755"/>
    <x v="1"/>
    <x v="1"/>
    <x v="804"/>
    <x v="972"/>
    <x v="0"/>
    <x v="0"/>
    <x v="0"/>
    <x v="0"/>
    <x v="0"/>
    <x v="0"/>
    <x v="0"/>
    <x v="0"/>
    <x v="0"/>
  </r>
  <r>
    <x v="0"/>
    <x v="0"/>
    <x v="0"/>
    <x v="7"/>
    <x v="7"/>
    <x v="13"/>
    <x v="0"/>
    <x v="197"/>
    <x v="197"/>
    <x v="19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04"/>
    <x v="0"/>
    <x v="0"/>
    <x v="0"/>
    <x v="0"/>
    <x v="53"/>
    <x v="182"/>
    <x v="771"/>
    <x v="767"/>
    <x v="770"/>
    <x v="86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4"/>
    <x v="4"/>
    <x v="9"/>
    <x v="1"/>
    <x v="1"/>
    <x v="42"/>
    <x v="1"/>
    <x v="1"/>
    <x v="1"/>
    <x v="766"/>
    <x v="6"/>
    <x v="93"/>
    <x v="2"/>
    <x v="2"/>
    <x v="0"/>
    <x v="0"/>
    <x v="6"/>
    <x v="1"/>
    <x v="63"/>
    <x v="4"/>
    <x v="5"/>
    <x v="5"/>
    <x v="973"/>
    <x v="0"/>
    <x v="0"/>
    <x v="0"/>
    <x v="0"/>
    <x v="0"/>
    <x v="0"/>
    <x v="0"/>
    <x v="0"/>
    <x v="0"/>
  </r>
  <r>
    <x v="0"/>
    <x v="0"/>
    <x v="0"/>
    <x v="7"/>
    <x v="7"/>
    <x v="11"/>
    <x v="0"/>
    <x v="102"/>
    <x v="102"/>
    <x v="10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3"/>
    <x v="415"/>
    <x v="0"/>
    <x v="0"/>
    <x v="296"/>
    <x v="0"/>
    <x v="653"/>
    <x v="363"/>
    <x v="772"/>
    <x v="768"/>
    <x v="771"/>
    <x v="867"/>
    <x v="0"/>
    <x v="0"/>
    <x v="0"/>
    <x v="0"/>
    <x v="0"/>
    <x v="0"/>
    <x v="0"/>
    <x v="0"/>
    <x v="0"/>
    <x v="0"/>
    <x v="0"/>
    <x v="0"/>
    <x v="0"/>
    <x v="0"/>
    <x v="6"/>
    <x v="281"/>
    <x v="329"/>
    <x v="0"/>
    <x v="0"/>
    <x v="1"/>
    <x v="1"/>
    <x v="0"/>
    <x v="0"/>
    <x v="51"/>
    <x v="2"/>
    <x v="327"/>
    <x v="0"/>
    <x v="0"/>
    <x v="456"/>
    <x v="1"/>
    <x v="43"/>
    <x v="660"/>
    <x v="767"/>
    <x v="143"/>
    <x v="1094"/>
    <x v="2"/>
    <x v="2"/>
    <x v="7"/>
    <x v="15"/>
    <x v="121"/>
    <x v="8"/>
    <x v="756"/>
    <x v="4"/>
    <x v="141"/>
    <x v="805"/>
    <x v="974"/>
    <x v="0"/>
    <x v="0"/>
    <x v="0"/>
    <x v="0"/>
    <x v="0"/>
    <x v="0"/>
    <x v="0"/>
    <x v="0"/>
    <x v="0"/>
  </r>
  <r>
    <x v="0"/>
    <x v="0"/>
    <x v="0"/>
    <x v="8"/>
    <x v="8"/>
    <x v="1"/>
    <x v="0"/>
    <x v="202"/>
    <x v="202"/>
    <x v="20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64"/>
    <x v="416"/>
    <x v="0"/>
    <x v="0"/>
    <x v="297"/>
    <x v="81"/>
    <x v="654"/>
    <x v="364"/>
    <x v="773"/>
    <x v="769"/>
    <x v="772"/>
    <x v="868"/>
    <x v="0"/>
    <x v="0"/>
    <x v="0"/>
    <x v="0"/>
    <x v="0"/>
    <x v="0"/>
    <x v="3"/>
    <x v="3"/>
    <x v="0"/>
    <x v="0"/>
    <x v="0"/>
    <x v="0"/>
    <x v="14"/>
    <x v="0"/>
    <x v="0"/>
    <x v="282"/>
    <x v="330"/>
    <x v="63"/>
    <x v="257"/>
    <x v="3"/>
    <x v="236"/>
    <x v="0"/>
    <x v="0"/>
    <x v="3"/>
    <x v="4"/>
    <x v="11"/>
    <x v="1"/>
    <x v="32"/>
    <x v="139"/>
    <x v="1"/>
    <x v="1"/>
    <x v="661"/>
    <x v="768"/>
    <x v="32"/>
    <x v="1095"/>
    <x v="5"/>
    <x v="349"/>
    <x v="0"/>
    <x v="0"/>
    <x v="12"/>
    <x v="1"/>
    <x v="67"/>
    <x v="4"/>
    <x v="5"/>
    <x v="806"/>
    <x v="975"/>
    <x v="0"/>
    <x v="0"/>
    <x v="0"/>
    <x v="0"/>
    <x v="0"/>
    <x v="0"/>
    <x v="0"/>
    <x v="0"/>
    <x v="0"/>
  </r>
  <r>
    <x v="0"/>
    <x v="0"/>
    <x v="0"/>
    <x v="8"/>
    <x v="8"/>
    <x v="1"/>
    <x v="77"/>
    <x v="203"/>
    <x v="203"/>
    <x v="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1096"/>
    <x v="2"/>
    <x v="2"/>
    <x v="4"/>
    <x v="4"/>
    <x v="16"/>
    <x v="3"/>
    <x v="757"/>
    <x v="3"/>
    <x v="45"/>
    <x v="563"/>
    <x v="976"/>
    <x v="0"/>
    <x v="0"/>
    <x v="0"/>
    <x v="0"/>
    <x v="0"/>
    <x v="0"/>
    <x v="0"/>
    <x v="0"/>
    <x v="0"/>
  </r>
  <r>
    <x v="0"/>
    <x v="0"/>
    <x v="0"/>
    <x v="8"/>
    <x v="8"/>
    <x v="13"/>
    <x v="81"/>
    <x v="204"/>
    <x v="204"/>
    <x v="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8"/>
    <x v="2"/>
    <x v="2"/>
    <x v="1"/>
    <x v="1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61"/>
    <x v="0"/>
    <x v="144"/>
    <x v="144"/>
    <x v="14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774"/>
    <x v="770"/>
    <x v="773"/>
    <x v="86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41"/>
    <x v="1"/>
    <x v="1"/>
    <x v="0"/>
    <x v="0"/>
    <x v="7"/>
    <x v="4"/>
    <x v="9"/>
    <x v="1"/>
    <x v="1"/>
    <x v="23"/>
    <x v="1"/>
    <x v="1"/>
    <x v="1"/>
    <x v="769"/>
    <x v="6"/>
    <x v="520"/>
    <x v="2"/>
    <x v="2"/>
    <x v="0"/>
    <x v="0"/>
    <x v="2"/>
    <x v="1"/>
    <x v="28"/>
    <x v="4"/>
    <x v="5"/>
    <x v="5"/>
    <x v="977"/>
    <x v="0"/>
    <x v="0"/>
    <x v="0"/>
    <x v="24"/>
    <x v="24"/>
    <x v="1"/>
    <x v="1"/>
    <x v="10"/>
    <x v="10"/>
  </r>
  <r>
    <x v="0"/>
    <x v="0"/>
    <x v="0"/>
    <x v="8"/>
    <x v="8"/>
    <x v="1"/>
    <x v="0"/>
    <x v="202"/>
    <x v="202"/>
    <x v="20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8"/>
    <x v="1"/>
    <x v="1"/>
    <x v="0"/>
    <x v="0"/>
    <x v="0"/>
    <x v="0"/>
    <x v="0"/>
    <x v="0"/>
    <x v="0"/>
    <x v="0"/>
    <x v="1"/>
    <x v="1"/>
    <x v="1"/>
    <x v="1"/>
    <x v="6"/>
    <x v="1086"/>
    <x v="2"/>
    <x v="2"/>
    <x v="0"/>
    <x v="0"/>
    <x v="5"/>
    <x v="4"/>
    <x v="5"/>
    <x v="4"/>
    <x v="5"/>
    <x v="5"/>
    <x v="5"/>
    <x v="0"/>
    <x v="0"/>
    <x v="1"/>
    <x v="132"/>
    <x v="132"/>
    <x v="1"/>
    <x v="1"/>
    <x v="10"/>
    <x v="10"/>
  </r>
  <r>
    <x v="0"/>
    <x v="0"/>
    <x v="0"/>
    <x v="8"/>
    <x v="8"/>
    <x v="1"/>
    <x v="189"/>
    <x v="643"/>
    <x v="640"/>
    <x v="6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"/>
    <x v="228"/>
    <x v="644"/>
    <x v="641"/>
    <x v="6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0"/>
    <x v="57"/>
    <x v="217"/>
    <x v="217"/>
    <x v="2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98"/>
    <x v="2"/>
    <x v="2"/>
    <x v="1"/>
    <x v="26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13"/>
    <x v="57"/>
    <x v="206"/>
    <x v="206"/>
    <x v="2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099"/>
    <x v="1"/>
    <x v="4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77"/>
    <x v="80"/>
    <x v="199"/>
    <x v="199"/>
    <x v="19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5"/>
    <x v="125"/>
    <x v="0"/>
    <x v="0"/>
    <x v="0"/>
    <x v="0"/>
    <x v="655"/>
    <x v="0"/>
    <x v="775"/>
    <x v="771"/>
    <x v="774"/>
    <x v="8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62"/>
    <x v="770"/>
    <x v="5"/>
    <x v="1100"/>
    <x v="1"/>
    <x v="103"/>
    <x v="0"/>
    <x v="0"/>
    <x v="13"/>
    <x v="3"/>
    <x v="565"/>
    <x v="1"/>
    <x v="2"/>
    <x v="807"/>
    <x v="978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6"/>
    <x v="172"/>
    <x v="0"/>
    <x v="0"/>
    <x v="0"/>
    <x v="0"/>
    <x v="656"/>
    <x v="150"/>
    <x v="776"/>
    <x v="772"/>
    <x v="775"/>
    <x v="8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28"/>
    <x v="0"/>
    <x v="0"/>
    <x v="457"/>
    <x v="1"/>
    <x v="1"/>
    <x v="663"/>
    <x v="771"/>
    <x v="39"/>
    <x v="1101"/>
    <x v="2"/>
    <x v="2"/>
    <x v="0"/>
    <x v="0"/>
    <x v="13"/>
    <x v="1"/>
    <x v="758"/>
    <x v="4"/>
    <x v="5"/>
    <x v="808"/>
    <x v="979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87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59"/>
    <x v="3"/>
    <x v="237"/>
    <x v="0"/>
    <x v="0"/>
    <x v="0"/>
    <x v="0"/>
    <x v="0"/>
    <x v="0"/>
    <x v="0"/>
    <x v="0"/>
    <x v="1"/>
    <x v="1"/>
    <x v="1"/>
    <x v="1"/>
    <x v="22"/>
    <x v="1102"/>
    <x v="5"/>
    <x v="397"/>
    <x v="0"/>
    <x v="0"/>
    <x v="2"/>
    <x v="1"/>
    <x v="278"/>
    <x v="1"/>
    <x v="2"/>
    <x v="284"/>
    <x v="980"/>
    <x v="0"/>
    <x v="0"/>
    <x v="0"/>
    <x v="0"/>
    <x v="0"/>
    <x v="0"/>
    <x v="0"/>
    <x v="0"/>
    <x v="0"/>
  </r>
  <r>
    <x v="0"/>
    <x v="0"/>
    <x v="0"/>
    <x v="8"/>
    <x v="8"/>
    <x v="78"/>
    <x v="0"/>
    <x v="200"/>
    <x v="200"/>
    <x v="20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"/>
    <x v="1"/>
    <x v="1"/>
    <x v="0"/>
    <x v="0"/>
    <x v="0"/>
    <x v="0"/>
    <x v="0"/>
    <x v="0"/>
    <x v="0"/>
    <x v="0"/>
    <x v="1"/>
    <x v="1"/>
    <x v="1"/>
    <x v="1"/>
    <x v="6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8"/>
    <x v="8"/>
    <x v="79"/>
    <x v="48"/>
    <x v="201"/>
    <x v="201"/>
    <x v="20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2"/>
    <x v="77"/>
    <x v="208"/>
    <x v="208"/>
    <x v="2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7"/>
    <x v="417"/>
    <x v="0"/>
    <x v="0"/>
    <x v="0"/>
    <x v="0"/>
    <x v="657"/>
    <x v="167"/>
    <x v="777"/>
    <x v="773"/>
    <x v="776"/>
    <x v="8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2"/>
    <x v="1"/>
    <x v="1"/>
    <x v="9"/>
    <x v="0"/>
    <x v="14"/>
    <x v="664"/>
    <x v="772"/>
    <x v="124"/>
    <x v="1103"/>
    <x v="2"/>
    <x v="2"/>
    <x v="3"/>
    <x v="261"/>
    <x v="190"/>
    <x v="10"/>
    <x v="759"/>
    <x v="3"/>
    <x v="61"/>
    <x v="809"/>
    <x v="981"/>
    <x v="54"/>
    <x v="51"/>
    <x v="4"/>
    <x v="0"/>
    <x v="0"/>
    <x v="0"/>
    <x v="0"/>
    <x v="0"/>
    <x v="0"/>
  </r>
  <r>
    <x v="0"/>
    <x v="0"/>
    <x v="0"/>
    <x v="9"/>
    <x v="9"/>
    <x v="1"/>
    <x v="9"/>
    <x v="210"/>
    <x v="210"/>
    <x v="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104"/>
    <x v="2"/>
    <x v="2"/>
    <x v="4"/>
    <x v="26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1"/>
    <x v="46"/>
    <x v="211"/>
    <x v="211"/>
    <x v="2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8"/>
    <x v="418"/>
    <x v="0"/>
    <x v="0"/>
    <x v="0"/>
    <x v="0"/>
    <x v="658"/>
    <x v="365"/>
    <x v="778"/>
    <x v="774"/>
    <x v="777"/>
    <x v="8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61"/>
    <x v="10"/>
    <x v="329"/>
    <x v="1"/>
    <x v="32"/>
    <x v="458"/>
    <x v="0"/>
    <x v="31"/>
    <x v="665"/>
    <x v="773"/>
    <x v="160"/>
    <x v="1105"/>
    <x v="9"/>
    <x v="398"/>
    <x v="5"/>
    <x v="263"/>
    <x v="15"/>
    <x v="39"/>
    <x v="760"/>
    <x v="12"/>
    <x v="89"/>
    <x v="810"/>
    <x v="982"/>
    <x v="0"/>
    <x v="0"/>
    <x v="0"/>
    <x v="0"/>
    <x v="0"/>
    <x v="0"/>
    <x v="0"/>
    <x v="0"/>
    <x v="0"/>
  </r>
  <r>
    <x v="0"/>
    <x v="0"/>
    <x v="0"/>
    <x v="9"/>
    <x v="9"/>
    <x v="80"/>
    <x v="57"/>
    <x v="645"/>
    <x v="642"/>
    <x v="6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1106"/>
    <x v="2"/>
    <x v="2"/>
    <x v="3"/>
    <x v="1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61"/>
    <x v="0"/>
    <x v="201"/>
    <x v="201"/>
    <x v="2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60"/>
    <x v="1"/>
    <x v="1"/>
    <x v="0"/>
    <x v="0"/>
    <x v="0"/>
    <x v="0"/>
    <x v="0"/>
    <x v="0"/>
    <x v="0"/>
    <x v="0"/>
    <x v="1"/>
    <x v="1"/>
    <x v="1"/>
    <x v="1"/>
    <x v="4"/>
    <x v="1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78"/>
    <x v="229"/>
    <x v="646"/>
    <x v="643"/>
    <x v="6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0"/>
    <x v="779"/>
    <x v="775"/>
    <x v="778"/>
    <x v="8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276"/>
    <x v="774"/>
    <x v="31"/>
    <x v="1107"/>
    <x v="2"/>
    <x v="2"/>
    <x v="0"/>
    <x v="0"/>
    <x v="2"/>
    <x v="1"/>
    <x v="197"/>
    <x v="1"/>
    <x v="2"/>
    <x v="196"/>
    <x v="983"/>
    <x v="0"/>
    <x v="0"/>
    <x v="0"/>
    <x v="0"/>
    <x v="0"/>
    <x v="0"/>
    <x v="0"/>
    <x v="0"/>
    <x v="0"/>
  </r>
  <r>
    <x v="0"/>
    <x v="0"/>
    <x v="0"/>
    <x v="9"/>
    <x v="9"/>
    <x v="25"/>
    <x v="48"/>
    <x v="141"/>
    <x v="141"/>
    <x v="1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9"/>
    <x v="419"/>
    <x v="0"/>
    <x v="0"/>
    <x v="298"/>
    <x v="82"/>
    <x v="660"/>
    <x v="366"/>
    <x v="780"/>
    <x v="776"/>
    <x v="779"/>
    <x v="876"/>
    <x v="0"/>
    <x v="0"/>
    <x v="0"/>
    <x v="0"/>
    <x v="0"/>
    <x v="0"/>
    <x v="1"/>
    <x v="3"/>
    <x v="0"/>
    <x v="0"/>
    <x v="0"/>
    <x v="0"/>
    <x v="25"/>
    <x v="0"/>
    <x v="0"/>
    <x v="283"/>
    <x v="331"/>
    <x v="0"/>
    <x v="0"/>
    <x v="1"/>
    <x v="1"/>
    <x v="0"/>
    <x v="0"/>
    <x v="23"/>
    <x v="14"/>
    <x v="330"/>
    <x v="0"/>
    <x v="0"/>
    <x v="459"/>
    <x v="9"/>
    <x v="45"/>
    <x v="666"/>
    <x v="775"/>
    <x v="102"/>
    <x v="689"/>
    <x v="0"/>
    <x v="399"/>
    <x v="0"/>
    <x v="0"/>
    <x v="203"/>
    <x v="31"/>
    <x v="761"/>
    <x v="42"/>
    <x v="185"/>
    <x v="811"/>
    <x v="984"/>
    <x v="0"/>
    <x v="0"/>
    <x v="0"/>
    <x v="0"/>
    <x v="0"/>
    <x v="0"/>
    <x v="0"/>
    <x v="0"/>
    <x v="0"/>
  </r>
  <r>
    <x v="0"/>
    <x v="0"/>
    <x v="0"/>
    <x v="9"/>
    <x v="9"/>
    <x v="1"/>
    <x v="230"/>
    <x v="159"/>
    <x v="159"/>
    <x v="1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9"/>
    <x v="1108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9"/>
    <x v="9"/>
    <x v="1"/>
    <x v="11"/>
    <x v="647"/>
    <x v="644"/>
    <x v="6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1109"/>
    <x v="2"/>
    <x v="2"/>
    <x v="0"/>
    <x v="0"/>
    <x v="43"/>
    <x v="1"/>
    <x v="28"/>
    <x v="1"/>
    <x v="7"/>
    <x v="26"/>
    <x v="985"/>
    <x v="0"/>
    <x v="0"/>
    <x v="0"/>
    <x v="0"/>
    <x v="0"/>
    <x v="0"/>
    <x v="0"/>
    <x v="0"/>
    <x v="0"/>
  </r>
  <r>
    <x v="0"/>
    <x v="0"/>
    <x v="0"/>
    <x v="9"/>
    <x v="9"/>
    <x v="212"/>
    <x v="231"/>
    <x v="639"/>
    <x v="637"/>
    <x v="6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1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0"/>
    <x v="230"/>
    <x v="253"/>
    <x v="252"/>
    <x v="2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5"/>
    <x v="2"/>
    <x v="2"/>
    <x v="1"/>
    <x v="26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213"/>
    <x v="48"/>
    <x v="253"/>
    <x v="252"/>
    <x v="2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1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80"/>
    <x v="20"/>
    <x v="205"/>
    <x v="205"/>
    <x v="2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90"/>
    <x v="570"/>
    <x v="125"/>
    <x v="84"/>
    <x v="0"/>
    <x v="299"/>
    <x v="0"/>
    <x v="661"/>
    <x v="0"/>
    <x v="781"/>
    <x v="777"/>
    <x v="780"/>
    <x v="877"/>
    <x v="0"/>
    <x v="0"/>
    <x v="0"/>
    <x v="0"/>
    <x v="0"/>
    <x v="0"/>
    <x v="0"/>
    <x v="0"/>
    <x v="0"/>
    <x v="0"/>
    <x v="0"/>
    <x v="0"/>
    <x v="0"/>
    <x v="0"/>
    <x v="0"/>
    <x v="284"/>
    <x v="332"/>
    <x v="0"/>
    <x v="0"/>
    <x v="1"/>
    <x v="1"/>
    <x v="0"/>
    <x v="0"/>
    <x v="0"/>
    <x v="0"/>
    <x v="0"/>
    <x v="0"/>
    <x v="0"/>
    <x v="0"/>
    <x v="1"/>
    <x v="1"/>
    <x v="667"/>
    <x v="776"/>
    <x v="30"/>
    <x v="1112"/>
    <x v="2"/>
    <x v="2"/>
    <x v="6"/>
    <x v="265"/>
    <x v="39"/>
    <x v="1"/>
    <x v="762"/>
    <x v="4"/>
    <x v="35"/>
    <x v="812"/>
    <x v="986"/>
    <x v="0"/>
    <x v="0"/>
    <x v="0"/>
    <x v="0"/>
    <x v="0"/>
    <x v="0"/>
    <x v="0"/>
    <x v="0"/>
    <x v="0"/>
  </r>
  <r>
    <x v="0"/>
    <x v="0"/>
    <x v="0"/>
    <x v="9"/>
    <x v="9"/>
    <x v="13"/>
    <x v="93"/>
    <x v="185"/>
    <x v="185"/>
    <x v="1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2"/>
    <x v="1"/>
    <x v="2"/>
    <x v="1"/>
    <x v="2"/>
    <x v="2"/>
    <x v="5"/>
    <x v="0"/>
    <x v="0"/>
    <x v="0"/>
    <x v="0"/>
    <x v="0"/>
    <x v="0"/>
    <x v="0"/>
    <x v="0"/>
    <x v="0"/>
  </r>
  <r>
    <x v="0"/>
    <x v="0"/>
    <x v="0"/>
    <x v="9"/>
    <x v="9"/>
    <x v="81"/>
    <x v="2"/>
    <x v="206"/>
    <x v="206"/>
    <x v="2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9"/>
    <x v="1113"/>
    <x v="7"/>
    <x v="40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9"/>
    <x v="9"/>
    <x v="39"/>
    <x v="0"/>
    <x v="207"/>
    <x v="207"/>
    <x v="20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1"/>
    <x v="26"/>
    <x v="0"/>
    <x v="0"/>
    <x v="300"/>
    <x v="0"/>
    <x v="662"/>
    <x v="23"/>
    <x v="782"/>
    <x v="778"/>
    <x v="781"/>
    <x v="878"/>
    <x v="0"/>
    <x v="0"/>
    <x v="0"/>
    <x v="0"/>
    <x v="0"/>
    <x v="0"/>
    <x v="0"/>
    <x v="0"/>
    <x v="0"/>
    <x v="0"/>
    <x v="0"/>
    <x v="0"/>
    <x v="0"/>
    <x v="0"/>
    <x v="0"/>
    <x v="285"/>
    <x v="333"/>
    <x v="17"/>
    <x v="261"/>
    <x v="1"/>
    <x v="1"/>
    <x v="0"/>
    <x v="0"/>
    <x v="8"/>
    <x v="4"/>
    <x v="4"/>
    <x v="1"/>
    <x v="94"/>
    <x v="121"/>
    <x v="1"/>
    <x v="1"/>
    <x v="668"/>
    <x v="777"/>
    <x v="10"/>
    <x v="1114"/>
    <x v="2"/>
    <x v="2"/>
    <x v="0"/>
    <x v="0"/>
    <x v="13"/>
    <x v="1"/>
    <x v="282"/>
    <x v="4"/>
    <x v="5"/>
    <x v="813"/>
    <x v="987"/>
    <x v="0"/>
    <x v="0"/>
    <x v="0"/>
    <x v="0"/>
    <x v="0"/>
    <x v="0"/>
    <x v="0"/>
    <x v="0"/>
    <x v="0"/>
  </r>
  <r>
    <x v="0"/>
    <x v="0"/>
    <x v="0"/>
    <x v="10"/>
    <x v="10"/>
    <x v="86"/>
    <x v="84"/>
    <x v="220"/>
    <x v="220"/>
    <x v="2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3"/>
    <x v="0"/>
    <x v="783"/>
    <x v="779"/>
    <x v="782"/>
    <x v="8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669"/>
    <x v="778"/>
    <x v="90"/>
    <x v="1115"/>
    <x v="2"/>
    <x v="2"/>
    <x v="20"/>
    <x v="266"/>
    <x v="13"/>
    <x v="1"/>
    <x v="177"/>
    <x v="1"/>
    <x v="13"/>
    <x v="171"/>
    <x v="988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"/>
    <x v="91"/>
    <x v="572"/>
    <x v="420"/>
    <x v="85"/>
    <x v="0"/>
    <x v="301"/>
    <x v="0"/>
    <x v="664"/>
    <x v="367"/>
    <x v="784"/>
    <x v="780"/>
    <x v="783"/>
    <x v="880"/>
    <x v="0"/>
    <x v="0"/>
    <x v="0"/>
    <x v="0"/>
    <x v="0"/>
    <x v="0"/>
    <x v="0"/>
    <x v="0"/>
    <x v="0"/>
    <x v="0"/>
    <x v="0"/>
    <x v="0"/>
    <x v="0"/>
    <x v="0"/>
    <x v="0"/>
    <x v="286"/>
    <x v="334"/>
    <x v="0"/>
    <x v="0"/>
    <x v="9"/>
    <x v="238"/>
    <x v="0"/>
    <x v="0"/>
    <x v="34"/>
    <x v="3"/>
    <x v="227"/>
    <x v="0"/>
    <x v="0"/>
    <x v="460"/>
    <x v="2"/>
    <x v="51"/>
    <x v="670"/>
    <x v="779"/>
    <x v="161"/>
    <x v="1116"/>
    <x v="19"/>
    <x v="401"/>
    <x v="21"/>
    <x v="267"/>
    <x v="166"/>
    <x v="49"/>
    <x v="763"/>
    <x v="5"/>
    <x v="186"/>
    <x v="814"/>
    <x v="989"/>
    <x v="0"/>
    <x v="0"/>
    <x v="0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92"/>
    <x v="573"/>
    <x v="26"/>
    <x v="0"/>
    <x v="0"/>
    <x v="0"/>
    <x v="0"/>
    <x v="665"/>
    <x v="23"/>
    <x v="785"/>
    <x v="781"/>
    <x v="784"/>
    <x v="881"/>
    <x v="4"/>
    <x v="14"/>
    <x v="0"/>
    <x v="0"/>
    <x v="0"/>
    <x v="0"/>
    <x v="0"/>
    <x v="0"/>
    <x v="0"/>
    <x v="0"/>
    <x v="0"/>
    <x v="0"/>
    <x v="0"/>
    <x v="0"/>
    <x v="0"/>
    <x v="0"/>
    <x v="335"/>
    <x v="48"/>
    <x v="262"/>
    <x v="6"/>
    <x v="239"/>
    <x v="0"/>
    <x v="0"/>
    <x v="8"/>
    <x v="2"/>
    <x v="331"/>
    <x v="2"/>
    <x v="139"/>
    <x v="185"/>
    <x v="1"/>
    <x v="1"/>
    <x v="671"/>
    <x v="780"/>
    <x v="116"/>
    <x v="1117"/>
    <x v="9"/>
    <x v="402"/>
    <x v="0"/>
    <x v="0"/>
    <x v="13"/>
    <x v="3"/>
    <x v="764"/>
    <x v="4"/>
    <x v="5"/>
    <x v="815"/>
    <x v="990"/>
    <x v="0"/>
    <x v="0"/>
    <x v="0"/>
    <x v="0"/>
    <x v="0"/>
    <x v="0"/>
    <x v="0"/>
    <x v="0"/>
    <x v="0"/>
  </r>
  <r>
    <x v="0"/>
    <x v="0"/>
    <x v="0"/>
    <x v="10"/>
    <x v="10"/>
    <x v="87"/>
    <x v="85"/>
    <x v="222"/>
    <x v="221"/>
    <x v="2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4"/>
    <x v="9"/>
    <x v="0"/>
    <x v="0"/>
    <x v="0"/>
    <x v="0"/>
    <x v="666"/>
    <x v="7"/>
    <x v="786"/>
    <x v="782"/>
    <x v="785"/>
    <x v="8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1"/>
    <x v="9"/>
    <x v="10"/>
    <x v="1"/>
    <x v="1"/>
    <x v="672"/>
    <x v="781"/>
    <x v="23"/>
    <x v="1118"/>
    <x v="2"/>
    <x v="2"/>
    <x v="0"/>
    <x v="0"/>
    <x v="2"/>
    <x v="1"/>
    <x v="84"/>
    <x v="4"/>
    <x v="5"/>
    <x v="816"/>
    <x v="991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5"/>
    <x v="421"/>
    <x v="0"/>
    <x v="0"/>
    <x v="302"/>
    <x v="83"/>
    <x v="667"/>
    <x v="368"/>
    <x v="787"/>
    <x v="783"/>
    <x v="786"/>
    <x v="883"/>
    <x v="0"/>
    <x v="0"/>
    <x v="0"/>
    <x v="0"/>
    <x v="0"/>
    <x v="0"/>
    <x v="1"/>
    <x v="1"/>
    <x v="1"/>
    <x v="22"/>
    <x v="0"/>
    <x v="0"/>
    <x v="49"/>
    <x v="0"/>
    <x v="3"/>
    <x v="287"/>
    <x v="336"/>
    <x v="0"/>
    <x v="0"/>
    <x v="6"/>
    <x v="240"/>
    <x v="0"/>
    <x v="0"/>
    <x v="76"/>
    <x v="26"/>
    <x v="332"/>
    <x v="3"/>
    <x v="140"/>
    <x v="461"/>
    <x v="8"/>
    <x v="44"/>
    <x v="673"/>
    <x v="782"/>
    <x v="162"/>
    <x v="1119"/>
    <x v="17"/>
    <x v="403"/>
    <x v="7"/>
    <x v="15"/>
    <x v="204"/>
    <x v="22"/>
    <x v="765"/>
    <x v="12"/>
    <x v="187"/>
    <x v="817"/>
    <x v="992"/>
    <x v="0"/>
    <x v="0"/>
    <x v="0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6"/>
    <x v="422"/>
    <x v="0"/>
    <x v="0"/>
    <x v="303"/>
    <x v="0"/>
    <x v="668"/>
    <x v="369"/>
    <x v="788"/>
    <x v="784"/>
    <x v="787"/>
    <x v="884"/>
    <x v="4"/>
    <x v="14"/>
    <x v="0"/>
    <x v="0"/>
    <x v="0"/>
    <x v="0"/>
    <x v="0"/>
    <x v="0"/>
    <x v="0"/>
    <x v="0"/>
    <x v="0"/>
    <x v="0"/>
    <x v="0"/>
    <x v="0"/>
    <x v="0"/>
    <x v="288"/>
    <x v="337"/>
    <x v="64"/>
    <x v="263"/>
    <x v="13"/>
    <x v="241"/>
    <x v="0"/>
    <x v="0"/>
    <x v="18"/>
    <x v="9"/>
    <x v="333"/>
    <x v="14"/>
    <x v="21"/>
    <x v="462"/>
    <x v="3"/>
    <x v="8"/>
    <x v="674"/>
    <x v="783"/>
    <x v="163"/>
    <x v="1120"/>
    <x v="4"/>
    <x v="404"/>
    <x v="0"/>
    <x v="0"/>
    <x v="39"/>
    <x v="6"/>
    <x v="124"/>
    <x v="3"/>
    <x v="7"/>
    <x v="818"/>
    <x v="993"/>
    <x v="0"/>
    <x v="0"/>
    <x v="0"/>
    <x v="0"/>
    <x v="0"/>
    <x v="0"/>
    <x v="0"/>
    <x v="0"/>
    <x v="0"/>
  </r>
  <r>
    <x v="0"/>
    <x v="0"/>
    <x v="0"/>
    <x v="10"/>
    <x v="10"/>
    <x v="1"/>
    <x v="0"/>
    <x v="228"/>
    <x v="227"/>
    <x v="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"/>
    <x v="1"/>
    <x v="363"/>
    <x v="1"/>
    <x v="1"/>
    <x v="52"/>
    <x v="994"/>
    <x v="0"/>
    <x v="0"/>
    <x v="0"/>
    <x v="0"/>
    <x v="0"/>
    <x v="0"/>
    <x v="0"/>
    <x v="0"/>
    <x v="0"/>
  </r>
  <r>
    <x v="0"/>
    <x v="0"/>
    <x v="0"/>
    <x v="10"/>
    <x v="10"/>
    <x v="1"/>
    <x v="89"/>
    <x v="229"/>
    <x v="228"/>
    <x v="2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1"/>
    <x v="1"/>
    <x v="405"/>
    <x v="0"/>
    <x v="0"/>
    <x v="205"/>
    <x v="1"/>
    <x v="766"/>
    <x v="1"/>
    <x v="188"/>
    <x v="819"/>
    <x v="995"/>
    <x v="0"/>
    <x v="0"/>
    <x v="0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7"/>
    <x v="423"/>
    <x v="0"/>
    <x v="0"/>
    <x v="304"/>
    <x v="84"/>
    <x v="669"/>
    <x v="370"/>
    <x v="789"/>
    <x v="785"/>
    <x v="788"/>
    <x v="885"/>
    <x v="0"/>
    <x v="0"/>
    <x v="0"/>
    <x v="0"/>
    <x v="0"/>
    <x v="0"/>
    <x v="3"/>
    <x v="3"/>
    <x v="1"/>
    <x v="6"/>
    <x v="1"/>
    <x v="6"/>
    <x v="10"/>
    <x v="0"/>
    <x v="0"/>
    <x v="289"/>
    <x v="338"/>
    <x v="0"/>
    <x v="0"/>
    <x v="3"/>
    <x v="242"/>
    <x v="0"/>
    <x v="0"/>
    <x v="2"/>
    <x v="3"/>
    <x v="334"/>
    <x v="15"/>
    <x v="141"/>
    <x v="463"/>
    <x v="3"/>
    <x v="5"/>
    <x v="675"/>
    <x v="784"/>
    <x v="164"/>
    <x v="1122"/>
    <x v="10"/>
    <x v="406"/>
    <x v="0"/>
    <x v="0"/>
    <x v="32"/>
    <x v="11"/>
    <x v="767"/>
    <x v="6"/>
    <x v="1"/>
    <x v="820"/>
    <x v="996"/>
    <x v="0"/>
    <x v="0"/>
    <x v="0"/>
    <x v="0"/>
    <x v="0"/>
    <x v="0"/>
    <x v="0"/>
    <x v="0"/>
    <x v="0"/>
  </r>
  <r>
    <x v="0"/>
    <x v="0"/>
    <x v="0"/>
    <x v="10"/>
    <x v="10"/>
    <x v="89"/>
    <x v="0"/>
    <x v="204"/>
    <x v="204"/>
    <x v="20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78"/>
    <x v="40"/>
    <x v="0"/>
    <x v="0"/>
    <x v="0"/>
    <x v="0"/>
    <x v="670"/>
    <x v="37"/>
    <x v="790"/>
    <x v="786"/>
    <x v="789"/>
    <x v="886"/>
    <x v="0"/>
    <x v="0"/>
    <x v="0"/>
    <x v="0"/>
    <x v="0"/>
    <x v="0"/>
    <x v="0"/>
    <x v="0"/>
    <x v="0"/>
    <x v="0"/>
    <x v="0"/>
    <x v="0"/>
    <x v="0"/>
    <x v="0"/>
    <x v="0"/>
    <x v="0"/>
    <x v="0"/>
    <x v="65"/>
    <x v="264"/>
    <x v="2"/>
    <x v="243"/>
    <x v="0"/>
    <x v="0"/>
    <x v="8"/>
    <x v="4"/>
    <x v="9"/>
    <x v="1"/>
    <x v="1"/>
    <x v="464"/>
    <x v="1"/>
    <x v="1"/>
    <x v="676"/>
    <x v="785"/>
    <x v="165"/>
    <x v="1123"/>
    <x v="10"/>
    <x v="407"/>
    <x v="0"/>
    <x v="0"/>
    <x v="13"/>
    <x v="1"/>
    <x v="768"/>
    <x v="4"/>
    <x v="5"/>
    <x v="821"/>
    <x v="997"/>
    <x v="0"/>
    <x v="0"/>
    <x v="0"/>
    <x v="0"/>
    <x v="0"/>
    <x v="0"/>
    <x v="0"/>
    <x v="0"/>
    <x v="0"/>
  </r>
  <r>
    <x v="0"/>
    <x v="0"/>
    <x v="0"/>
    <x v="10"/>
    <x v="10"/>
    <x v="85"/>
    <x v="0"/>
    <x v="219"/>
    <x v="219"/>
    <x v="21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4"/>
    <x v="36"/>
    <x v="0"/>
    <x v="0"/>
    <x v="0"/>
    <x v="0"/>
    <x v="0"/>
    <x v="0"/>
    <x v="0"/>
    <x v="0"/>
    <x v="0"/>
    <x v="0"/>
    <x v="0"/>
    <x v="0"/>
    <x v="0"/>
    <x v="0"/>
    <x v="0"/>
    <x v="17"/>
    <x v="265"/>
    <x v="1"/>
    <x v="1"/>
    <x v="0"/>
    <x v="0"/>
    <x v="0"/>
    <x v="0"/>
    <x v="0"/>
    <x v="0"/>
    <x v="0"/>
    <x v="0"/>
    <x v="1"/>
    <x v="1"/>
    <x v="1"/>
    <x v="1"/>
    <x v="10"/>
    <x v="9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21"/>
    <x v="81"/>
    <x v="22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791"/>
    <x v="787"/>
    <x v="790"/>
    <x v="887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92"/>
    <x v="1"/>
    <x v="1"/>
    <x v="0"/>
    <x v="0"/>
    <x v="7"/>
    <x v="4"/>
    <x v="9"/>
    <x v="1"/>
    <x v="1"/>
    <x v="23"/>
    <x v="1"/>
    <x v="1"/>
    <x v="1"/>
    <x v="786"/>
    <x v="3"/>
    <x v="846"/>
    <x v="2"/>
    <x v="2"/>
    <x v="0"/>
    <x v="0"/>
    <x v="2"/>
    <x v="1"/>
    <x v="28"/>
    <x v="4"/>
    <x v="5"/>
    <x v="5"/>
    <x v="998"/>
    <x v="0"/>
    <x v="0"/>
    <x v="0"/>
    <x v="133"/>
    <x v="133"/>
    <x v="1"/>
    <x v="1"/>
    <x v="12"/>
    <x v="12"/>
  </r>
  <r>
    <x v="0"/>
    <x v="0"/>
    <x v="0"/>
    <x v="10"/>
    <x v="10"/>
    <x v="1"/>
    <x v="0"/>
    <x v="213"/>
    <x v="213"/>
    <x v="2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9"/>
    <x v="178"/>
    <x v="0"/>
    <x v="0"/>
    <x v="0"/>
    <x v="0"/>
    <x v="671"/>
    <x v="157"/>
    <x v="792"/>
    <x v="788"/>
    <x v="791"/>
    <x v="8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11"/>
    <x v="1"/>
    <x v="1"/>
    <x v="677"/>
    <x v="787"/>
    <x v="19"/>
    <x v="1124"/>
    <x v="2"/>
    <x v="2"/>
    <x v="7"/>
    <x v="15"/>
    <x v="13"/>
    <x v="1"/>
    <x v="250"/>
    <x v="4"/>
    <x v="5"/>
    <x v="822"/>
    <x v="999"/>
    <x v="0"/>
    <x v="0"/>
    <x v="0"/>
    <x v="0"/>
    <x v="0"/>
    <x v="0"/>
    <x v="0"/>
    <x v="0"/>
    <x v="0"/>
  </r>
  <r>
    <x v="0"/>
    <x v="0"/>
    <x v="0"/>
    <x v="10"/>
    <x v="10"/>
    <x v="1"/>
    <x v="0"/>
    <x v="213"/>
    <x v="213"/>
    <x v="21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0"/>
    <x v="424"/>
    <x v="0"/>
    <x v="0"/>
    <x v="0"/>
    <x v="0"/>
    <x v="672"/>
    <x v="0"/>
    <x v="793"/>
    <x v="789"/>
    <x v="792"/>
    <x v="8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78"/>
    <x v="788"/>
    <x v="6"/>
    <x v="15"/>
    <x v="2"/>
    <x v="2"/>
    <x v="0"/>
    <x v="0"/>
    <x v="2"/>
    <x v="1"/>
    <x v="83"/>
    <x v="4"/>
    <x v="5"/>
    <x v="823"/>
    <x v="1000"/>
    <x v="0"/>
    <x v="0"/>
    <x v="0"/>
    <x v="134"/>
    <x v="134"/>
    <x v="1"/>
    <x v="1"/>
    <x v="12"/>
    <x v="12"/>
  </r>
  <r>
    <x v="0"/>
    <x v="0"/>
    <x v="0"/>
    <x v="10"/>
    <x v="10"/>
    <x v="1"/>
    <x v="0"/>
    <x v="648"/>
    <x v="645"/>
    <x v="6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56"/>
    <x v="649"/>
    <x v="646"/>
    <x v="6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12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14"/>
    <x v="214"/>
    <x v="21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81"/>
    <x v="185"/>
    <x v="0"/>
    <x v="0"/>
    <x v="0"/>
    <x v="0"/>
    <x v="673"/>
    <x v="164"/>
    <x v="794"/>
    <x v="790"/>
    <x v="793"/>
    <x v="890"/>
    <x v="0"/>
    <x v="0"/>
    <x v="0"/>
    <x v="0"/>
    <x v="0"/>
    <x v="0"/>
    <x v="0"/>
    <x v="0"/>
    <x v="0"/>
    <x v="0"/>
    <x v="0"/>
    <x v="0"/>
    <x v="0"/>
    <x v="0"/>
    <x v="0"/>
    <x v="0"/>
    <x v="339"/>
    <x v="2"/>
    <x v="266"/>
    <x v="1"/>
    <x v="1"/>
    <x v="0"/>
    <x v="0"/>
    <x v="8"/>
    <x v="4"/>
    <x v="9"/>
    <x v="1"/>
    <x v="1"/>
    <x v="342"/>
    <x v="1"/>
    <x v="1"/>
    <x v="1"/>
    <x v="789"/>
    <x v="6"/>
    <x v="643"/>
    <x v="2"/>
    <x v="2"/>
    <x v="0"/>
    <x v="0"/>
    <x v="13"/>
    <x v="1"/>
    <x v="769"/>
    <x v="4"/>
    <x v="5"/>
    <x v="5"/>
    <x v="1001"/>
    <x v="0"/>
    <x v="0"/>
    <x v="0"/>
    <x v="33"/>
    <x v="33"/>
    <x v="1"/>
    <x v="1"/>
    <x v="12"/>
    <x v="12"/>
  </r>
  <r>
    <x v="0"/>
    <x v="0"/>
    <x v="0"/>
    <x v="10"/>
    <x v="10"/>
    <x v="1"/>
    <x v="27"/>
    <x v="13"/>
    <x v="13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6"/>
    <x v="93"/>
    <x v="582"/>
    <x v="425"/>
    <x v="86"/>
    <x v="0"/>
    <x v="305"/>
    <x v="0"/>
    <x v="674"/>
    <x v="371"/>
    <x v="795"/>
    <x v="791"/>
    <x v="794"/>
    <x v="891"/>
    <x v="0"/>
    <x v="0"/>
    <x v="0"/>
    <x v="0"/>
    <x v="0"/>
    <x v="0"/>
    <x v="0"/>
    <x v="0"/>
    <x v="0"/>
    <x v="0"/>
    <x v="0"/>
    <x v="0"/>
    <x v="0"/>
    <x v="0"/>
    <x v="0"/>
    <x v="290"/>
    <x v="340"/>
    <x v="0"/>
    <x v="0"/>
    <x v="1"/>
    <x v="1"/>
    <x v="0"/>
    <x v="0"/>
    <x v="46"/>
    <x v="3"/>
    <x v="200"/>
    <x v="0"/>
    <x v="0"/>
    <x v="465"/>
    <x v="8"/>
    <x v="25"/>
    <x v="679"/>
    <x v="790"/>
    <x v="166"/>
    <x v="1126"/>
    <x v="15"/>
    <x v="408"/>
    <x v="20"/>
    <x v="268"/>
    <x v="206"/>
    <x v="50"/>
    <x v="770"/>
    <x v="24"/>
    <x v="168"/>
    <x v="824"/>
    <x v="1002"/>
    <x v="0"/>
    <x v="0"/>
    <x v="0"/>
    <x v="0"/>
    <x v="0"/>
    <x v="0"/>
    <x v="0"/>
    <x v="0"/>
    <x v="0"/>
  </r>
  <r>
    <x v="0"/>
    <x v="0"/>
    <x v="0"/>
    <x v="10"/>
    <x v="10"/>
    <x v="1"/>
    <x v="27"/>
    <x v="13"/>
    <x v="13"/>
    <x v="1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3"/>
    <x v="426"/>
    <x v="0"/>
    <x v="0"/>
    <x v="0"/>
    <x v="0"/>
    <x v="675"/>
    <x v="14"/>
    <x v="796"/>
    <x v="792"/>
    <x v="795"/>
    <x v="892"/>
    <x v="0"/>
    <x v="0"/>
    <x v="0"/>
    <x v="0"/>
    <x v="0"/>
    <x v="0"/>
    <x v="0"/>
    <x v="0"/>
    <x v="0"/>
    <x v="0"/>
    <x v="0"/>
    <x v="0"/>
    <x v="0"/>
    <x v="0"/>
    <x v="0"/>
    <x v="0"/>
    <x v="341"/>
    <x v="0"/>
    <x v="0"/>
    <x v="1"/>
    <x v="1"/>
    <x v="0"/>
    <x v="0"/>
    <x v="8"/>
    <x v="4"/>
    <x v="2"/>
    <x v="0"/>
    <x v="0"/>
    <x v="72"/>
    <x v="1"/>
    <x v="14"/>
    <x v="680"/>
    <x v="791"/>
    <x v="23"/>
    <x v="1127"/>
    <x v="2"/>
    <x v="2"/>
    <x v="0"/>
    <x v="0"/>
    <x v="59"/>
    <x v="3"/>
    <x v="771"/>
    <x v="4"/>
    <x v="35"/>
    <x v="825"/>
    <x v="1003"/>
    <x v="0"/>
    <x v="0"/>
    <x v="0"/>
    <x v="114"/>
    <x v="114"/>
    <x v="1"/>
    <x v="1"/>
    <x v="12"/>
    <x v="12"/>
  </r>
  <r>
    <x v="0"/>
    <x v="0"/>
    <x v="0"/>
    <x v="10"/>
    <x v="10"/>
    <x v="1"/>
    <x v="0"/>
    <x v="650"/>
    <x v="647"/>
    <x v="6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128"/>
    <x v="2"/>
    <x v="2"/>
    <x v="0"/>
    <x v="0"/>
    <x v="11"/>
    <x v="3"/>
    <x v="772"/>
    <x v="3"/>
    <x v="39"/>
    <x v="826"/>
    <x v="1004"/>
    <x v="0"/>
    <x v="0"/>
    <x v="0"/>
    <x v="0"/>
    <x v="0"/>
    <x v="0"/>
    <x v="0"/>
    <x v="0"/>
    <x v="0"/>
  </r>
  <r>
    <x v="0"/>
    <x v="0"/>
    <x v="0"/>
    <x v="10"/>
    <x v="10"/>
    <x v="1"/>
    <x v="0"/>
    <x v="651"/>
    <x v="648"/>
    <x v="6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4"/>
    <x v="166"/>
    <x v="0"/>
    <x v="0"/>
    <x v="306"/>
    <x v="0"/>
    <x v="676"/>
    <x v="0"/>
    <x v="797"/>
    <x v="793"/>
    <x v="796"/>
    <x v="893"/>
    <x v="0"/>
    <x v="0"/>
    <x v="0"/>
    <x v="0"/>
    <x v="0"/>
    <x v="0"/>
    <x v="0"/>
    <x v="0"/>
    <x v="0"/>
    <x v="0"/>
    <x v="0"/>
    <x v="0"/>
    <x v="0"/>
    <x v="0"/>
    <x v="0"/>
    <x v="291"/>
    <x v="342"/>
    <x v="0"/>
    <x v="0"/>
    <x v="1"/>
    <x v="1"/>
    <x v="0"/>
    <x v="0"/>
    <x v="0"/>
    <x v="0"/>
    <x v="0"/>
    <x v="0"/>
    <x v="0"/>
    <x v="0"/>
    <x v="1"/>
    <x v="0"/>
    <x v="681"/>
    <x v="792"/>
    <x v="92"/>
    <x v="1129"/>
    <x v="2"/>
    <x v="2"/>
    <x v="9"/>
    <x v="269"/>
    <x v="143"/>
    <x v="13"/>
    <x v="773"/>
    <x v="13"/>
    <x v="73"/>
    <x v="827"/>
    <x v="1005"/>
    <x v="0"/>
    <x v="0"/>
    <x v="0"/>
    <x v="0"/>
    <x v="0"/>
    <x v="0"/>
    <x v="0"/>
    <x v="0"/>
    <x v="0"/>
  </r>
  <r>
    <x v="0"/>
    <x v="0"/>
    <x v="0"/>
    <x v="10"/>
    <x v="10"/>
    <x v="1"/>
    <x v="44"/>
    <x v="215"/>
    <x v="215"/>
    <x v="2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5"/>
    <x v="25"/>
    <x v="0"/>
    <x v="0"/>
    <x v="307"/>
    <x v="0"/>
    <x v="677"/>
    <x v="0"/>
    <x v="798"/>
    <x v="591"/>
    <x v="797"/>
    <x v="894"/>
    <x v="0"/>
    <x v="0"/>
    <x v="0"/>
    <x v="0"/>
    <x v="0"/>
    <x v="0"/>
    <x v="0"/>
    <x v="0"/>
    <x v="0"/>
    <x v="0"/>
    <x v="0"/>
    <x v="0"/>
    <x v="0"/>
    <x v="0"/>
    <x v="0"/>
    <x v="292"/>
    <x v="343"/>
    <x v="0"/>
    <x v="0"/>
    <x v="1"/>
    <x v="1"/>
    <x v="0"/>
    <x v="0"/>
    <x v="0"/>
    <x v="0"/>
    <x v="0"/>
    <x v="0"/>
    <x v="0"/>
    <x v="0"/>
    <x v="1"/>
    <x v="5"/>
    <x v="682"/>
    <x v="793"/>
    <x v="5"/>
    <x v="1130"/>
    <x v="1"/>
    <x v="409"/>
    <x v="0"/>
    <x v="0"/>
    <x v="32"/>
    <x v="8"/>
    <x v="774"/>
    <x v="3"/>
    <x v="15"/>
    <x v="828"/>
    <x v="1006"/>
    <x v="0"/>
    <x v="0"/>
    <x v="0"/>
    <x v="0"/>
    <x v="0"/>
    <x v="0"/>
    <x v="0"/>
    <x v="0"/>
    <x v="0"/>
  </r>
  <r>
    <x v="0"/>
    <x v="0"/>
    <x v="0"/>
    <x v="10"/>
    <x v="10"/>
    <x v="1"/>
    <x v="11"/>
    <x v="87"/>
    <x v="87"/>
    <x v="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9"/>
    <x v="794"/>
    <x v="798"/>
    <x v="8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28"/>
    <x v="0"/>
    <x v="0"/>
    <x v="457"/>
    <x v="0"/>
    <x v="21"/>
    <x v="683"/>
    <x v="794"/>
    <x v="3"/>
    <x v="1131"/>
    <x v="2"/>
    <x v="2"/>
    <x v="0"/>
    <x v="0"/>
    <x v="16"/>
    <x v="3"/>
    <x v="775"/>
    <x v="3"/>
    <x v="45"/>
    <x v="829"/>
    <x v="1007"/>
    <x v="0"/>
    <x v="0"/>
    <x v="0"/>
    <x v="0"/>
    <x v="0"/>
    <x v="0"/>
    <x v="0"/>
    <x v="0"/>
    <x v="0"/>
  </r>
  <r>
    <x v="0"/>
    <x v="0"/>
    <x v="0"/>
    <x v="10"/>
    <x v="10"/>
    <x v="214"/>
    <x v="0"/>
    <x v="187"/>
    <x v="187"/>
    <x v="1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6"/>
    <x v="42"/>
    <x v="0"/>
    <x v="0"/>
    <x v="0"/>
    <x v="0"/>
    <x v="678"/>
    <x v="0"/>
    <x v="800"/>
    <x v="795"/>
    <x v="799"/>
    <x v="8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84"/>
    <x v="795"/>
    <x v="6"/>
    <x v="15"/>
    <x v="2"/>
    <x v="2"/>
    <x v="0"/>
    <x v="0"/>
    <x v="2"/>
    <x v="1"/>
    <x v="28"/>
    <x v="4"/>
    <x v="5"/>
    <x v="830"/>
    <x v="1008"/>
    <x v="0"/>
    <x v="0"/>
    <x v="0"/>
    <x v="0"/>
    <x v="0"/>
    <x v="0"/>
    <x v="0"/>
    <x v="0"/>
    <x v="0"/>
  </r>
  <r>
    <x v="0"/>
    <x v="0"/>
    <x v="0"/>
    <x v="10"/>
    <x v="10"/>
    <x v="0"/>
    <x v="0"/>
    <x v="216"/>
    <x v="216"/>
    <x v="2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7"/>
    <x v="427"/>
    <x v="0"/>
    <x v="0"/>
    <x v="308"/>
    <x v="0"/>
    <x v="679"/>
    <x v="372"/>
    <x v="801"/>
    <x v="796"/>
    <x v="800"/>
    <x v="897"/>
    <x v="0"/>
    <x v="0"/>
    <x v="0"/>
    <x v="0"/>
    <x v="0"/>
    <x v="0"/>
    <x v="0"/>
    <x v="0"/>
    <x v="0"/>
    <x v="0"/>
    <x v="0"/>
    <x v="0"/>
    <x v="0"/>
    <x v="0"/>
    <x v="0"/>
    <x v="293"/>
    <x v="344"/>
    <x v="0"/>
    <x v="0"/>
    <x v="0"/>
    <x v="244"/>
    <x v="0"/>
    <x v="0"/>
    <x v="39"/>
    <x v="2"/>
    <x v="335"/>
    <x v="1"/>
    <x v="142"/>
    <x v="466"/>
    <x v="0"/>
    <x v="14"/>
    <x v="685"/>
    <x v="796"/>
    <x v="102"/>
    <x v="1132"/>
    <x v="1"/>
    <x v="410"/>
    <x v="0"/>
    <x v="0"/>
    <x v="132"/>
    <x v="13"/>
    <x v="776"/>
    <x v="10"/>
    <x v="104"/>
    <x v="831"/>
    <x v="1009"/>
    <x v="0"/>
    <x v="0"/>
    <x v="0"/>
    <x v="0"/>
    <x v="0"/>
    <x v="0"/>
    <x v="0"/>
    <x v="0"/>
    <x v="0"/>
  </r>
  <r>
    <x v="0"/>
    <x v="0"/>
    <x v="0"/>
    <x v="10"/>
    <x v="10"/>
    <x v="56"/>
    <x v="0"/>
    <x v="234"/>
    <x v="233"/>
    <x v="2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8"/>
    <x v="428"/>
    <x v="0"/>
    <x v="0"/>
    <x v="0"/>
    <x v="0"/>
    <x v="680"/>
    <x v="66"/>
    <x v="802"/>
    <x v="797"/>
    <x v="801"/>
    <x v="8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10"/>
    <x v="0"/>
    <x v="14"/>
    <x v="686"/>
    <x v="797"/>
    <x v="92"/>
    <x v="208"/>
    <x v="2"/>
    <x v="2"/>
    <x v="0"/>
    <x v="0"/>
    <x v="32"/>
    <x v="10"/>
    <x v="777"/>
    <x v="3"/>
    <x v="31"/>
    <x v="832"/>
    <x v="1010"/>
    <x v="0"/>
    <x v="0"/>
    <x v="0"/>
    <x v="0"/>
    <x v="0"/>
    <x v="0"/>
    <x v="0"/>
    <x v="0"/>
    <x v="0"/>
  </r>
  <r>
    <x v="0"/>
    <x v="0"/>
    <x v="0"/>
    <x v="10"/>
    <x v="10"/>
    <x v="13"/>
    <x v="84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36"/>
    <x v="137"/>
    <x v="137"/>
    <x v="8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0"/>
    <x v="0"/>
    <x v="7"/>
    <x v="4"/>
    <x v="9"/>
    <x v="0"/>
    <x v="0"/>
    <x v="23"/>
    <x v="0"/>
    <x v="16"/>
    <x v="22"/>
    <x v="372"/>
    <x v="60"/>
    <x v="1133"/>
    <x v="1"/>
    <x v="47"/>
    <x v="0"/>
    <x v="0"/>
    <x v="8"/>
    <x v="1"/>
    <x v="778"/>
    <x v="1"/>
    <x v="10"/>
    <x v="833"/>
    <x v="1011"/>
    <x v="0"/>
    <x v="0"/>
    <x v="0"/>
    <x v="0"/>
    <x v="0"/>
    <x v="0"/>
    <x v="0"/>
    <x v="0"/>
    <x v="0"/>
  </r>
  <r>
    <x v="0"/>
    <x v="0"/>
    <x v="0"/>
    <x v="10"/>
    <x v="10"/>
    <x v="47"/>
    <x v="83"/>
    <x v="204"/>
    <x v="204"/>
    <x v="2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4"/>
    <x v="44"/>
    <x v="218"/>
    <x v="218"/>
    <x v="2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68"/>
    <x v="0"/>
    <x v="652"/>
    <x v="649"/>
    <x v="65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85"/>
    <x v="0"/>
    <x v="219"/>
    <x v="219"/>
    <x v="2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67"/>
    <x v="1"/>
    <x v="1"/>
    <x v="0"/>
    <x v="0"/>
    <x v="0"/>
    <x v="0"/>
    <x v="0"/>
    <x v="0"/>
    <x v="0"/>
    <x v="0"/>
    <x v="1"/>
    <x v="1"/>
    <x v="1"/>
    <x v="1"/>
    <x v="1"/>
    <x v="1134"/>
    <x v="2"/>
    <x v="2"/>
    <x v="0"/>
    <x v="0"/>
    <x v="5"/>
    <x v="4"/>
    <x v="5"/>
    <x v="4"/>
    <x v="5"/>
    <x v="5"/>
    <x v="5"/>
    <x v="0"/>
    <x v="0"/>
    <x v="1"/>
    <x v="34"/>
    <x v="34"/>
    <x v="1"/>
    <x v="1"/>
    <x v="12"/>
    <x v="12"/>
  </r>
  <r>
    <x v="0"/>
    <x v="0"/>
    <x v="0"/>
    <x v="10"/>
    <x v="10"/>
    <x v="1"/>
    <x v="27"/>
    <x v="13"/>
    <x v="13"/>
    <x v="1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240"/>
    <x v="0"/>
    <x v="0"/>
    <x v="0"/>
    <x v="0"/>
    <x v="1"/>
    <x v="213"/>
    <x v="803"/>
    <x v="798"/>
    <x v="802"/>
    <x v="900"/>
    <x v="0"/>
    <x v="0"/>
    <x v="0"/>
    <x v="0"/>
    <x v="0"/>
    <x v="0"/>
    <x v="0"/>
    <x v="0"/>
    <x v="0"/>
    <x v="0"/>
    <x v="0"/>
    <x v="0"/>
    <x v="0"/>
    <x v="0"/>
    <x v="0"/>
    <x v="0"/>
    <x v="345"/>
    <x v="0"/>
    <x v="0"/>
    <x v="1"/>
    <x v="1"/>
    <x v="0"/>
    <x v="0"/>
    <x v="3"/>
    <x v="4"/>
    <x v="9"/>
    <x v="0"/>
    <x v="0"/>
    <x v="372"/>
    <x v="1"/>
    <x v="21"/>
    <x v="137"/>
    <x v="798"/>
    <x v="15"/>
    <x v="1135"/>
    <x v="2"/>
    <x v="2"/>
    <x v="0"/>
    <x v="0"/>
    <x v="16"/>
    <x v="1"/>
    <x v="292"/>
    <x v="4"/>
    <x v="4"/>
    <x v="729"/>
    <x v="1012"/>
    <x v="0"/>
    <x v="0"/>
    <x v="0"/>
    <x v="0"/>
    <x v="0"/>
    <x v="0"/>
    <x v="0"/>
    <x v="0"/>
    <x v="0"/>
  </r>
  <r>
    <x v="0"/>
    <x v="0"/>
    <x v="0"/>
    <x v="10"/>
    <x v="10"/>
    <x v="214"/>
    <x v="0"/>
    <x v="187"/>
    <x v="187"/>
    <x v="18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09"/>
    <x v="2"/>
    <x v="2"/>
    <x v="0"/>
    <x v="0"/>
    <x v="6"/>
    <x v="1"/>
    <x v="63"/>
    <x v="1"/>
    <x v="14"/>
    <x v="116"/>
    <x v="1013"/>
    <x v="0"/>
    <x v="0"/>
    <x v="0"/>
    <x v="0"/>
    <x v="0"/>
    <x v="0"/>
    <x v="0"/>
    <x v="0"/>
    <x v="0"/>
  </r>
  <r>
    <x v="0"/>
    <x v="0"/>
    <x v="0"/>
    <x v="10"/>
    <x v="10"/>
    <x v="87"/>
    <x v="85"/>
    <x v="222"/>
    <x v="221"/>
    <x v="22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9"/>
    <x v="5"/>
    <x v="0"/>
    <x v="0"/>
    <x v="0"/>
    <x v="0"/>
    <x v="681"/>
    <x v="4"/>
    <x v="804"/>
    <x v="799"/>
    <x v="803"/>
    <x v="9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36"/>
    <x v="0"/>
    <x v="0"/>
    <x v="467"/>
    <x v="1"/>
    <x v="1"/>
    <x v="687"/>
    <x v="799"/>
    <x v="6"/>
    <x v="1136"/>
    <x v="1"/>
    <x v="411"/>
    <x v="0"/>
    <x v="0"/>
    <x v="1"/>
    <x v="1"/>
    <x v="779"/>
    <x v="4"/>
    <x v="7"/>
    <x v="834"/>
    <x v="1014"/>
    <x v="0"/>
    <x v="0"/>
    <x v="0"/>
    <x v="0"/>
    <x v="0"/>
    <x v="0"/>
    <x v="0"/>
    <x v="0"/>
    <x v="0"/>
  </r>
  <r>
    <x v="0"/>
    <x v="0"/>
    <x v="0"/>
    <x v="10"/>
    <x v="10"/>
    <x v="1"/>
    <x v="86"/>
    <x v="225"/>
    <x v="224"/>
    <x v="22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0"/>
    <x v="189"/>
    <x v="0"/>
    <x v="0"/>
    <x v="0"/>
    <x v="0"/>
    <x v="682"/>
    <x v="0"/>
    <x v="805"/>
    <x v="800"/>
    <x v="804"/>
    <x v="9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688"/>
    <x v="800"/>
    <x v="6"/>
    <x v="1137"/>
    <x v="2"/>
    <x v="2"/>
    <x v="0"/>
    <x v="0"/>
    <x v="2"/>
    <x v="1"/>
    <x v="780"/>
    <x v="4"/>
    <x v="5"/>
    <x v="835"/>
    <x v="1015"/>
    <x v="0"/>
    <x v="0"/>
    <x v="0"/>
    <x v="0"/>
    <x v="0"/>
    <x v="0"/>
    <x v="0"/>
    <x v="0"/>
    <x v="0"/>
  </r>
  <r>
    <x v="0"/>
    <x v="0"/>
    <x v="0"/>
    <x v="10"/>
    <x v="10"/>
    <x v="1"/>
    <x v="88"/>
    <x v="227"/>
    <x v="226"/>
    <x v="22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0"/>
    <x v="10"/>
    <x v="1"/>
    <x v="0"/>
    <x v="228"/>
    <x v="227"/>
    <x v="22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1"/>
    <x v="429"/>
    <x v="0"/>
    <x v="0"/>
    <x v="0"/>
    <x v="0"/>
    <x v="683"/>
    <x v="373"/>
    <x v="806"/>
    <x v="801"/>
    <x v="805"/>
    <x v="9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37"/>
    <x v="0"/>
    <x v="0"/>
    <x v="468"/>
    <x v="1"/>
    <x v="16"/>
    <x v="689"/>
    <x v="801"/>
    <x v="10"/>
    <x v="1138"/>
    <x v="5"/>
    <x v="412"/>
    <x v="0"/>
    <x v="0"/>
    <x v="4"/>
    <x v="15"/>
    <x v="781"/>
    <x v="10"/>
    <x v="35"/>
    <x v="836"/>
    <x v="1016"/>
    <x v="0"/>
    <x v="0"/>
    <x v="0"/>
    <x v="0"/>
    <x v="0"/>
    <x v="0"/>
    <x v="0"/>
    <x v="0"/>
    <x v="0"/>
  </r>
  <r>
    <x v="0"/>
    <x v="0"/>
    <x v="0"/>
    <x v="11"/>
    <x v="11"/>
    <x v="95"/>
    <x v="92"/>
    <x v="245"/>
    <x v="244"/>
    <x v="2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2"/>
    <x v="430"/>
    <x v="0"/>
    <x v="0"/>
    <x v="309"/>
    <x v="0"/>
    <x v="684"/>
    <x v="374"/>
    <x v="807"/>
    <x v="802"/>
    <x v="806"/>
    <x v="905"/>
    <x v="0"/>
    <x v="0"/>
    <x v="0"/>
    <x v="0"/>
    <x v="0"/>
    <x v="0"/>
    <x v="0"/>
    <x v="0"/>
    <x v="0"/>
    <x v="0"/>
    <x v="0"/>
    <x v="0"/>
    <x v="0"/>
    <x v="0"/>
    <x v="5"/>
    <x v="294"/>
    <x v="346"/>
    <x v="0"/>
    <x v="0"/>
    <x v="1"/>
    <x v="1"/>
    <x v="0"/>
    <x v="0"/>
    <x v="32"/>
    <x v="2"/>
    <x v="338"/>
    <x v="0"/>
    <x v="0"/>
    <x v="469"/>
    <x v="0"/>
    <x v="65"/>
    <x v="690"/>
    <x v="802"/>
    <x v="42"/>
    <x v="1139"/>
    <x v="5"/>
    <x v="19"/>
    <x v="9"/>
    <x v="270"/>
    <x v="121"/>
    <x v="13"/>
    <x v="782"/>
    <x v="10"/>
    <x v="80"/>
    <x v="837"/>
    <x v="1017"/>
    <x v="0"/>
    <x v="0"/>
    <x v="0"/>
    <x v="0"/>
    <x v="0"/>
    <x v="0"/>
    <x v="0"/>
    <x v="0"/>
    <x v="0"/>
  </r>
  <r>
    <x v="0"/>
    <x v="0"/>
    <x v="0"/>
    <x v="11"/>
    <x v="11"/>
    <x v="1"/>
    <x v="94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3"/>
    <x v="340"/>
    <x v="0"/>
    <x v="0"/>
    <x v="0"/>
    <x v="0"/>
    <x v="685"/>
    <x v="0"/>
    <x v="808"/>
    <x v="803"/>
    <x v="807"/>
    <x v="9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9"/>
    <x v="0"/>
    <x v="5"/>
    <x v="691"/>
    <x v="803"/>
    <x v="30"/>
    <x v="1140"/>
    <x v="2"/>
    <x v="2"/>
    <x v="6"/>
    <x v="271"/>
    <x v="143"/>
    <x v="13"/>
    <x v="783"/>
    <x v="13"/>
    <x v="73"/>
    <x v="838"/>
    <x v="1018"/>
    <x v="0"/>
    <x v="0"/>
    <x v="0"/>
    <x v="0"/>
    <x v="0"/>
    <x v="0"/>
    <x v="0"/>
    <x v="0"/>
    <x v="0"/>
  </r>
  <r>
    <x v="0"/>
    <x v="0"/>
    <x v="0"/>
    <x v="11"/>
    <x v="11"/>
    <x v="1"/>
    <x v="59"/>
    <x v="250"/>
    <x v="249"/>
    <x v="2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4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82"/>
    <x v="97"/>
    <x v="157"/>
    <x v="157"/>
    <x v="1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64"/>
    <x v="58"/>
    <x v="253"/>
    <x v="252"/>
    <x v="2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59"/>
    <x v="1"/>
    <x v="41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1"/>
    <x v="43"/>
    <x v="239"/>
    <x v="238"/>
    <x v="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"/>
    <x v="94"/>
    <x v="594"/>
    <x v="431"/>
    <x v="87"/>
    <x v="0"/>
    <x v="310"/>
    <x v="0"/>
    <x v="686"/>
    <x v="375"/>
    <x v="809"/>
    <x v="804"/>
    <x v="808"/>
    <x v="907"/>
    <x v="0"/>
    <x v="0"/>
    <x v="0"/>
    <x v="0"/>
    <x v="0"/>
    <x v="0"/>
    <x v="0"/>
    <x v="0"/>
    <x v="0"/>
    <x v="0"/>
    <x v="0"/>
    <x v="0"/>
    <x v="0"/>
    <x v="2"/>
    <x v="5"/>
    <x v="295"/>
    <x v="347"/>
    <x v="0"/>
    <x v="0"/>
    <x v="14"/>
    <x v="245"/>
    <x v="0"/>
    <x v="0"/>
    <x v="91"/>
    <x v="33"/>
    <x v="339"/>
    <x v="7"/>
    <x v="143"/>
    <x v="470"/>
    <x v="9"/>
    <x v="44"/>
    <x v="692"/>
    <x v="804"/>
    <x v="167"/>
    <x v="1142"/>
    <x v="21"/>
    <x v="414"/>
    <x v="9"/>
    <x v="272"/>
    <x v="207"/>
    <x v="66"/>
    <x v="784"/>
    <x v="23"/>
    <x v="189"/>
    <x v="839"/>
    <x v="1019"/>
    <x v="0"/>
    <x v="0"/>
    <x v="0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5"/>
    <x v="16"/>
    <x v="0"/>
    <x v="0"/>
    <x v="0"/>
    <x v="0"/>
    <x v="687"/>
    <x v="14"/>
    <x v="810"/>
    <x v="805"/>
    <x v="809"/>
    <x v="9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73"/>
    <x v="0"/>
    <x v="0"/>
    <x v="147"/>
    <x v="1"/>
    <x v="16"/>
    <x v="693"/>
    <x v="805"/>
    <x v="6"/>
    <x v="1143"/>
    <x v="2"/>
    <x v="2"/>
    <x v="0"/>
    <x v="0"/>
    <x v="12"/>
    <x v="1"/>
    <x v="785"/>
    <x v="4"/>
    <x v="13"/>
    <x v="840"/>
    <x v="1020"/>
    <x v="0"/>
    <x v="0"/>
    <x v="0"/>
    <x v="135"/>
    <x v="135"/>
    <x v="1"/>
    <x v="1"/>
    <x v="13"/>
    <x v="13"/>
  </r>
  <r>
    <x v="0"/>
    <x v="0"/>
    <x v="0"/>
    <x v="11"/>
    <x v="11"/>
    <x v="96"/>
    <x v="98"/>
    <x v="155"/>
    <x v="155"/>
    <x v="1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1021"/>
    <x v="0"/>
    <x v="0"/>
    <x v="0"/>
    <x v="0"/>
    <x v="0"/>
    <x v="0"/>
    <x v="0"/>
    <x v="0"/>
    <x v="0"/>
  </r>
  <r>
    <x v="0"/>
    <x v="0"/>
    <x v="0"/>
    <x v="11"/>
    <x v="11"/>
    <x v="98"/>
    <x v="43"/>
    <x v="241"/>
    <x v="240"/>
    <x v="2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8"/>
    <x v="0"/>
    <x v="811"/>
    <x v="806"/>
    <x v="810"/>
    <x v="9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40"/>
    <x v="1"/>
    <x v="144"/>
    <x v="471"/>
    <x v="3"/>
    <x v="5"/>
    <x v="694"/>
    <x v="806"/>
    <x v="50"/>
    <x v="1144"/>
    <x v="2"/>
    <x v="2"/>
    <x v="0"/>
    <x v="0"/>
    <x v="6"/>
    <x v="3"/>
    <x v="580"/>
    <x v="3"/>
    <x v="14"/>
    <x v="841"/>
    <x v="1022"/>
    <x v="0"/>
    <x v="0"/>
    <x v="0"/>
    <x v="0"/>
    <x v="0"/>
    <x v="0"/>
    <x v="0"/>
    <x v="0"/>
    <x v="0"/>
  </r>
  <r>
    <x v="0"/>
    <x v="0"/>
    <x v="0"/>
    <x v="11"/>
    <x v="11"/>
    <x v="37"/>
    <x v="43"/>
    <x v="242"/>
    <x v="241"/>
    <x v="2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114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85"/>
    <x v="0"/>
    <x v="257"/>
    <x v="256"/>
    <x v="257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97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37"/>
    <x v="37"/>
    <x v="1"/>
    <x v="1"/>
    <x v="13"/>
    <x v="13"/>
  </r>
  <r>
    <x v="0"/>
    <x v="0"/>
    <x v="0"/>
    <x v="11"/>
    <x v="11"/>
    <x v="90"/>
    <x v="43"/>
    <x v="235"/>
    <x v="234"/>
    <x v="2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6"/>
    <x v="432"/>
    <x v="0"/>
    <x v="0"/>
    <x v="311"/>
    <x v="85"/>
    <x v="689"/>
    <x v="376"/>
    <x v="812"/>
    <x v="807"/>
    <x v="811"/>
    <x v="911"/>
    <x v="0"/>
    <x v="0"/>
    <x v="0"/>
    <x v="0"/>
    <x v="0"/>
    <x v="0"/>
    <x v="1"/>
    <x v="3"/>
    <x v="0"/>
    <x v="0"/>
    <x v="0"/>
    <x v="0"/>
    <x v="41"/>
    <x v="0"/>
    <x v="3"/>
    <x v="296"/>
    <x v="348"/>
    <x v="0"/>
    <x v="0"/>
    <x v="3"/>
    <x v="201"/>
    <x v="0"/>
    <x v="0"/>
    <x v="92"/>
    <x v="30"/>
    <x v="341"/>
    <x v="2"/>
    <x v="46"/>
    <x v="472"/>
    <x v="6"/>
    <x v="23"/>
    <x v="695"/>
    <x v="807"/>
    <x v="143"/>
    <x v="1146"/>
    <x v="0"/>
    <x v="415"/>
    <x v="0"/>
    <x v="0"/>
    <x v="28"/>
    <x v="30"/>
    <x v="786"/>
    <x v="9"/>
    <x v="190"/>
    <x v="842"/>
    <x v="1023"/>
    <x v="55"/>
    <x v="52"/>
    <x v="4"/>
    <x v="0"/>
    <x v="0"/>
    <x v="0"/>
    <x v="0"/>
    <x v="0"/>
    <x v="0"/>
  </r>
  <r>
    <x v="0"/>
    <x v="0"/>
    <x v="0"/>
    <x v="11"/>
    <x v="11"/>
    <x v="52"/>
    <x v="0"/>
    <x v="235"/>
    <x v="234"/>
    <x v="23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7"/>
    <x v="433"/>
    <x v="0"/>
    <x v="0"/>
    <x v="312"/>
    <x v="0"/>
    <x v="690"/>
    <x v="377"/>
    <x v="813"/>
    <x v="808"/>
    <x v="812"/>
    <x v="912"/>
    <x v="0"/>
    <x v="0"/>
    <x v="0"/>
    <x v="0"/>
    <x v="0"/>
    <x v="0"/>
    <x v="0"/>
    <x v="0"/>
    <x v="0"/>
    <x v="0"/>
    <x v="0"/>
    <x v="0"/>
    <x v="0"/>
    <x v="0"/>
    <x v="0"/>
    <x v="297"/>
    <x v="349"/>
    <x v="0"/>
    <x v="0"/>
    <x v="1"/>
    <x v="1"/>
    <x v="0"/>
    <x v="0"/>
    <x v="12"/>
    <x v="10"/>
    <x v="342"/>
    <x v="0"/>
    <x v="0"/>
    <x v="473"/>
    <x v="0"/>
    <x v="0"/>
    <x v="696"/>
    <x v="808"/>
    <x v="5"/>
    <x v="1147"/>
    <x v="1"/>
    <x v="45"/>
    <x v="0"/>
    <x v="0"/>
    <x v="59"/>
    <x v="13"/>
    <x v="787"/>
    <x v="1"/>
    <x v="13"/>
    <x v="843"/>
    <x v="1024"/>
    <x v="0"/>
    <x v="0"/>
    <x v="0"/>
    <x v="135"/>
    <x v="135"/>
    <x v="1"/>
    <x v="1"/>
    <x v="13"/>
    <x v="13"/>
  </r>
  <r>
    <x v="0"/>
    <x v="0"/>
    <x v="0"/>
    <x v="11"/>
    <x v="11"/>
    <x v="52"/>
    <x v="0"/>
    <x v="235"/>
    <x v="234"/>
    <x v="23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598"/>
    <x v="434"/>
    <x v="0"/>
    <x v="0"/>
    <x v="313"/>
    <x v="24"/>
    <x v="691"/>
    <x v="378"/>
    <x v="814"/>
    <x v="809"/>
    <x v="813"/>
    <x v="913"/>
    <x v="0"/>
    <x v="0"/>
    <x v="0"/>
    <x v="0"/>
    <x v="0"/>
    <x v="0"/>
    <x v="1"/>
    <x v="3"/>
    <x v="0"/>
    <x v="0"/>
    <x v="0"/>
    <x v="0"/>
    <x v="65"/>
    <x v="0"/>
    <x v="0"/>
    <x v="140"/>
    <x v="350"/>
    <x v="19"/>
    <x v="268"/>
    <x v="0"/>
    <x v="189"/>
    <x v="0"/>
    <x v="0"/>
    <x v="26"/>
    <x v="10"/>
    <x v="156"/>
    <x v="3"/>
    <x v="145"/>
    <x v="474"/>
    <x v="1"/>
    <x v="16"/>
    <x v="697"/>
    <x v="809"/>
    <x v="23"/>
    <x v="1148"/>
    <x v="1"/>
    <x v="278"/>
    <x v="0"/>
    <x v="0"/>
    <x v="39"/>
    <x v="8"/>
    <x v="788"/>
    <x v="4"/>
    <x v="2"/>
    <x v="844"/>
    <x v="1025"/>
    <x v="0"/>
    <x v="0"/>
    <x v="0"/>
    <x v="135"/>
    <x v="135"/>
    <x v="1"/>
    <x v="1"/>
    <x v="13"/>
    <x v="13"/>
  </r>
  <r>
    <x v="0"/>
    <x v="0"/>
    <x v="0"/>
    <x v="11"/>
    <x v="11"/>
    <x v="25"/>
    <x v="43"/>
    <x v="653"/>
    <x v="650"/>
    <x v="6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38"/>
    <x v="2"/>
    <x v="2"/>
    <x v="0"/>
    <x v="0"/>
    <x v="13"/>
    <x v="1"/>
    <x v="789"/>
    <x v="1"/>
    <x v="13"/>
    <x v="845"/>
    <x v="1026"/>
    <x v="0"/>
    <x v="0"/>
    <x v="0"/>
    <x v="0"/>
    <x v="0"/>
    <x v="0"/>
    <x v="0"/>
    <x v="0"/>
    <x v="0"/>
  </r>
  <r>
    <x v="0"/>
    <x v="0"/>
    <x v="0"/>
    <x v="11"/>
    <x v="11"/>
    <x v="1"/>
    <x v="8"/>
    <x v="654"/>
    <x v="651"/>
    <x v="6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49"/>
    <x v="2"/>
    <x v="2"/>
    <x v="9"/>
    <x v="273"/>
    <x v="2"/>
    <x v="1"/>
    <x v="2"/>
    <x v="1"/>
    <x v="2"/>
    <x v="2"/>
    <x v="5"/>
    <x v="0"/>
    <x v="0"/>
    <x v="0"/>
    <x v="0"/>
    <x v="0"/>
    <x v="0"/>
    <x v="0"/>
    <x v="0"/>
    <x v="0"/>
  </r>
  <r>
    <x v="0"/>
    <x v="0"/>
    <x v="0"/>
    <x v="11"/>
    <x v="11"/>
    <x v="1"/>
    <x v="230"/>
    <x v="655"/>
    <x v="652"/>
    <x v="6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50"/>
    <x v="2"/>
    <x v="2"/>
    <x v="0"/>
    <x v="0"/>
    <x v="6"/>
    <x v="3"/>
    <x v="790"/>
    <x v="3"/>
    <x v="14"/>
    <x v="846"/>
    <x v="1027"/>
    <x v="0"/>
    <x v="0"/>
    <x v="0"/>
    <x v="0"/>
    <x v="0"/>
    <x v="0"/>
    <x v="0"/>
    <x v="0"/>
    <x v="0"/>
  </r>
  <r>
    <x v="0"/>
    <x v="0"/>
    <x v="0"/>
    <x v="11"/>
    <x v="11"/>
    <x v="1"/>
    <x v="56"/>
    <x v="656"/>
    <x v="653"/>
    <x v="6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51"/>
    <x v="2"/>
    <x v="2"/>
    <x v="0"/>
    <x v="0"/>
    <x v="1"/>
    <x v="1"/>
    <x v="791"/>
    <x v="1"/>
    <x v="1"/>
    <x v="847"/>
    <x v="1028"/>
    <x v="0"/>
    <x v="0"/>
    <x v="0"/>
    <x v="0"/>
    <x v="0"/>
    <x v="0"/>
    <x v="0"/>
    <x v="0"/>
    <x v="0"/>
  </r>
  <r>
    <x v="0"/>
    <x v="0"/>
    <x v="0"/>
    <x v="11"/>
    <x v="11"/>
    <x v="1"/>
    <x v="43"/>
    <x v="236"/>
    <x v="235"/>
    <x v="2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152"/>
    <x v="1"/>
    <x v="416"/>
    <x v="1"/>
    <x v="1"/>
    <x v="13"/>
    <x v="1"/>
    <x v="553"/>
    <x v="1"/>
    <x v="13"/>
    <x v="573"/>
    <x v="1029"/>
    <x v="0"/>
    <x v="0"/>
    <x v="0"/>
    <x v="0"/>
    <x v="0"/>
    <x v="0"/>
    <x v="0"/>
    <x v="0"/>
    <x v="0"/>
  </r>
  <r>
    <x v="0"/>
    <x v="0"/>
    <x v="0"/>
    <x v="11"/>
    <x v="11"/>
    <x v="1"/>
    <x v="43"/>
    <x v="258"/>
    <x v="257"/>
    <x v="2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43"/>
    <x v="259"/>
    <x v="258"/>
    <x v="2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53"/>
    <x v="1"/>
    <x v="87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"/>
    <x v="17"/>
    <x v="646"/>
    <x v="643"/>
    <x v="6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11"/>
    <x v="11"/>
    <x v="1"/>
    <x v="90"/>
    <x v="237"/>
    <x v="236"/>
    <x v="2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"/>
    <x v="0"/>
    <x v="815"/>
    <x v="810"/>
    <x v="814"/>
    <x v="9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21"/>
    <x v="698"/>
    <x v="810"/>
    <x v="55"/>
    <x v="1154"/>
    <x v="1"/>
    <x v="417"/>
    <x v="9"/>
    <x v="274"/>
    <x v="11"/>
    <x v="15"/>
    <x v="792"/>
    <x v="6"/>
    <x v="39"/>
    <x v="848"/>
    <x v="1030"/>
    <x v="0"/>
    <x v="0"/>
    <x v="0"/>
    <x v="0"/>
    <x v="0"/>
    <x v="0"/>
    <x v="0"/>
    <x v="0"/>
    <x v="0"/>
  </r>
  <r>
    <x v="0"/>
    <x v="0"/>
    <x v="0"/>
    <x v="11"/>
    <x v="11"/>
    <x v="99"/>
    <x v="43"/>
    <x v="154"/>
    <x v="154"/>
    <x v="1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9"/>
    <x v="435"/>
    <x v="0"/>
    <x v="0"/>
    <x v="314"/>
    <x v="0"/>
    <x v="693"/>
    <x v="379"/>
    <x v="816"/>
    <x v="811"/>
    <x v="815"/>
    <x v="916"/>
    <x v="0"/>
    <x v="0"/>
    <x v="0"/>
    <x v="0"/>
    <x v="0"/>
    <x v="0"/>
    <x v="0"/>
    <x v="0"/>
    <x v="0"/>
    <x v="0"/>
    <x v="0"/>
    <x v="0"/>
    <x v="0"/>
    <x v="0"/>
    <x v="0"/>
    <x v="298"/>
    <x v="351"/>
    <x v="0"/>
    <x v="0"/>
    <x v="0"/>
    <x v="0"/>
    <x v="0"/>
    <x v="0"/>
    <x v="46"/>
    <x v="5"/>
    <x v="170"/>
    <x v="0"/>
    <x v="0"/>
    <x v="475"/>
    <x v="3"/>
    <x v="10"/>
    <x v="699"/>
    <x v="811"/>
    <x v="46"/>
    <x v="1155"/>
    <x v="13"/>
    <x v="418"/>
    <x v="0"/>
    <x v="0"/>
    <x v="70"/>
    <x v="11"/>
    <x v="793"/>
    <x v="13"/>
    <x v="26"/>
    <x v="849"/>
    <x v="1031"/>
    <x v="0"/>
    <x v="0"/>
    <x v="0"/>
    <x v="0"/>
    <x v="0"/>
    <x v="0"/>
    <x v="0"/>
    <x v="0"/>
    <x v="0"/>
  </r>
  <r>
    <x v="0"/>
    <x v="0"/>
    <x v="0"/>
    <x v="11"/>
    <x v="11"/>
    <x v="52"/>
    <x v="204"/>
    <x v="154"/>
    <x v="154"/>
    <x v="1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0"/>
    <x v="436"/>
    <x v="0"/>
    <x v="0"/>
    <x v="315"/>
    <x v="0"/>
    <x v="694"/>
    <x v="0"/>
    <x v="817"/>
    <x v="812"/>
    <x v="816"/>
    <x v="917"/>
    <x v="0"/>
    <x v="0"/>
    <x v="0"/>
    <x v="0"/>
    <x v="0"/>
    <x v="0"/>
    <x v="0"/>
    <x v="0"/>
    <x v="0"/>
    <x v="0"/>
    <x v="0"/>
    <x v="0"/>
    <x v="0"/>
    <x v="0"/>
    <x v="0"/>
    <x v="299"/>
    <x v="352"/>
    <x v="0"/>
    <x v="0"/>
    <x v="1"/>
    <x v="1"/>
    <x v="0"/>
    <x v="0"/>
    <x v="0"/>
    <x v="0"/>
    <x v="0"/>
    <x v="0"/>
    <x v="0"/>
    <x v="0"/>
    <x v="0"/>
    <x v="16"/>
    <x v="700"/>
    <x v="812"/>
    <x v="3"/>
    <x v="246"/>
    <x v="7"/>
    <x v="419"/>
    <x v="0"/>
    <x v="0"/>
    <x v="1"/>
    <x v="8"/>
    <x v="794"/>
    <x v="3"/>
    <x v="7"/>
    <x v="850"/>
    <x v="1032"/>
    <x v="0"/>
    <x v="0"/>
    <x v="0"/>
    <x v="0"/>
    <x v="0"/>
    <x v="0"/>
    <x v="0"/>
    <x v="0"/>
    <x v="0"/>
  </r>
  <r>
    <x v="0"/>
    <x v="0"/>
    <x v="0"/>
    <x v="11"/>
    <x v="11"/>
    <x v="52"/>
    <x v="204"/>
    <x v="154"/>
    <x v="154"/>
    <x v="15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01"/>
    <x v="437"/>
    <x v="0"/>
    <x v="0"/>
    <x v="0"/>
    <x v="0"/>
    <x v="695"/>
    <x v="380"/>
    <x v="818"/>
    <x v="813"/>
    <x v="817"/>
    <x v="918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69"/>
    <x v="0"/>
    <x v="246"/>
    <x v="0"/>
    <x v="0"/>
    <x v="3"/>
    <x v="10"/>
    <x v="343"/>
    <x v="3"/>
    <x v="146"/>
    <x v="476"/>
    <x v="1"/>
    <x v="1"/>
    <x v="701"/>
    <x v="813"/>
    <x v="23"/>
    <x v="1156"/>
    <x v="1"/>
    <x v="377"/>
    <x v="0"/>
    <x v="0"/>
    <x v="12"/>
    <x v="8"/>
    <x v="795"/>
    <x v="4"/>
    <x v="5"/>
    <x v="851"/>
    <x v="1033"/>
    <x v="0"/>
    <x v="0"/>
    <x v="0"/>
    <x v="0"/>
    <x v="0"/>
    <x v="0"/>
    <x v="0"/>
    <x v="0"/>
    <x v="0"/>
  </r>
  <r>
    <x v="0"/>
    <x v="0"/>
    <x v="0"/>
    <x v="11"/>
    <x v="11"/>
    <x v="99"/>
    <x v="43"/>
    <x v="154"/>
    <x v="154"/>
    <x v="15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2"/>
    <x v="16"/>
    <x v="0"/>
    <x v="0"/>
    <x v="0"/>
    <x v="0"/>
    <x v="696"/>
    <x v="0"/>
    <x v="819"/>
    <x v="814"/>
    <x v="818"/>
    <x v="919"/>
    <x v="0"/>
    <x v="0"/>
    <x v="0"/>
    <x v="0"/>
    <x v="0"/>
    <x v="0"/>
    <x v="0"/>
    <x v="0"/>
    <x v="0"/>
    <x v="0"/>
    <x v="0"/>
    <x v="0"/>
    <x v="0"/>
    <x v="0"/>
    <x v="0"/>
    <x v="0"/>
    <x v="353"/>
    <x v="0"/>
    <x v="0"/>
    <x v="1"/>
    <x v="1"/>
    <x v="0"/>
    <x v="0"/>
    <x v="0"/>
    <x v="0"/>
    <x v="0"/>
    <x v="0"/>
    <x v="0"/>
    <x v="0"/>
    <x v="1"/>
    <x v="1"/>
    <x v="591"/>
    <x v="814"/>
    <x v="6"/>
    <x v="827"/>
    <x v="2"/>
    <x v="2"/>
    <x v="0"/>
    <x v="0"/>
    <x v="13"/>
    <x v="1"/>
    <x v="214"/>
    <x v="4"/>
    <x v="5"/>
    <x v="222"/>
    <x v="1034"/>
    <x v="0"/>
    <x v="0"/>
    <x v="0"/>
    <x v="136"/>
    <x v="136"/>
    <x v="1"/>
    <x v="1"/>
    <x v="13"/>
    <x v="13"/>
  </r>
  <r>
    <x v="0"/>
    <x v="0"/>
    <x v="0"/>
    <x v="11"/>
    <x v="11"/>
    <x v="52"/>
    <x v="204"/>
    <x v="154"/>
    <x v="154"/>
    <x v="15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7"/>
    <x v="0"/>
    <x v="820"/>
    <x v="815"/>
    <x v="819"/>
    <x v="9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02"/>
    <x v="815"/>
    <x v="1"/>
    <x v="1157"/>
    <x v="1"/>
    <x v="28"/>
    <x v="0"/>
    <x v="0"/>
    <x v="2"/>
    <x v="1"/>
    <x v="83"/>
    <x v="1"/>
    <x v="2"/>
    <x v="79"/>
    <x v="1035"/>
    <x v="0"/>
    <x v="0"/>
    <x v="0"/>
    <x v="136"/>
    <x v="136"/>
    <x v="1"/>
    <x v="1"/>
    <x v="13"/>
    <x v="13"/>
  </r>
  <r>
    <x v="0"/>
    <x v="0"/>
    <x v="0"/>
    <x v="11"/>
    <x v="11"/>
    <x v="52"/>
    <x v="204"/>
    <x v="154"/>
    <x v="154"/>
    <x v="15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03"/>
    <x v="185"/>
    <x v="0"/>
    <x v="0"/>
    <x v="0"/>
    <x v="0"/>
    <x v="698"/>
    <x v="164"/>
    <x v="821"/>
    <x v="816"/>
    <x v="820"/>
    <x v="92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5"/>
    <x v="0"/>
    <x v="247"/>
    <x v="0"/>
    <x v="0"/>
    <x v="8"/>
    <x v="4"/>
    <x v="163"/>
    <x v="1"/>
    <x v="24"/>
    <x v="234"/>
    <x v="1"/>
    <x v="1"/>
    <x v="703"/>
    <x v="816"/>
    <x v="6"/>
    <x v="542"/>
    <x v="1"/>
    <x v="206"/>
    <x v="0"/>
    <x v="0"/>
    <x v="13"/>
    <x v="1"/>
    <x v="382"/>
    <x v="4"/>
    <x v="5"/>
    <x v="852"/>
    <x v="1036"/>
    <x v="0"/>
    <x v="0"/>
    <x v="0"/>
    <x v="136"/>
    <x v="136"/>
    <x v="1"/>
    <x v="1"/>
    <x v="13"/>
    <x v="13"/>
  </r>
  <r>
    <x v="0"/>
    <x v="0"/>
    <x v="0"/>
    <x v="11"/>
    <x v="11"/>
    <x v="3"/>
    <x v="0"/>
    <x v="157"/>
    <x v="157"/>
    <x v="15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35"/>
    <x v="135"/>
    <x v="1"/>
    <x v="1"/>
    <x v="13"/>
    <x v="13"/>
  </r>
  <r>
    <x v="0"/>
    <x v="0"/>
    <x v="0"/>
    <x v="11"/>
    <x v="11"/>
    <x v="91"/>
    <x v="43"/>
    <x v="238"/>
    <x v="237"/>
    <x v="2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70"/>
    <x v="1"/>
    <x v="1"/>
    <x v="0"/>
    <x v="0"/>
    <x v="0"/>
    <x v="0"/>
    <x v="0"/>
    <x v="0"/>
    <x v="0"/>
    <x v="0"/>
    <x v="1"/>
    <x v="1"/>
    <x v="1"/>
    <x v="1"/>
    <x v="5"/>
    <x v="11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39"/>
    <x v="238"/>
    <x v="23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438"/>
    <x v="0"/>
    <x v="0"/>
    <x v="316"/>
    <x v="0"/>
    <x v="301"/>
    <x v="381"/>
    <x v="114"/>
    <x v="817"/>
    <x v="821"/>
    <x v="922"/>
    <x v="0"/>
    <x v="0"/>
    <x v="0"/>
    <x v="0"/>
    <x v="0"/>
    <x v="0"/>
    <x v="0"/>
    <x v="0"/>
    <x v="0"/>
    <x v="0"/>
    <x v="0"/>
    <x v="0"/>
    <x v="0"/>
    <x v="2"/>
    <x v="12"/>
    <x v="300"/>
    <x v="354"/>
    <x v="19"/>
    <x v="246"/>
    <x v="1"/>
    <x v="1"/>
    <x v="0"/>
    <x v="0"/>
    <x v="51"/>
    <x v="10"/>
    <x v="344"/>
    <x v="3"/>
    <x v="147"/>
    <x v="477"/>
    <x v="0"/>
    <x v="37"/>
    <x v="704"/>
    <x v="817"/>
    <x v="23"/>
    <x v="1051"/>
    <x v="2"/>
    <x v="2"/>
    <x v="0"/>
    <x v="0"/>
    <x v="35"/>
    <x v="8"/>
    <x v="796"/>
    <x v="1"/>
    <x v="15"/>
    <x v="853"/>
    <x v="1037"/>
    <x v="0"/>
    <x v="0"/>
    <x v="0"/>
    <x v="36"/>
    <x v="36"/>
    <x v="1"/>
    <x v="1"/>
    <x v="13"/>
    <x v="13"/>
  </r>
  <r>
    <x v="0"/>
    <x v="0"/>
    <x v="0"/>
    <x v="11"/>
    <x v="11"/>
    <x v="149"/>
    <x v="43"/>
    <x v="255"/>
    <x v="254"/>
    <x v="2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4"/>
    <x v="439"/>
    <x v="0"/>
    <x v="0"/>
    <x v="0"/>
    <x v="0"/>
    <x v="699"/>
    <x v="382"/>
    <x v="822"/>
    <x v="818"/>
    <x v="822"/>
    <x v="9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11"/>
    <x v="0"/>
    <x v="0"/>
    <x v="193"/>
    <x v="1"/>
    <x v="1"/>
    <x v="705"/>
    <x v="818"/>
    <x v="6"/>
    <x v="1159"/>
    <x v="1"/>
    <x v="179"/>
    <x v="0"/>
    <x v="0"/>
    <x v="59"/>
    <x v="1"/>
    <x v="797"/>
    <x v="4"/>
    <x v="1"/>
    <x v="854"/>
    <x v="1038"/>
    <x v="0"/>
    <x v="0"/>
    <x v="0"/>
    <x v="0"/>
    <x v="0"/>
    <x v="0"/>
    <x v="0"/>
    <x v="0"/>
    <x v="0"/>
  </r>
  <r>
    <x v="0"/>
    <x v="0"/>
    <x v="0"/>
    <x v="11"/>
    <x v="11"/>
    <x v="52"/>
    <x v="46"/>
    <x v="255"/>
    <x v="254"/>
    <x v="25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37"/>
    <x v="137"/>
    <x v="1"/>
    <x v="1"/>
    <x v="13"/>
    <x v="13"/>
  </r>
  <r>
    <x v="0"/>
    <x v="0"/>
    <x v="0"/>
    <x v="11"/>
    <x v="11"/>
    <x v="52"/>
    <x v="46"/>
    <x v="255"/>
    <x v="254"/>
    <x v="2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5"/>
    <x v="0"/>
    <x v="0"/>
    <x v="0"/>
    <x v="0"/>
    <x v="301"/>
    <x v="4"/>
    <x v="823"/>
    <x v="819"/>
    <x v="823"/>
    <x v="924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11"/>
    <x v="4"/>
    <x v="2"/>
    <x v="1"/>
    <x v="2"/>
    <x v="478"/>
    <x v="1"/>
    <x v="11"/>
    <x v="706"/>
    <x v="819"/>
    <x v="6"/>
    <x v="10"/>
    <x v="2"/>
    <x v="2"/>
    <x v="0"/>
    <x v="0"/>
    <x v="16"/>
    <x v="1"/>
    <x v="798"/>
    <x v="4"/>
    <x v="39"/>
    <x v="855"/>
    <x v="1039"/>
    <x v="0"/>
    <x v="0"/>
    <x v="0"/>
    <x v="137"/>
    <x v="137"/>
    <x v="1"/>
    <x v="1"/>
    <x v="13"/>
    <x v="13"/>
  </r>
  <r>
    <x v="0"/>
    <x v="0"/>
    <x v="0"/>
    <x v="11"/>
    <x v="11"/>
    <x v="13"/>
    <x v="232"/>
    <x v="657"/>
    <x v="654"/>
    <x v="6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0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40"/>
    <x v="239"/>
    <x v="24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185"/>
    <x v="0"/>
    <x v="0"/>
    <x v="0"/>
    <x v="0"/>
    <x v="1"/>
    <x v="0"/>
    <x v="824"/>
    <x v="1"/>
    <x v="1"/>
    <x v="9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1"/>
    <x v="1"/>
    <x v="1"/>
    <x v="820"/>
    <x v="1"/>
    <x v="1157"/>
    <x v="1"/>
    <x v="28"/>
    <x v="0"/>
    <x v="0"/>
    <x v="13"/>
    <x v="1"/>
    <x v="92"/>
    <x v="4"/>
    <x v="5"/>
    <x v="5"/>
    <x v="1040"/>
    <x v="0"/>
    <x v="0"/>
    <x v="0"/>
    <x v="138"/>
    <x v="138"/>
    <x v="1"/>
    <x v="1"/>
    <x v="13"/>
    <x v="13"/>
  </r>
  <r>
    <x v="0"/>
    <x v="0"/>
    <x v="0"/>
    <x v="11"/>
    <x v="11"/>
    <x v="17"/>
    <x v="0"/>
    <x v="565"/>
    <x v="563"/>
    <x v="5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91"/>
    <x v="241"/>
    <x v="240"/>
    <x v="2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0"/>
    <x v="0"/>
    <x v="825"/>
    <x v="5"/>
    <x v="824"/>
    <x v="9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07"/>
    <x v="821"/>
    <x v="6"/>
    <x v="1160"/>
    <x v="1"/>
    <x v="30"/>
    <x v="0"/>
    <x v="0"/>
    <x v="2"/>
    <x v="1"/>
    <x v="66"/>
    <x v="1"/>
    <x v="2"/>
    <x v="63"/>
    <x v="1041"/>
    <x v="0"/>
    <x v="0"/>
    <x v="0"/>
    <x v="0"/>
    <x v="0"/>
    <x v="0"/>
    <x v="0"/>
    <x v="0"/>
    <x v="0"/>
  </r>
  <r>
    <x v="0"/>
    <x v="0"/>
    <x v="0"/>
    <x v="11"/>
    <x v="11"/>
    <x v="92"/>
    <x v="0"/>
    <x v="104"/>
    <x v="104"/>
    <x v="1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52"/>
    <x v="0"/>
    <x v="110"/>
    <x v="0"/>
    <x v="0"/>
    <x v="0"/>
    <x v="0"/>
    <x v="0"/>
    <x v="0"/>
    <x v="0"/>
    <x v="0"/>
    <x v="1"/>
    <x v="1"/>
    <x v="1"/>
    <x v="1"/>
    <x v="6"/>
    <x v="158"/>
    <x v="1"/>
    <x v="17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0"/>
    <x v="242"/>
    <x v="241"/>
    <x v="2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1"/>
    <x v="1"/>
    <x v="42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100"/>
    <x v="0"/>
    <x v="260"/>
    <x v="259"/>
    <x v="2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94"/>
    <x v="43"/>
    <x v="50"/>
    <x v="50"/>
    <x v="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2"/>
    <x v="2"/>
    <x v="2"/>
    <x v="0"/>
    <x v="0"/>
    <x v="6"/>
    <x v="1"/>
    <x v="63"/>
    <x v="1"/>
    <x v="14"/>
    <x v="116"/>
    <x v="1042"/>
    <x v="0"/>
    <x v="0"/>
    <x v="0"/>
    <x v="0"/>
    <x v="0"/>
    <x v="0"/>
    <x v="0"/>
    <x v="0"/>
    <x v="0"/>
  </r>
  <r>
    <x v="0"/>
    <x v="0"/>
    <x v="0"/>
    <x v="11"/>
    <x v="11"/>
    <x v="52"/>
    <x v="0"/>
    <x v="235"/>
    <x v="234"/>
    <x v="2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5"/>
    <x v="16"/>
    <x v="0"/>
    <x v="0"/>
    <x v="0"/>
    <x v="0"/>
    <x v="701"/>
    <x v="14"/>
    <x v="826"/>
    <x v="820"/>
    <x v="825"/>
    <x v="9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6"/>
    <x v="708"/>
    <x v="822"/>
    <x v="6"/>
    <x v="29"/>
    <x v="2"/>
    <x v="2"/>
    <x v="0"/>
    <x v="0"/>
    <x v="13"/>
    <x v="1"/>
    <x v="83"/>
    <x v="4"/>
    <x v="2"/>
    <x v="856"/>
    <x v="1043"/>
    <x v="0"/>
    <x v="0"/>
    <x v="0"/>
    <x v="0"/>
    <x v="0"/>
    <x v="0"/>
    <x v="0"/>
    <x v="0"/>
    <x v="0"/>
  </r>
  <r>
    <x v="0"/>
    <x v="0"/>
    <x v="0"/>
    <x v="11"/>
    <x v="11"/>
    <x v="1"/>
    <x v="95"/>
    <x v="249"/>
    <x v="248"/>
    <x v="2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63"/>
    <x v="2"/>
    <x v="2"/>
    <x v="0"/>
    <x v="0"/>
    <x v="18"/>
    <x v="3"/>
    <x v="377"/>
    <x v="3"/>
    <x v="83"/>
    <x v="857"/>
    <x v="1044"/>
    <x v="0"/>
    <x v="0"/>
    <x v="0"/>
    <x v="0"/>
    <x v="0"/>
    <x v="0"/>
    <x v="0"/>
    <x v="0"/>
    <x v="0"/>
  </r>
  <r>
    <x v="0"/>
    <x v="0"/>
    <x v="0"/>
    <x v="11"/>
    <x v="11"/>
    <x v="82"/>
    <x v="97"/>
    <x v="157"/>
    <x v="157"/>
    <x v="15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1"/>
    <x v="11"/>
    <x v="52"/>
    <x v="46"/>
    <x v="255"/>
    <x v="254"/>
    <x v="25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827"/>
    <x v="821"/>
    <x v="826"/>
    <x v="92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71"/>
    <x v="0"/>
    <x v="248"/>
    <x v="0"/>
    <x v="0"/>
    <x v="0"/>
    <x v="0"/>
    <x v="0"/>
    <x v="0"/>
    <x v="0"/>
    <x v="0"/>
    <x v="0"/>
    <x v="5"/>
    <x v="151"/>
    <x v="823"/>
    <x v="6"/>
    <x v="1165"/>
    <x v="1"/>
    <x v="113"/>
    <x v="0"/>
    <x v="0"/>
    <x v="6"/>
    <x v="1"/>
    <x v="63"/>
    <x v="1"/>
    <x v="14"/>
    <x v="116"/>
    <x v="1045"/>
    <x v="0"/>
    <x v="0"/>
    <x v="0"/>
    <x v="0"/>
    <x v="0"/>
    <x v="0"/>
    <x v="0"/>
    <x v="0"/>
    <x v="0"/>
  </r>
  <r>
    <x v="0"/>
    <x v="0"/>
    <x v="0"/>
    <x v="11"/>
    <x v="11"/>
    <x v="97"/>
    <x v="43"/>
    <x v="240"/>
    <x v="239"/>
    <x v="24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66"/>
    <x v="1"/>
    <x v="421"/>
    <x v="0"/>
    <x v="0"/>
    <x v="2"/>
    <x v="1"/>
    <x v="28"/>
    <x v="4"/>
    <x v="2"/>
    <x v="26"/>
    <x v="1046"/>
    <x v="0"/>
    <x v="0"/>
    <x v="0"/>
    <x v="0"/>
    <x v="0"/>
    <x v="0"/>
    <x v="0"/>
    <x v="0"/>
    <x v="0"/>
  </r>
  <r>
    <x v="0"/>
    <x v="0"/>
    <x v="0"/>
    <x v="12"/>
    <x v="12"/>
    <x v="1"/>
    <x v="56"/>
    <x v="265"/>
    <x v="264"/>
    <x v="2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1167"/>
    <x v="1"/>
    <x v="42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"/>
    <x v="90"/>
    <x v="266"/>
    <x v="265"/>
    <x v="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6"/>
    <x v="440"/>
    <x v="0"/>
    <x v="0"/>
    <x v="185"/>
    <x v="44"/>
    <x v="702"/>
    <x v="383"/>
    <x v="828"/>
    <x v="822"/>
    <x v="827"/>
    <x v="929"/>
    <x v="0"/>
    <x v="0"/>
    <x v="0"/>
    <x v="0"/>
    <x v="0"/>
    <x v="0"/>
    <x v="3"/>
    <x v="3"/>
    <x v="1"/>
    <x v="23"/>
    <x v="0"/>
    <x v="0"/>
    <x v="66"/>
    <x v="0"/>
    <x v="0"/>
    <x v="0"/>
    <x v="0"/>
    <x v="0"/>
    <x v="0"/>
    <x v="1"/>
    <x v="1"/>
    <x v="0"/>
    <x v="0"/>
    <x v="3"/>
    <x v="2"/>
    <x v="174"/>
    <x v="0"/>
    <x v="0"/>
    <x v="479"/>
    <x v="1"/>
    <x v="14"/>
    <x v="709"/>
    <x v="824"/>
    <x v="24"/>
    <x v="1168"/>
    <x v="2"/>
    <x v="2"/>
    <x v="20"/>
    <x v="275"/>
    <x v="105"/>
    <x v="8"/>
    <x v="799"/>
    <x v="1"/>
    <x v="36"/>
    <x v="858"/>
    <x v="1047"/>
    <x v="0"/>
    <x v="0"/>
    <x v="0"/>
    <x v="0"/>
    <x v="0"/>
    <x v="0"/>
    <x v="0"/>
    <x v="0"/>
    <x v="0"/>
  </r>
  <r>
    <x v="0"/>
    <x v="0"/>
    <x v="0"/>
    <x v="12"/>
    <x v="12"/>
    <x v="13"/>
    <x v="104"/>
    <x v="267"/>
    <x v="266"/>
    <x v="2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9"/>
    <x v="0"/>
    <x v="0"/>
    <x v="0"/>
    <x v="0"/>
    <x v="0"/>
    <x v="0"/>
    <x v="0"/>
    <x v="0"/>
    <x v="1"/>
    <x v="1"/>
    <x v="1"/>
    <x v="1"/>
    <x v="4"/>
    <x v="1169"/>
    <x v="5"/>
    <x v="42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58"/>
    <x v="229"/>
    <x v="199"/>
    <x v="199"/>
    <x v="1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3"/>
    <x v="1"/>
    <x v="9"/>
    <x v="0"/>
    <x v="0"/>
    <x v="6"/>
    <x v="1"/>
    <x v="636"/>
    <x v="1"/>
    <x v="14"/>
    <x v="859"/>
    <x v="1048"/>
    <x v="0"/>
    <x v="0"/>
    <x v="0"/>
    <x v="0"/>
    <x v="0"/>
    <x v="0"/>
    <x v="0"/>
    <x v="0"/>
    <x v="0"/>
  </r>
  <r>
    <x v="0"/>
    <x v="0"/>
    <x v="0"/>
    <x v="12"/>
    <x v="12"/>
    <x v="102"/>
    <x v="27"/>
    <x v="268"/>
    <x v="267"/>
    <x v="2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7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79"/>
    <x v="48"/>
    <x v="261"/>
    <x v="260"/>
    <x v="2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7"/>
    <x v="441"/>
    <x v="0"/>
    <x v="0"/>
    <x v="317"/>
    <x v="0"/>
    <x v="703"/>
    <x v="384"/>
    <x v="829"/>
    <x v="823"/>
    <x v="828"/>
    <x v="931"/>
    <x v="0"/>
    <x v="0"/>
    <x v="0"/>
    <x v="0"/>
    <x v="0"/>
    <x v="0"/>
    <x v="0"/>
    <x v="0"/>
    <x v="0"/>
    <x v="0"/>
    <x v="0"/>
    <x v="0"/>
    <x v="0"/>
    <x v="0"/>
    <x v="0"/>
    <x v="301"/>
    <x v="355"/>
    <x v="0"/>
    <x v="0"/>
    <x v="0"/>
    <x v="250"/>
    <x v="0"/>
    <x v="0"/>
    <x v="18"/>
    <x v="5"/>
    <x v="345"/>
    <x v="0"/>
    <x v="0"/>
    <x v="480"/>
    <x v="0"/>
    <x v="40"/>
    <x v="710"/>
    <x v="825"/>
    <x v="41"/>
    <x v="1171"/>
    <x v="9"/>
    <x v="424"/>
    <x v="1"/>
    <x v="276"/>
    <x v="143"/>
    <x v="6"/>
    <x v="800"/>
    <x v="6"/>
    <x v="23"/>
    <x v="860"/>
    <x v="1049"/>
    <x v="0"/>
    <x v="0"/>
    <x v="0"/>
    <x v="0"/>
    <x v="0"/>
    <x v="0"/>
    <x v="0"/>
    <x v="0"/>
    <x v="0"/>
  </r>
  <r>
    <x v="0"/>
    <x v="0"/>
    <x v="0"/>
    <x v="12"/>
    <x v="12"/>
    <x v="75"/>
    <x v="99"/>
    <x v="262"/>
    <x v="261"/>
    <x v="2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8"/>
    <x v="442"/>
    <x v="0"/>
    <x v="0"/>
    <x v="0"/>
    <x v="0"/>
    <x v="704"/>
    <x v="385"/>
    <x v="830"/>
    <x v="824"/>
    <x v="829"/>
    <x v="932"/>
    <x v="0"/>
    <x v="0"/>
    <x v="0"/>
    <x v="0"/>
    <x v="0"/>
    <x v="0"/>
    <x v="0"/>
    <x v="0"/>
    <x v="0"/>
    <x v="0"/>
    <x v="0"/>
    <x v="0"/>
    <x v="0"/>
    <x v="0"/>
    <x v="0"/>
    <x v="0"/>
    <x v="356"/>
    <x v="0"/>
    <x v="0"/>
    <x v="1"/>
    <x v="1"/>
    <x v="0"/>
    <x v="0"/>
    <x v="22"/>
    <x v="14"/>
    <x v="346"/>
    <x v="0"/>
    <x v="0"/>
    <x v="481"/>
    <x v="8"/>
    <x v="48"/>
    <x v="711"/>
    <x v="826"/>
    <x v="32"/>
    <x v="1172"/>
    <x v="2"/>
    <x v="2"/>
    <x v="0"/>
    <x v="0"/>
    <x v="30"/>
    <x v="19"/>
    <x v="801"/>
    <x v="12"/>
    <x v="172"/>
    <x v="861"/>
    <x v="1050"/>
    <x v="0"/>
    <x v="0"/>
    <x v="0"/>
    <x v="0"/>
    <x v="0"/>
    <x v="0"/>
    <x v="0"/>
    <x v="0"/>
    <x v="0"/>
  </r>
  <r>
    <x v="0"/>
    <x v="0"/>
    <x v="0"/>
    <x v="12"/>
    <x v="12"/>
    <x v="75"/>
    <x v="99"/>
    <x v="262"/>
    <x v="261"/>
    <x v="26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72"/>
    <x v="1"/>
    <x v="1"/>
    <x v="0"/>
    <x v="0"/>
    <x v="0"/>
    <x v="0"/>
    <x v="0"/>
    <x v="0"/>
    <x v="0"/>
    <x v="0"/>
    <x v="1"/>
    <x v="1"/>
    <x v="1"/>
    <x v="1"/>
    <x v="6"/>
    <x v="52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"/>
    <x v="52"/>
    <x v="317"/>
    <x v="316"/>
    <x v="3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2"/>
    <x v="1173"/>
    <x v="2"/>
    <x v="2"/>
    <x v="9"/>
    <x v="100"/>
    <x v="6"/>
    <x v="1"/>
    <x v="63"/>
    <x v="1"/>
    <x v="14"/>
    <x v="116"/>
    <x v="1051"/>
    <x v="0"/>
    <x v="0"/>
    <x v="0"/>
    <x v="0"/>
    <x v="0"/>
    <x v="0"/>
    <x v="0"/>
    <x v="0"/>
    <x v="0"/>
  </r>
  <r>
    <x v="0"/>
    <x v="0"/>
    <x v="0"/>
    <x v="12"/>
    <x v="12"/>
    <x v="1"/>
    <x v="113"/>
    <x v="658"/>
    <x v="655"/>
    <x v="65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9"/>
    <x v="106"/>
    <x v="0"/>
    <x v="0"/>
    <x v="0"/>
    <x v="0"/>
    <x v="705"/>
    <x v="0"/>
    <x v="831"/>
    <x v="825"/>
    <x v="830"/>
    <x v="9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712"/>
    <x v="827"/>
    <x v="19"/>
    <x v="1174"/>
    <x v="2"/>
    <x v="2"/>
    <x v="0"/>
    <x v="0"/>
    <x v="38"/>
    <x v="1"/>
    <x v="802"/>
    <x v="4"/>
    <x v="20"/>
    <x v="862"/>
    <x v="1052"/>
    <x v="0"/>
    <x v="0"/>
    <x v="0"/>
    <x v="0"/>
    <x v="0"/>
    <x v="0"/>
    <x v="0"/>
    <x v="0"/>
    <x v="0"/>
  </r>
  <r>
    <x v="0"/>
    <x v="0"/>
    <x v="0"/>
    <x v="12"/>
    <x v="12"/>
    <x v="1"/>
    <x v="100"/>
    <x v="156"/>
    <x v="156"/>
    <x v="1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0"/>
    <x v="443"/>
    <x v="0"/>
    <x v="0"/>
    <x v="318"/>
    <x v="0"/>
    <x v="706"/>
    <x v="386"/>
    <x v="832"/>
    <x v="826"/>
    <x v="831"/>
    <x v="935"/>
    <x v="0"/>
    <x v="0"/>
    <x v="0"/>
    <x v="0"/>
    <x v="0"/>
    <x v="0"/>
    <x v="0"/>
    <x v="0"/>
    <x v="0"/>
    <x v="0"/>
    <x v="0"/>
    <x v="0"/>
    <x v="0"/>
    <x v="0"/>
    <x v="0"/>
    <x v="302"/>
    <x v="357"/>
    <x v="0"/>
    <x v="0"/>
    <x v="3"/>
    <x v="251"/>
    <x v="0"/>
    <x v="0"/>
    <x v="22"/>
    <x v="3"/>
    <x v="347"/>
    <x v="1"/>
    <x v="14"/>
    <x v="482"/>
    <x v="3"/>
    <x v="26"/>
    <x v="713"/>
    <x v="828"/>
    <x v="168"/>
    <x v="1175"/>
    <x v="15"/>
    <x v="425"/>
    <x v="10"/>
    <x v="277"/>
    <x v="165"/>
    <x v="64"/>
    <x v="803"/>
    <x v="11"/>
    <x v="155"/>
    <x v="863"/>
    <x v="1053"/>
    <x v="0"/>
    <x v="0"/>
    <x v="0"/>
    <x v="0"/>
    <x v="0"/>
    <x v="0"/>
    <x v="0"/>
    <x v="0"/>
    <x v="0"/>
  </r>
  <r>
    <x v="0"/>
    <x v="0"/>
    <x v="0"/>
    <x v="12"/>
    <x v="12"/>
    <x v="1"/>
    <x v="101"/>
    <x v="263"/>
    <x v="262"/>
    <x v="2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1"/>
    <x v="110"/>
    <x v="0"/>
    <x v="0"/>
    <x v="319"/>
    <x v="0"/>
    <x v="707"/>
    <x v="0"/>
    <x v="833"/>
    <x v="827"/>
    <x v="832"/>
    <x v="936"/>
    <x v="0"/>
    <x v="0"/>
    <x v="0"/>
    <x v="0"/>
    <x v="0"/>
    <x v="0"/>
    <x v="0"/>
    <x v="0"/>
    <x v="0"/>
    <x v="0"/>
    <x v="0"/>
    <x v="0"/>
    <x v="0"/>
    <x v="0"/>
    <x v="0"/>
    <x v="303"/>
    <x v="358"/>
    <x v="0"/>
    <x v="0"/>
    <x v="1"/>
    <x v="1"/>
    <x v="0"/>
    <x v="0"/>
    <x v="0"/>
    <x v="0"/>
    <x v="0"/>
    <x v="0"/>
    <x v="0"/>
    <x v="0"/>
    <x v="1"/>
    <x v="1"/>
    <x v="714"/>
    <x v="829"/>
    <x v="35"/>
    <x v="1176"/>
    <x v="2"/>
    <x v="2"/>
    <x v="12"/>
    <x v="278"/>
    <x v="208"/>
    <x v="10"/>
    <x v="804"/>
    <x v="10"/>
    <x v="34"/>
    <x v="864"/>
    <x v="1054"/>
    <x v="0"/>
    <x v="0"/>
    <x v="0"/>
    <x v="0"/>
    <x v="0"/>
    <x v="0"/>
    <x v="0"/>
    <x v="0"/>
    <x v="0"/>
  </r>
  <r>
    <x v="0"/>
    <x v="0"/>
    <x v="0"/>
    <x v="12"/>
    <x v="12"/>
    <x v="101"/>
    <x v="0"/>
    <x v="191"/>
    <x v="191"/>
    <x v="19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12"/>
    <x v="26"/>
    <x v="0"/>
    <x v="0"/>
    <x v="0"/>
    <x v="0"/>
    <x v="708"/>
    <x v="23"/>
    <x v="834"/>
    <x v="828"/>
    <x v="833"/>
    <x v="937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4"/>
    <x v="1"/>
    <x v="1"/>
    <x v="0"/>
    <x v="0"/>
    <x v="12"/>
    <x v="2"/>
    <x v="2"/>
    <x v="2"/>
    <x v="2"/>
    <x v="483"/>
    <x v="0"/>
    <x v="0"/>
    <x v="715"/>
    <x v="830"/>
    <x v="23"/>
    <x v="115"/>
    <x v="2"/>
    <x v="2"/>
    <x v="0"/>
    <x v="0"/>
    <x v="43"/>
    <x v="3"/>
    <x v="805"/>
    <x v="1"/>
    <x v="13"/>
    <x v="865"/>
    <x v="1055"/>
    <x v="0"/>
    <x v="0"/>
    <x v="0"/>
    <x v="0"/>
    <x v="0"/>
    <x v="0"/>
    <x v="0"/>
    <x v="0"/>
    <x v="0"/>
  </r>
  <r>
    <x v="0"/>
    <x v="0"/>
    <x v="0"/>
    <x v="12"/>
    <x v="12"/>
    <x v="50"/>
    <x v="57"/>
    <x v="294"/>
    <x v="293"/>
    <x v="29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2"/>
    <x v="12"/>
    <x v="11"/>
    <x v="0"/>
    <x v="270"/>
    <x v="269"/>
    <x v="2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3"/>
    <x v="26"/>
    <x v="0"/>
    <x v="0"/>
    <x v="0"/>
    <x v="0"/>
    <x v="709"/>
    <x v="0"/>
    <x v="835"/>
    <x v="829"/>
    <x v="834"/>
    <x v="9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0"/>
    <x v="716"/>
    <x v="831"/>
    <x v="34"/>
    <x v="1177"/>
    <x v="2"/>
    <x v="2"/>
    <x v="0"/>
    <x v="0"/>
    <x v="6"/>
    <x v="8"/>
    <x v="241"/>
    <x v="3"/>
    <x v="13"/>
    <x v="866"/>
    <x v="1056"/>
    <x v="0"/>
    <x v="0"/>
    <x v="0"/>
    <x v="0"/>
    <x v="0"/>
    <x v="0"/>
    <x v="0"/>
    <x v="0"/>
    <x v="0"/>
  </r>
  <r>
    <x v="0"/>
    <x v="0"/>
    <x v="0"/>
    <x v="12"/>
    <x v="12"/>
    <x v="11"/>
    <x v="0"/>
    <x v="270"/>
    <x v="269"/>
    <x v="27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26"/>
    <x v="0"/>
    <x v="0"/>
    <x v="0"/>
    <x v="0"/>
    <x v="10"/>
    <x v="23"/>
    <x v="222"/>
    <x v="830"/>
    <x v="835"/>
    <x v="93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1"/>
    <x v="1"/>
    <x v="0"/>
    <x v="0"/>
    <x v="8"/>
    <x v="4"/>
    <x v="9"/>
    <x v="1"/>
    <x v="1"/>
    <x v="9"/>
    <x v="1"/>
    <x v="1"/>
    <x v="1"/>
    <x v="832"/>
    <x v="1"/>
    <x v="16"/>
    <x v="2"/>
    <x v="2"/>
    <x v="0"/>
    <x v="0"/>
    <x v="13"/>
    <x v="1"/>
    <x v="83"/>
    <x v="4"/>
    <x v="5"/>
    <x v="5"/>
    <x v="1057"/>
    <x v="0"/>
    <x v="0"/>
    <x v="0"/>
    <x v="0"/>
    <x v="0"/>
    <x v="0"/>
    <x v="0"/>
    <x v="0"/>
    <x v="0"/>
  </r>
  <r>
    <x v="0"/>
    <x v="0"/>
    <x v="0"/>
    <x v="12"/>
    <x v="12"/>
    <x v="11"/>
    <x v="0"/>
    <x v="270"/>
    <x v="269"/>
    <x v="27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14"/>
    <x v="81"/>
    <x v="0"/>
    <x v="0"/>
    <x v="0"/>
    <x v="0"/>
    <x v="710"/>
    <x v="75"/>
    <x v="836"/>
    <x v="831"/>
    <x v="836"/>
    <x v="94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2"/>
    <x v="1"/>
    <x v="2"/>
    <x v="9"/>
    <x v="1"/>
    <x v="1"/>
    <x v="717"/>
    <x v="833"/>
    <x v="6"/>
    <x v="120"/>
    <x v="2"/>
    <x v="2"/>
    <x v="0"/>
    <x v="0"/>
    <x v="2"/>
    <x v="1"/>
    <x v="83"/>
    <x v="4"/>
    <x v="5"/>
    <x v="867"/>
    <x v="1058"/>
    <x v="0"/>
    <x v="0"/>
    <x v="0"/>
    <x v="139"/>
    <x v="139"/>
    <x v="1"/>
    <x v="1"/>
    <x v="52"/>
    <x v="52"/>
  </r>
  <r>
    <x v="0"/>
    <x v="0"/>
    <x v="0"/>
    <x v="12"/>
    <x v="12"/>
    <x v="102"/>
    <x v="27"/>
    <x v="268"/>
    <x v="267"/>
    <x v="26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837"/>
    <x v="832"/>
    <x v="837"/>
    <x v="9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64"/>
    <x v="1"/>
    <x v="12"/>
    <x v="42"/>
    <x v="3"/>
    <x v="0"/>
    <x v="137"/>
    <x v="834"/>
    <x v="1"/>
    <x v="304"/>
    <x v="2"/>
    <x v="2"/>
    <x v="0"/>
    <x v="0"/>
    <x v="43"/>
    <x v="3"/>
    <x v="806"/>
    <x v="3"/>
    <x v="7"/>
    <x v="868"/>
    <x v="1059"/>
    <x v="0"/>
    <x v="0"/>
    <x v="0"/>
    <x v="46"/>
    <x v="46"/>
    <x v="1"/>
    <x v="1"/>
    <x v="52"/>
    <x v="52"/>
  </r>
  <r>
    <x v="0"/>
    <x v="0"/>
    <x v="0"/>
    <x v="12"/>
    <x v="12"/>
    <x v="79"/>
    <x v="48"/>
    <x v="261"/>
    <x v="260"/>
    <x v="26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5"/>
    <x v="444"/>
    <x v="0"/>
    <x v="0"/>
    <x v="0"/>
    <x v="0"/>
    <x v="711"/>
    <x v="387"/>
    <x v="838"/>
    <x v="833"/>
    <x v="838"/>
    <x v="9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484"/>
    <x v="1"/>
    <x v="16"/>
    <x v="718"/>
    <x v="835"/>
    <x v="1"/>
    <x v="290"/>
    <x v="2"/>
    <x v="2"/>
    <x v="0"/>
    <x v="0"/>
    <x v="8"/>
    <x v="1"/>
    <x v="807"/>
    <x v="4"/>
    <x v="14"/>
    <x v="869"/>
    <x v="1060"/>
    <x v="0"/>
    <x v="0"/>
    <x v="0"/>
    <x v="0"/>
    <x v="0"/>
    <x v="0"/>
    <x v="0"/>
    <x v="0"/>
    <x v="0"/>
  </r>
  <r>
    <x v="0"/>
    <x v="0"/>
    <x v="0"/>
    <x v="13"/>
    <x v="13"/>
    <x v="1"/>
    <x v="56"/>
    <x v="78"/>
    <x v="78"/>
    <x v="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178"/>
    <x v="2"/>
    <x v="2"/>
    <x v="4"/>
    <x v="4"/>
    <x v="6"/>
    <x v="1"/>
    <x v="201"/>
    <x v="1"/>
    <x v="14"/>
    <x v="193"/>
    <x v="1061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6"/>
    <x v="445"/>
    <x v="0"/>
    <x v="0"/>
    <x v="320"/>
    <x v="0"/>
    <x v="712"/>
    <x v="388"/>
    <x v="839"/>
    <x v="834"/>
    <x v="839"/>
    <x v="944"/>
    <x v="0"/>
    <x v="0"/>
    <x v="0"/>
    <x v="0"/>
    <x v="0"/>
    <x v="0"/>
    <x v="0"/>
    <x v="0"/>
    <x v="0"/>
    <x v="0"/>
    <x v="0"/>
    <x v="0"/>
    <x v="0"/>
    <x v="0"/>
    <x v="0"/>
    <x v="304"/>
    <x v="359"/>
    <x v="0"/>
    <x v="0"/>
    <x v="0"/>
    <x v="252"/>
    <x v="0"/>
    <x v="0"/>
    <x v="2"/>
    <x v="10"/>
    <x v="348"/>
    <x v="0"/>
    <x v="0"/>
    <x v="485"/>
    <x v="0"/>
    <x v="3"/>
    <x v="719"/>
    <x v="836"/>
    <x v="22"/>
    <x v="1179"/>
    <x v="1"/>
    <x v="426"/>
    <x v="1"/>
    <x v="101"/>
    <x v="143"/>
    <x v="10"/>
    <x v="808"/>
    <x v="1"/>
    <x v="114"/>
    <x v="870"/>
    <x v="1062"/>
    <x v="0"/>
    <x v="0"/>
    <x v="0"/>
    <x v="0"/>
    <x v="0"/>
    <x v="0"/>
    <x v="0"/>
    <x v="0"/>
    <x v="0"/>
  </r>
  <r>
    <x v="0"/>
    <x v="0"/>
    <x v="0"/>
    <x v="13"/>
    <x v="13"/>
    <x v="1"/>
    <x v="90"/>
    <x v="261"/>
    <x v="260"/>
    <x v="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2"/>
    <x v="106"/>
    <x v="275"/>
    <x v="274"/>
    <x v="2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8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52"/>
    <x v="0"/>
    <x v="206"/>
    <x v="206"/>
    <x v="206"/>
    <x v="0"/>
    <x v="0"/>
    <x v="0"/>
    <x v="1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5"/>
    <x v="37"/>
    <x v="0"/>
    <x v="0"/>
    <x v="0"/>
    <x v="0"/>
    <x v="0"/>
    <x v="0"/>
    <x v="0"/>
    <x v="0"/>
    <x v="0"/>
    <x v="0"/>
    <x v="0"/>
    <x v="0"/>
    <x v="0"/>
    <x v="0"/>
    <x v="0"/>
    <x v="24"/>
    <x v="273"/>
    <x v="1"/>
    <x v="1"/>
    <x v="0"/>
    <x v="0"/>
    <x v="0"/>
    <x v="0"/>
    <x v="0"/>
    <x v="0"/>
    <x v="0"/>
    <x v="0"/>
    <x v="1"/>
    <x v="1"/>
    <x v="1"/>
    <x v="1"/>
    <x v="30"/>
    <x v="118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215"/>
    <x v="233"/>
    <x v="281"/>
    <x v="280"/>
    <x v="2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83"/>
    <x v="2"/>
    <x v="2"/>
    <x v="0"/>
    <x v="0"/>
    <x v="43"/>
    <x v="1"/>
    <x v="809"/>
    <x v="1"/>
    <x v="7"/>
    <x v="871"/>
    <x v="1063"/>
    <x v="0"/>
    <x v="0"/>
    <x v="0"/>
    <x v="0"/>
    <x v="0"/>
    <x v="0"/>
    <x v="0"/>
    <x v="0"/>
    <x v="0"/>
  </r>
  <r>
    <x v="0"/>
    <x v="0"/>
    <x v="0"/>
    <x v="13"/>
    <x v="13"/>
    <x v="216"/>
    <x v="234"/>
    <x v="285"/>
    <x v="284"/>
    <x v="2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18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1"/>
    <x v="11"/>
    <x v="653"/>
    <x v="650"/>
    <x v="6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185"/>
    <x v="2"/>
    <x v="2"/>
    <x v="0"/>
    <x v="0"/>
    <x v="12"/>
    <x v="0"/>
    <x v="810"/>
    <x v="0"/>
    <x v="20"/>
    <x v="872"/>
    <x v="1064"/>
    <x v="0"/>
    <x v="0"/>
    <x v="0"/>
    <x v="0"/>
    <x v="0"/>
    <x v="0"/>
    <x v="0"/>
    <x v="0"/>
    <x v="0"/>
  </r>
  <r>
    <x v="0"/>
    <x v="0"/>
    <x v="0"/>
    <x v="13"/>
    <x v="13"/>
    <x v="1"/>
    <x v="106"/>
    <x v="621"/>
    <x v="619"/>
    <x v="6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33"/>
    <x v="1186"/>
    <x v="2"/>
    <x v="2"/>
    <x v="9"/>
    <x v="100"/>
    <x v="23"/>
    <x v="16"/>
    <x v="605"/>
    <x v="42"/>
    <x v="16"/>
    <x v="873"/>
    <x v="1065"/>
    <x v="0"/>
    <x v="0"/>
    <x v="0"/>
    <x v="0"/>
    <x v="0"/>
    <x v="0"/>
    <x v="0"/>
    <x v="0"/>
    <x v="0"/>
  </r>
  <r>
    <x v="0"/>
    <x v="0"/>
    <x v="0"/>
    <x v="13"/>
    <x v="13"/>
    <x v="1"/>
    <x v="52"/>
    <x v="79"/>
    <x v="79"/>
    <x v="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9"/>
    <x v="1187"/>
    <x v="2"/>
    <x v="2"/>
    <x v="7"/>
    <x v="279"/>
    <x v="35"/>
    <x v="26"/>
    <x v="811"/>
    <x v="18"/>
    <x v="33"/>
    <x v="874"/>
    <x v="1066"/>
    <x v="0"/>
    <x v="0"/>
    <x v="0"/>
    <x v="0"/>
    <x v="0"/>
    <x v="0"/>
    <x v="0"/>
    <x v="0"/>
    <x v="0"/>
  </r>
  <r>
    <x v="0"/>
    <x v="0"/>
    <x v="0"/>
    <x v="13"/>
    <x v="13"/>
    <x v="1"/>
    <x v="0"/>
    <x v="274"/>
    <x v="273"/>
    <x v="2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43"/>
    <x v="1"/>
    <x v="1"/>
    <x v="0"/>
    <x v="0"/>
    <x v="0"/>
    <x v="0"/>
    <x v="0"/>
    <x v="0"/>
    <x v="0"/>
    <x v="0"/>
    <x v="1"/>
    <x v="1"/>
    <x v="1"/>
    <x v="1"/>
    <x v="6"/>
    <x v="827"/>
    <x v="2"/>
    <x v="2"/>
    <x v="0"/>
    <x v="0"/>
    <x v="5"/>
    <x v="4"/>
    <x v="5"/>
    <x v="4"/>
    <x v="5"/>
    <x v="5"/>
    <x v="5"/>
    <x v="0"/>
    <x v="0"/>
    <x v="1"/>
    <x v="140"/>
    <x v="140"/>
    <x v="1"/>
    <x v="1"/>
    <x v="14"/>
    <x v="14"/>
  </r>
  <r>
    <x v="0"/>
    <x v="0"/>
    <x v="0"/>
    <x v="13"/>
    <x v="13"/>
    <x v="61"/>
    <x v="0"/>
    <x v="266"/>
    <x v="265"/>
    <x v="26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74"/>
    <x v="1"/>
    <x v="1"/>
    <x v="0"/>
    <x v="0"/>
    <x v="0"/>
    <x v="0"/>
    <x v="0"/>
    <x v="0"/>
    <x v="0"/>
    <x v="0"/>
    <x v="1"/>
    <x v="1"/>
    <x v="1"/>
    <x v="1"/>
    <x v="1"/>
    <x v="639"/>
    <x v="2"/>
    <x v="2"/>
    <x v="1"/>
    <x v="26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79"/>
    <x v="48"/>
    <x v="237"/>
    <x v="236"/>
    <x v="2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3"/>
    <x v="0"/>
    <x v="840"/>
    <x v="835"/>
    <x v="840"/>
    <x v="9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20"/>
    <x v="837"/>
    <x v="44"/>
    <x v="1188"/>
    <x v="7"/>
    <x v="427"/>
    <x v="0"/>
    <x v="0"/>
    <x v="13"/>
    <x v="3"/>
    <x v="812"/>
    <x v="3"/>
    <x v="13"/>
    <x v="875"/>
    <x v="1067"/>
    <x v="0"/>
    <x v="0"/>
    <x v="0"/>
    <x v="0"/>
    <x v="0"/>
    <x v="0"/>
    <x v="0"/>
    <x v="0"/>
    <x v="0"/>
  </r>
  <r>
    <x v="0"/>
    <x v="0"/>
    <x v="0"/>
    <x v="13"/>
    <x v="13"/>
    <x v="79"/>
    <x v="48"/>
    <x v="237"/>
    <x v="236"/>
    <x v="23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30"/>
    <x v="2"/>
    <x v="2"/>
    <x v="0"/>
    <x v="0"/>
    <x v="2"/>
    <x v="1"/>
    <x v="171"/>
    <x v="1"/>
    <x v="2"/>
    <x v="352"/>
    <x v="1068"/>
    <x v="0"/>
    <x v="0"/>
    <x v="0"/>
    <x v="141"/>
    <x v="141"/>
    <x v="1"/>
    <x v="1"/>
    <x v="14"/>
    <x v="14"/>
  </r>
  <r>
    <x v="0"/>
    <x v="0"/>
    <x v="0"/>
    <x v="13"/>
    <x v="13"/>
    <x v="110"/>
    <x v="0"/>
    <x v="659"/>
    <x v="656"/>
    <x v="6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7"/>
    <x v="446"/>
    <x v="0"/>
    <x v="0"/>
    <x v="321"/>
    <x v="0"/>
    <x v="714"/>
    <x v="343"/>
    <x v="841"/>
    <x v="836"/>
    <x v="841"/>
    <x v="947"/>
    <x v="0"/>
    <x v="0"/>
    <x v="0"/>
    <x v="0"/>
    <x v="0"/>
    <x v="0"/>
    <x v="0"/>
    <x v="0"/>
    <x v="0"/>
    <x v="0"/>
    <x v="0"/>
    <x v="0"/>
    <x v="0"/>
    <x v="0"/>
    <x v="0"/>
    <x v="305"/>
    <x v="360"/>
    <x v="0"/>
    <x v="0"/>
    <x v="1"/>
    <x v="1"/>
    <x v="0"/>
    <x v="0"/>
    <x v="4"/>
    <x v="4"/>
    <x v="5"/>
    <x v="0"/>
    <x v="0"/>
    <x v="486"/>
    <x v="1"/>
    <x v="5"/>
    <x v="721"/>
    <x v="838"/>
    <x v="23"/>
    <x v="152"/>
    <x v="2"/>
    <x v="2"/>
    <x v="0"/>
    <x v="0"/>
    <x v="51"/>
    <x v="3"/>
    <x v="813"/>
    <x v="1"/>
    <x v="48"/>
    <x v="876"/>
    <x v="1069"/>
    <x v="0"/>
    <x v="0"/>
    <x v="0"/>
    <x v="0"/>
    <x v="0"/>
    <x v="0"/>
    <x v="0"/>
    <x v="0"/>
    <x v="0"/>
  </r>
  <r>
    <x v="0"/>
    <x v="0"/>
    <x v="0"/>
    <x v="13"/>
    <x v="13"/>
    <x v="12"/>
    <x v="105"/>
    <x v="271"/>
    <x v="270"/>
    <x v="2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8"/>
    <x v="189"/>
    <x v="0"/>
    <x v="0"/>
    <x v="0"/>
    <x v="0"/>
    <x v="715"/>
    <x v="0"/>
    <x v="842"/>
    <x v="837"/>
    <x v="842"/>
    <x v="9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22"/>
    <x v="839"/>
    <x v="5"/>
    <x v="1189"/>
    <x v="2"/>
    <x v="2"/>
    <x v="1"/>
    <x v="1"/>
    <x v="38"/>
    <x v="1"/>
    <x v="814"/>
    <x v="4"/>
    <x v="7"/>
    <x v="877"/>
    <x v="1070"/>
    <x v="56"/>
    <x v="11"/>
    <x v="4"/>
    <x v="0"/>
    <x v="0"/>
    <x v="0"/>
    <x v="0"/>
    <x v="0"/>
    <x v="0"/>
  </r>
  <r>
    <x v="0"/>
    <x v="0"/>
    <x v="0"/>
    <x v="13"/>
    <x v="13"/>
    <x v="13"/>
    <x v="58"/>
    <x v="660"/>
    <x v="657"/>
    <x v="66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190"/>
    <x v="2"/>
    <x v="2"/>
    <x v="0"/>
    <x v="0"/>
    <x v="13"/>
    <x v="1"/>
    <x v="815"/>
    <x v="1"/>
    <x v="13"/>
    <x v="878"/>
    <x v="1071"/>
    <x v="0"/>
    <x v="0"/>
    <x v="0"/>
    <x v="0"/>
    <x v="0"/>
    <x v="0"/>
    <x v="0"/>
    <x v="0"/>
    <x v="0"/>
  </r>
  <r>
    <x v="0"/>
    <x v="0"/>
    <x v="0"/>
    <x v="13"/>
    <x v="13"/>
    <x v="143"/>
    <x v="235"/>
    <x v="241"/>
    <x v="240"/>
    <x v="24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217"/>
    <x v="0"/>
    <x v="661"/>
    <x v="658"/>
    <x v="66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19"/>
    <x v="275"/>
    <x v="1"/>
    <x v="1"/>
    <x v="0"/>
    <x v="0"/>
    <x v="0"/>
    <x v="0"/>
    <x v="0"/>
    <x v="0"/>
    <x v="0"/>
    <x v="0"/>
    <x v="1"/>
    <x v="1"/>
    <x v="1"/>
    <x v="1"/>
    <x v="23"/>
    <x v="11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3"/>
    <x v="13"/>
    <x v="217"/>
    <x v="0"/>
    <x v="661"/>
    <x v="658"/>
    <x v="66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3"/>
    <x v="838"/>
    <x v="843"/>
    <x v="94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4"/>
    <x v="4"/>
    <x v="2"/>
    <x v="1"/>
    <x v="2"/>
    <x v="26"/>
    <x v="0"/>
    <x v="5"/>
    <x v="298"/>
    <x v="840"/>
    <x v="1"/>
    <x v="304"/>
    <x v="2"/>
    <x v="2"/>
    <x v="0"/>
    <x v="0"/>
    <x v="6"/>
    <x v="1"/>
    <x v="34"/>
    <x v="1"/>
    <x v="14"/>
    <x v="152"/>
    <x v="1072"/>
    <x v="0"/>
    <x v="0"/>
    <x v="0"/>
    <x v="38"/>
    <x v="38"/>
    <x v="1"/>
    <x v="1"/>
    <x v="14"/>
    <x v="14"/>
  </r>
  <r>
    <x v="0"/>
    <x v="0"/>
    <x v="0"/>
    <x v="13"/>
    <x v="13"/>
    <x v="1"/>
    <x v="0"/>
    <x v="274"/>
    <x v="273"/>
    <x v="2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92"/>
    <x v="2"/>
    <x v="2"/>
    <x v="0"/>
    <x v="0"/>
    <x v="1"/>
    <x v="3"/>
    <x v="816"/>
    <x v="1"/>
    <x v="10"/>
    <x v="879"/>
    <x v="1073"/>
    <x v="0"/>
    <x v="0"/>
    <x v="0"/>
    <x v="0"/>
    <x v="0"/>
    <x v="0"/>
    <x v="0"/>
    <x v="0"/>
    <x v="0"/>
  </r>
  <r>
    <x v="0"/>
    <x v="0"/>
    <x v="0"/>
    <x v="14"/>
    <x v="14"/>
    <x v="106"/>
    <x v="96"/>
    <x v="50"/>
    <x v="50"/>
    <x v="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9"/>
    <x v="447"/>
    <x v="0"/>
    <x v="0"/>
    <x v="322"/>
    <x v="0"/>
    <x v="716"/>
    <x v="304"/>
    <x v="844"/>
    <x v="839"/>
    <x v="844"/>
    <x v="950"/>
    <x v="0"/>
    <x v="0"/>
    <x v="0"/>
    <x v="0"/>
    <x v="0"/>
    <x v="0"/>
    <x v="0"/>
    <x v="0"/>
    <x v="0"/>
    <x v="0"/>
    <x v="0"/>
    <x v="0"/>
    <x v="0"/>
    <x v="0"/>
    <x v="0"/>
    <x v="306"/>
    <x v="361"/>
    <x v="0"/>
    <x v="0"/>
    <x v="1"/>
    <x v="1"/>
    <x v="0"/>
    <x v="0"/>
    <x v="8"/>
    <x v="4"/>
    <x v="174"/>
    <x v="0"/>
    <x v="0"/>
    <x v="23"/>
    <x v="1"/>
    <x v="0"/>
    <x v="723"/>
    <x v="841"/>
    <x v="4"/>
    <x v="1193"/>
    <x v="2"/>
    <x v="2"/>
    <x v="0"/>
    <x v="0"/>
    <x v="59"/>
    <x v="8"/>
    <x v="817"/>
    <x v="1"/>
    <x v="16"/>
    <x v="880"/>
    <x v="1074"/>
    <x v="0"/>
    <x v="0"/>
    <x v="0"/>
    <x v="0"/>
    <x v="0"/>
    <x v="0"/>
    <x v="0"/>
    <x v="0"/>
    <x v="0"/>
  </r>
  <r>
    <x v="0"/>
    <x v="0"/>
    <x v="0"/>
    <x v="14"/>
    <x v="14"/>
    <x v="61"/>
    <x v="0"/>
    <x v="123"/>
    <x v="123"/>
    <x v="12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45"/>
    <x v="840"/>
    <x v="845"/>
    <x v="951"/>
    <x v="8"/>
    <x v="38"/>
    <x v="0"/>
    <x v="0"/>
    <x v="0"/>
    <x v="0"/>
    <x v="0"/>
    <x v="0"/>
    <x v="0"/>
    <x v="0"/>
    <x v="0"/>
    <x v="0"/>
    <x v="0"/>
    <x v="0"/>
    <x v="0"/>
    <x v="0"/>
    <x v="0"/>
    <x v="66"/>
    <x v="276"/>
    <x v="3"/>
    <x v="52"/>
    <x v="0"/>
    <x v="0"/>
    <x v="8"/>
    <x v="4"/>
    <x v="9"/>
    <x v="1"/>
    <x v="1"/>
    <x v="9"/>
    <x v="1"/>
    <x v="0"/>
    <x v="0"/>
    <x v="842"/>
    <x v="169"/>
    <x v="1194"/>
    <x v="7"/>
    <x v="428"/>
    <x v="0"/>
    <x v="0"/>
    <x v="13"/>
    <x v="1"/>
    <x v="83"/>
    <x v="4"/>
    <x v="13"/>
    <x v="79"/>
    <x v="1075"/>
    <x v="0"/>
    <x v="0"/>
    <x v="0"/>
    <x v="0"/>
    <x v="0"/>
    <x v="0"/>
    <x v="0"/>
    <x v="0"/>
    <x v="0"/>
  </r>
  <r>
    <x v="0"/>
    <x v="0"/>
    <x v="0"/>
    <x v="14"/>
    <x v="14"/>
    <x v="1"/>
    <x v="109"/>
    <x v="280"/>
    <x v="279"/>
    <x v="2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0"/>
    <x v="448"/>
    <x v="0"/>
    <x v="0"/>
    <x v="323"/>
    <x v="0"/>
    <x v="717"/>
    <x v="389"/>
    <x v="846"/>
    <x v="841"/>
    <x v="846"/>
    <x v="952"/>
    <x v="0"/>
    <x v="0"/>
    <x v="0"/>
    <x v="0"/>
    <x v="0"/>
    <x v="0"/>
    <x v="0"/>
    <x v="0"/>
    <x v="0"/>
    <x v="0"/>
    <x v="0"/>
    <x v="0"/>
    <x v="0"/>
    <x v="0"/>
    <x v="0"/>
    <x v="307"/>
    <x v="362"/>
    <x v="0"/>
    <x v="0"/>
    <x v="1"/>
    <x v="1"/>
    <x v="0"/>
    <x v="0"/>
    <x v="4"/>
    <x v="2"/>
    <x v="349"/>
    <x v="1"/>
    <x v="148"/>
    <x v="487"/>
    <x v="0"/>
    <x v="0"/>
    <x v="724"/>
    <x v="843"/>
    <x v="133"/>
    <x v="1195"/>
    <x v="2"/>
    <x v="2"/>
    <x v="9"/>
    <x v="100"/>
    <x v="52"/>
    <x v="14"/>
    <x v="818"/>
    <x v="19"/>
    <x v="22"/>
    <x v="881"/>
    <x v="1076"/>
    <x v="0"/>
    <x v="0"/>
    <x v="0"/>
    <x v="0"/>
    <x v="0"/>
    <x v="0"/>
    <x v="0"/>
    <x v="0"/>
    <x v="0"/>
  </r>
  <r>
    <x v="0"/>
    <x v="0"/>
    <x v="0"/>
    <x v="14"/>
    <x v="14"/>
    <x v="1"/>
    <x v="0"/>
    <x v="282"/>
    <x v="281"/>
    <x v="2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1"/>
    <x v="9"/>
    <x v="0"/>
    <x v="0"/>
    <x v="0"/>
    <x v="0"/>
    <x v="718"/>
    <x v="0"/>
    <x v="847"/>
    <x v="842"/>
    <x v="847"/>
    <x v="9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0"/>
    <x v="725"/>
    <x v="844"/>
    <x v="6"/>
    <x v="15"/>
    <x v="2"/>
    <x v="2"/>
    <x v="0"/>
    <x v="0"/>
    <x v="43"/>
    <x v="1"/>
    <x v="83"/>
    <x v="4"/>
    <x v="13"/>
    <x v="882"/>
    <x v="1077"/>
    <x v="0"/>
    <x v="0"/>
    <x v="0"/>
    <x v="0"/>
    <x v="0"/>
    <x v="0"/>
    <x v="0"/>
    <x v="0"/>
    <x v="0"/>
  </r>
  <r>
    <x v="0"/>
    <x v="0"/>
    <x v="0"/>
    <x v="14"/>
    <x v="14"/>
    <x v="1"/>
    <x v="0"/>
    <x v="283"/>
    <x v="282"/>
    <x v="2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2"/>
    <x v="124"/>
    <x v="0"/>
    <x v="0"/>
    <x v="0"/>
    <x v="0"/>
    <x v="719"/>
    <x v="134"/>
    <x v="848"/>
    <x v="843"/>
    <x v="848"/>
    <x v="9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350"/>
    <x v="0"/>
    <x v="0"/>
    <x v="488"/>
    <x v="1"/>
    <x v="5"/>
    <x v="726"/>
    <x v="845"/>
    <x v="23"/>
    <x v="1196"/>
    <x v="2"/>
    <x v="2"/>
    <x v="1"/>
    <x v="280"/>
    <x v="4"/>
    <x v="3"/>
    <x v="819"/>
    <x v="1"/>
    <x v="7"/>
    <x v="883"/>
    <x v="1078"/>
    <x v="0"/>
    <x v="0"/>
    <x v="0"/>
    <x v="0"/>
    <x v="0"/>
    <x v="0"/>
    <x v="0"/>
    <x v="0"/>
    <x v="0"/>
  </r>
  <r>
    <x v="0"/>
    <x v="0"/>
    <x v="0"/>
    <x v="14"/>
    <x v="14"/>
    <x v="1"/>
    <x v="100"/>
    <x v="235"/>
    <x v="234"/>
    <x v="2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197"/>
    <x v="2"/>
    <x v="2"/>
    <x v="0"/>
    <x v="0"/>
    <x v="17"/>
    <x v="8"/>
    <x v="820"/>
    <x v="10"/>
    <x v="51"/>
    <x v="884"/>
    <x v="1079"/>
    <x v="0"/>
    <x v="0"/>
    <x v="0"/>
    <x v="0"/>
    <x v="0"/>
    <x v="0"/>
    <x v="0"/>
    <x v="0"/>
    <x v="0"/>
  </r>
  <r>
    <x v="0"/>
    <x v="0"/>
    <x v="0"/>
    <x v="14"/>
    <x v="14"/>
    <x v="58"/>
    <x v="48"/>
    <x v="149"/>
    <x v="149"/>
    <x v="1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3"/>
    <x v="449"/>
    <x v="0"/>
    <x v="0"/>
    <x v="0"/>
    <x v="0"/>
    <x v="720"/>
    <x v="390"/>
    <x v="849"/>
    <x v="844"/>
    <x v="849"/>
    <x v="9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10"/>
    <x v="2"/>
    <x v="0"/>
    <x v="0"/>
    <x v="489"/>
    <x v="1"/>
    <x v="12"/>
    <x v="727"/>
    <x v="846"/>
    <x v="28"/>
    <x v="1198"/>
    <x v="7"/>
    <x v="429"/>
    <x v="1"/>
    <x v="198"/>
    <x v="209"/>
    <x v="10"/>
    <x v="821"/>
    <x v="3"/>
    <x v="191"/>
    <x v="885"/>
    <x v="1080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4"/>
    <x v="450"/>
    <x v="0"/>
    <x v="0"/>
    <x v="324"/>
    <x v="19"/>
    <x v="721"/>
    <x v="391"/>
    <x v="850"/>
    <x v="845"/>
    <x v="850"/>
    <x v="957"/>
    <x v="0"/>
    <x v="0"/>
    <x v="1"/>
    <x v="1"/>
    <x v="0"/>
    <x v="0"/>
    <x v="6"/>
    <x v="1"/>
    <x v="1"/>
    <x v="6"/>
    <x v="0"/>
    <x v="0"/>
    <x v="67"/>
    <x v="0"/>
    <x v="0"/>
    <x v="308"/>
    <x v="363"/>
    <x v="0"/>
    <x v="0"/>
    <x v="5"/>
    <x v="19"/>
    <x v="0"/>
    <x v="0"/>
    <x v="38"/>
    <x v="14"/>
    <x v="351"/>
    <x v="0"/>
    <x v="0"/>
    <x v="348"/>
    <x v="13"/>
    <x v="85"/>
    <x v="728"/>
    <x v="847"/>
    <x v="170"/>
    <x v="1199"/>
    <x v="19"/>
    <x v="430"/>
    <x v="0"/>
    <x v="0"/>
    <x v="210"/>
    <x v="25"/>
    <x v="822"/>
    <x v="0"/>
    <x v="134"/>
    <x v="886"/>
    <x v="1081"/>
    <x v="0"/>
    <x v="0"/>
    <x v="0"/>
    <x v="0"/>
    <x v="0"/>
    <x v="0"/>
    <x v="0"/>
    <x v="0"/>
    <x v="0"/>
  </r>
  <r>
    <x v="0"/>
    <x v="0"/>
    <x v="0"/>
    <x v="14"/>
    <x v="14"/>
    <x v="45"/>
    <x v="95"/>
    <x v="286"/>
    <x v="285"/>
    <x v="2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"/>
    <x v="95"/>
    <x v="625"/>
    <x v="451"/>
    <x v="88"/>
    <x v="0"/>
    <x v="325"/>
    <x v="0"/>
    <x v="722"/>
    <x v="157"/>
    <x v="851"/>
    <x v="846"/>
    <x v="851"/>
    <x v="958"/>
    <x v="0"/>
    <x v="0"/>
    <x v="0"/>
    <x v="0"/>
    <x v="0"/>
    <x v="0"/>
    <x v="0"/>
    <x v="0"/>
    <x v="0"/>
    <x v="0"/>
    <x v="0"/>
    <x v="0"/>
    <x v="0"/>
    <x v="0"/>
    <x v="0"/>
    <x v="309"/>
    <x v="364"/>
    <x v="0"/>
    <x v="0"/>
    <x v="0"/>
    <x v="253"/>
    <x v="0"/>
    <x v="0"/>
    <x v="12"/>
    <x v="2"/>
    <x v="103"/>
    <x v="0"/>
    <x v="0"/>
    <x v="490"/>
    <x v="0"/>
    <x v="0"/>
    <x v="729"/>
    <x v="848"/>
    <x v="145"/>
    <x v="1200"/>
    <x v="1"/>
    <x v="431"/>
    <x v="27"/>
    <x v="281"/>
    <x v="39"/>
    <x v="10"/>
    <x v="823"/>
    <x v="3"/>
    <x v="10"/>
    <x v="887"/>
    <x v="1082"/>
    <x v="0"/>
    <x v="0"/>
    <x v="0"/>
    <x v="0"/>
    <x v="0"/>
    <x v="0"/>
    <x v="0"/>
    <x v="0"/>
    <x v="0"/>
  </r>
  <r>
    <x v="0"/>
    <x v="0"/>
    <x v="0"/>
    <x v="14"/>
    <x v="14"/>
    <x v="13"/>
    <x v="111"/>
    <x v="287"/>
    <x v="286"/>
    <x v="2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"/>
    <x v="96"/>
    <x v="626"/>
    <x v="452"/>
    <x v="89"/>
    <x v="0"/>
    <x v="326"/>
    <x v="86"/>
    <x v="723"/>
    <x v="392"/>
    <x v="852"/>
    <x v="847"/>
    <x v="852"/>
    <x v="959"/>
    <x v="0"/>
    <x v="0"/>
    <x v="0"/>
    <x v="0"/>
    <x v="0"/>
    <x v="0"/>
    <x v="3"/>
    <x v="3"/>
    <x v="0"/>
    <x v="0"/>
    <x v="0"/>
    <x v="0"/>
    <x v="15"/>
    <x v="0"/>
    <x v="0"/>
    <x v="310"/>
    <x v="365"/>
    <x v="0"/>
    <x v="0"/>
    <x v="0"/>
    <x v="0"/>
    <x v="0"/>
    <x v="0"/>
    <x v="46"/>
    <x v="9"/>
    <x v="352"/>
    <x v="1"/>
    <x v="28"/>
    <x v="491"/>
    <x v="13"/>
    <x v="49"/>
    <x v="730"/>
    <x v="849"/>
    <x v="171"/>
    <x v="1201"/>
    <x v="7"/>
    <x v="432"/>
    <x v="0"/>
    <x v="0"/>
    <x v="211"/>
    <x v="18"/>
    <x v="824"/>
    <x v="18"/>
    <x v="87"/>
    <x v="888"/>
    <x v="1083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9"/>
    <x v="1202"/>
    <x v="2"/>
    <x v="2"/>
    <x v="0"/>
    <x v="0"/>
    <x v="13"/>
    <x v="1"/>
    <x v="751"/>
    <x v="1"/>
    <x v="13"/>
    <x v="889"/>
    <x v="1084"/>
    <x v="0"/>
    <x v="0"/>
    <x v="0"/>
    <x v="0"/>
    <x v="0"/>
    <x v="0"/>
    <x v="0"/>
    <x v="0"/>
    <x v="0"/>
  </r>
  <r>
    <x v="0"/>
    <x v="0"/>
    <x v="0"/>
    <x v="14"/>
    <x v="14"/>
    <x v="109"/>
    <x v="0"/>
    <x v="218"/>
    <x v="218"/>
    <x v="21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43"/>
    <x v="1"/>
    <x v="1"/>
    <x v="0"/>
    <x v="0"/>
    <x v="0"/>
    <x v="0"/>
    <x v="0"/>
    <x v="0"/>
    <x v="0"/>
    <x v="0"/>
    <x v="1"/>
    <x v="1"/>
    <x v="1"/>
    <x v="1"/>
    <x v="1"/>
    <x v="82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61"/>
    <x v="0"/>
    <x v="123"/>
    <x v="123"/>
    <x v="12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4"/>
    <x v="0"/>
    <x v="853"/>
    <x v="848"/>
    <x v="853"/>
    <x v="9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353"/>
    <x v="2"/>
    <x v="149"/>
    <x v="285"/>
    <x v="6"/>
    <x v="8"/>
    <x v="731"/>
    <x v="850"/>
    <x v="23"/>
    <x v="1203"/>
    <x v="2"/>
    <x v="2"/>
    <x v="0"/>
    <x v="0"/>
    <x v="43"/>
    <x v="8"/>
    <x v="825"/>
    <x v="10"/>
    <x v="7"/>
    <x v="890"/>
    <x v="1085"/>
    <x v="0"/>
    <x v="0"/>
    <x v="0"/>
    <x v="142"/>
    <x v="142"/>
    <x v="1"/>
    <x v="1"/>
    <x v="15"/>
    <x v="15"/>
  </r>
  <r>
    <x v="0"/>
    <x v="0"/>
    <x v="0"/>
    <x v="14"/>
    <x v="14"/>
    <x v="61"/>
    <x v="0"/>
    <x v="123"/>
    <x v="123"/>
    <x v="12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27"/>
    <x v="453"/>
    <x v="0"/>
    <x v="0"/>
    <x v="0"/>
    <x v="0"/>
    <x v="725"/>
    <x v="393"/>
    <x v="854"/>
    <x v="849"/>
    <x v="854"/>
    <x v="96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77"/>
    <x v="1"/>
    <x v="1"/>
    <x v="0"/>
    <x v="0"/>
    <x v="26"/>
    <x v="3"/>
    <x v="277"/>
    <x v="11"/>
    <x v="108"/>
    <x v="492"/>
    <x v="0"/>
    <x v="16"/>
    <x v="732"/>
    <x v="851"/>
    <x v="11"/>
    <x v="1204"/>
    <x v="2"/>
    <x v="2"/>
    <x v="0"/>
    <x v="0"/>
    <x v="39"/>
    <x v="10"/>
    <x v="826"/>
    <x v="1"/>
    <x v="2"/>
    <x v="891"/>
    <x v="1086"/>
    <x v="0"/>
    <x v="0"/>
    <x v="0"/>
    <x v="142"/>
    <x v="142"/>
    <x v="1"/>
    <x v="1"/>
    <x v="15"/>
    <x v="15"/>
  </r>
  <r>
    <x v="0"/>
    <x v="0"/>
    <x v="0"/>
    <x v="14"/>
    <x v="14"/>
    <x v="1"/>
    <x v="27"/>
    <x v="662"/>
    <x v="659"/>
    <x v="6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05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4"/>
    <x v="276"/>
    <x v="275"/>
    <x v="2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8"/>
    <x v="454"/>
    <x v="0"/>
    <x v="0"/>
    <x v="327"/>
    <x v="87"/>
    <x v="726"/>
    <x v="394"/>
    <x v="855"/>
    <x v="850"/>
    <x v="855"/>
    <x v="962"/>
    <x v="0"/>
    <x v="0"/>
    <x v="0"/>
    <x v="0"/>
    <x v="0"/>
    <x v="0"/>
    <x v="3"/>
    <x v="3"/>
    <x v="0"/>
    <x v="0"/>
    <x v="0"/>
    <x v="0"/>
    <x v="68"/>
    <x v="0"/>
    <x v="0"/>
    <x v="0"/>
    <x v="0"/>
    <x v="0"/>
    <x v="0"/>
    <x v="0"/>
    <x v="20"/>
    <x v="0"/>
    <x v="0"/>
    <x v="15"/>
    <x v="4"/>
    <x v="324"/>
    <x v="0"/>
    <x v="0"/>
    <x v="493"/>
    <x v="0"/>
    <x v="26"/>
    <x v="733"/>
    <x v="852"/>
    <x v="99"/>
    <x v="1206"/>
    <x v="5"/>
    <x v="433"/>
    <x v="25"/>
    <x v="282"/>
    <x v="137"/>
    <x v="20"/>
    <x v="827"/>
    <x v="9"/>
    <x v="130"/>
    <x v="892"/>
    <x v="1087"/>
    <x v="0"/>
    <x v="0"/>
    <x v="0"/>
    <x v="0"/>
    <x v="0"/>
    <x v="0"/>
    <x v="0"/>
    <x v="0"/>
    <x v="0"/>
  </r>
  <r>
    <x v="0"/>
    <x v="0"/>
    <x v="0"/>
    <x v="14"/>
    <x v="14"/>
    <x v="1"/>
    <x v="56"/>
    <x v="75"/>
    <x v="75"/>
    <x v="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29"/>
    <x v="455"/>
    <x v="0"/>
    <x v="0"/>
    <x v="328"/>
    <x v="0"/>
    <x v="727"/>
    <x v="395"/>
    <x v="856"/>
    <x v="851"/>
    <x v="856"/>
    <x v="963"/>
    <x v="0"/>
    <x v="0"/>
    <x v="0"/>
    <x v="0"/>
    <x v="0"/>
    <x v="0"/>
    <x v="0"/>
    <x v="0"/>
    <x v="0"/>
    <x v="0"/>
    <x v="0"/>
    <x v="0"/>
    <x v="0"/>
    <x v="0"/>
    <x v="0"/>
    <x v="311"/>
    <x v="366"/>
    <x v="0"/>
    <x v="0"/>
    <x v="0"/>
    <x v="237"/>
    <x v="0"/>
    <x v="0"/>
    <x v="16"/>
    <x v="2"/>
    <x v="60"/>
    <x v="0"/>
    <x v="0"/>
    <x v="494"/>
    <x v="1"/>
    <x v="4"/>
    <x v="734"/>
    <x v="853"/>
    <x v="78"/>
    <x v="1207"/>
    <x v="1"/>
    <x v="397"/>
    <x v="29"/>
    <x v="283"/>
    <x v="131"/>
    <x v="11"/>
    <x v="828"/>
    <x v="0"/>
    <x v="62"/>
    <x v="893"/>
    <x v="1088"/>
    <x v="0"/>
    <x v="0"/>
    <x v="0"/>
    <x v="0"/>
    <x v="0"/>
    <x v="0"/>
    <x v="0"/>
    <x v="0"/>
    <x v="0"/>
  </r>
  <r>
    <x v="0"/>
    <x v="0"/>
    <x v="0"/>
    <x v="14"/>
    <x v="14"/>
    <x v="1"/>
    <x v="0"/>
    <x v="289"/>
    <x v="288"/>
    <x v="2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0"/>
    <x v="166"/>
    <x v="0"/>
    <x v="0"/>
    <x v="329"/>
    <x v="33"/>
    <x v="728"/>
    <x v="396"/>
    <x v="857"/>
    <x v="852"/>
    <x v="857"/>
    <x v="964"/>
    <x v="0"/>
    <x v="0"/>
    <x v="0"/>
    <x v="0"/>
    <x v="0"/>
    <x v="0"/>
    <x v="3"/>
    <x v="3"/>
    <x v="0"/>
    <x v="0"/>
    <x v="0"/>
    <x v="0"/>
    <x v="69"/>
    <x v="0"/>
    <x v="0"/>
    <x v="0"/>
    <x v="0"/>
    <x v="0"/>
    <x v="0"/>
    <x v="1"/>
    <x v="1"/>
    <x v="0"/>
    <x v="0"/>
    <x v="14"/>
    <x v="4"/>
    <x v="8"/>
    <x v="0"/>
    <x v="0"/>
    <x v="495"/>
    <x v="1"/>
    <x v="0"/>
    <x v="735"/>
    <x v="854"/>
    <x v="5"/>
    <x v="1208"/>
    <x v="2"/>
    <x v="2"/>
    <x v="4"/>
    <x v="284"/>
    <x v="47"/>
    <x v="10"/>
    <x v="829"/>
    <x v="6"/>
    <x v="36"/>
    <x v="894"/>
    <x v="1089"/>
    <x v="0"/>
    <x v="0"/>
    <x v="0"/>
    <x v="0"/>
    <x v="0"/>
    <x v="0"/>
    <x v="0"/>
    <x v="0"/>
    <x v="0"/>
  </r>
  <r>
    <x v="0"/>
    <x v="0"/>
    <x v="0"/>
    <x v="14"/>
    <x v="14"/>
    <x v="1"/>
    <x v="0"/>
    <x v="290"/>
    <x v="289"/>
    <x v="2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1"/>
    <x v="456"/>
    <x v="0"/>
    <x v="0"/>
    <x v="330"/>
    <x v="0"/>
    <x v="729"/>
    <x v="0"/>
    <x v="858"/>
    <x v="853"/>
    <x v="858"/>
    <x v="965"/>
    <x v="0"/>
    <x v="0"/>
    <x v="0"/>
    <x v="0"/>
    <x v="0"/>
    <x v="0"/>
    <x v="0"/>
    <x v="0"/>
    <x v="0"/>
    <x v="0"/>
    <x v="0"/>
    <x v="0"/>
    <x v="0"/>
    <x v="0"/>
    <x v="0"/>
    <x v="312"/>
    <x v="367"/>
    <x v="0"/>
    <x v="0"/>
    <x v="0"/>
    <x v="114"/>
    <x v="0"/>
    <x v="0"/>
    <x v="0"/>
    <x v="0"/>
    <x v="0"/>
    <x v="0"/>
    <x v="0"/>
    <x v="0"/>
    <x v="1"/>
    <x v="1"/>
    <x v="736"/>
    <x v="855"/>
    <x v="17"/>
    <x v="1209"/>
    <x v="1"/>
    <x v="185"/>
    <x v="4"/>
    <x v="4"/>
    <x v="11"/>
    <x v="13"/>
    <x v="785"/>
    <x v="10"/>
    <x v="1"/>
    <x v="895"/>
    <x v="1090"/>
    <x v="0"/>
    <x v="0"/>
    <x v="0"/>
    <x v="0"/>
    <x v="0"/>
    <x v="0"/>
    <x v="0"/>
    <x v="0"/>
    <x v="0"/>
  </r>
  <r>
    <x v="0"/>
    <x v="0"/>
    <x v="0"/>
    <x v="14"/>
    <x v="14"/>
    <x v="1"/>
    <x v="0"/>
    <x v="663"/>
    <x v="660"/>
    <x v="6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81"/>
    <x v="277"/>
    <x v="276"/>
    <x v="2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2"/>
    <x v="293"/>
    <x v="0"/>
    <x v="0"/>
    <x v="0"/>
    <x v="0"/>
    <x v="730"/>
    <x v="0"/>
    <x v="859"/>
    <x v="854"/>
    <x v="859"/>
    <x v="9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4"/>
    <x v="9"/>
    <x v="0"/>
    <x v="0"/>
    <x v="496"/>
    <x v="0"/>
    <x v="14"/>
    <x v="737"/>
    <x v="856"/>
    <x v="105"/>
    <x v="1210"/>
    <x v="7"/>
    <x v="434"/>
    <x v="4"/>
    <x v="285"/>
    <x v="123"/>
    <x v="30"/>
    <x v="830"/>
    <x v="35"/>
    <x v="150"/>
    <x v="896"/>
    <x v="1091"/>
    <x v="0"/>
    <x v="0"/>
    <x v="0"/>
    <x v="0"/>
    <x v="0"/>
    <x v="0"/>
    <x v="0"/>
    <x v="0"/>
    <x v="0"/>
  </r>
  <r>
    <x v="0"/>
    <x v="0"/>
    <x v="0"/>
    <x v="14"/>
    <x v="14"/>
    <x v="1"/>
    <x v="90"/>
    <x v="296"/>
    <x v="295"/>
    <x v="2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3"/>
    <x v="457"/>
    <x v="0"/>
    <x v="0"/>
    <x v="331"/>
    <x v="0"/>
    <x v="731"/>
    <x v="397"/>
    <x v="860"/>
    <x v="855"/>
    <x v="860"/>
    <x v="967"/>
    <x v="0"/>
    <x v="0"/>
    <x v="0"/>
    <x v="0"/>
    <x v="0"/>
    <x v="0"/>
    <x v="0"/>
    <x v="0"/>
    <x v="0"/>
    <x v="0"/>
    <x v="0"/>
    <x v="0"/>
    <x v="0"/>
    <x v="0"/>
    <x v="1"/>
    <x v="313"/>
    <x v="368"/>
    <x v="0"/>
    <x v="0"/>
    <x v="1"/>
    <x v="1"/>
    <x v="0"/>
    <x v="0"/>
    <x v="22"/>
    <x v="10"/>
    <x v="354"/>
    <x v="1"/>
    <x v="150"/>
    <x v="497"/>
    <x v="0"/>
    <x v="43"/>
    <x v="738"/>
    <x v="857"/>
    <x v="45"/>
    <x v="1211"/>
    <x v="2"/>
    <x v="2"/>
    <x v="9"/>
    <x v="286"/>
    <x v="46"/>
    <x v="13"/>
    <x v="831"/>
    <x v="6"/>
    <x v="150"/>
    <x v="897"/>
    <x v="1092"/>
    <x v="0"/>
    <x v="0"/>
    <x v="0"/>
    <x v="0"/>
    <x v="0"/>
    <x v="0"/>
    <x v="0"/>
    <x v="0"/>
    <x v="0"/>
  </r>
  <r>
    <x v="0"/>
    <x v="0"/>
    <x v="0"/>
    <x v="14"/>
    <x v="14"/>
    <x v="75"/>
    <x v="0"/>
    <x v="521"/>
    <x v="519"/>
    <x v="5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12"/>
    <x v="1"/>
    <x v="4"/>
    <x v="0"/>
    <x v="0"/>
    <x v="69"/>
    <x v="8"/>
    <x v="832"/>
    <x v="3"/>
    <x v="114"/>
    <x v="898"/>
    <x v="1093"/>
    <x v="0"/>
    <x v="0"/>
    <x v="0"/>
    <x v="0"/>
    <x v="0"/>
    <x v="0"/>
    <x v="0"/>
    <x v="0"/>
    <x v="0"/>
  </r>
  <r>
    <x v="0"/>
    <x v="0"/>
    <x v="0"/>
    <x v="14"/>
    <x v="14"/>
    <x v="117"/>
    <x v="77"/>
    <x v="79"/>
    <x v="79"/>
    <x v="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1213"/>
    <x v="1"/>
    <x v="4"/>
    <x v="13"/>
    <x v="28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94"/>
    <x v="0"/>
    <x v="252"/>
    <x v="251"/>
    <x v="2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2"/>
    <x v="0"/>
    <x v="861"/>
    <x v="856"/>
    <x v="861"/>
    <x v="9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39"/>
    <x v="858"/>
    <x v="1"/>
    <x v="29"/>
    <x v="2"/>
    <x v="2"/>
    <x v="0"/>
    <x v="0"/>
    <x v="6"/>
    <x v="3"/>
    <x v="250"/>
    <x v="3"/>
    <x v="14"/>
    <x v="247"/>
    <x v="1094"/>
    <x v="0"/>
    <x v="0"/>
    <x v="0"/>
    <x v="0"/>
    <x v="0"/>
    <x v="0"/>
    <x v="0"/>
    <x v="0"/>
    <x v="0"/>
  </r>
  <r>
    <x v="0"/>
    <x v="0"/>
    <x v="0"/>
    <x v="14"/>
    <x v="14"/>
    <x v="87"/>
    <x v="36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3"/>
    <x v="122"/>
    <x v="664"/>
    <x v="661"/>
    <x v="6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4"/>
    <x v="458"/>
    <x v="0"/>
    <x v="0"/>
    <x v="332"/>
    <x v="60"/>
    <x v="733"/>
    <x v="398"/>
    <x v="862"/>
    <x v="857"/>
    <x v="862"/>
    <x v="970"/>
    <x v="0"/>
    <x v="0"/>
    <x v="0"/>
    <x v="0"/>
    <x v="0"/>
    <x v="0"/>
    <x v="3"/>
    <x v="3"/>
    <x v="0"/>
    <x v="0"/>
    <x v="0"/>
    <x v="0"/>
    <x v="15"/>
    <x v="0"/>
    <x v="0"/>
    <x v="314"/>
    <x v="369"/>
    <x v="0"/>
    <x v="0"/>
    <x v="1"/>
    <x v="1"/>
    <x v="0"/>
    <x v="0"/>
    <x v="14"/>
    <x v="10"/>
    <x v="355"/>
    <x v="0"/>
    <x v="0"/>
    <x v="498"/>
    <x v="0"/>
    <x v="5"/>
    <x v="740"/>
    <x v="859"/>
    <x v="16"/>
    <x v="1214"/>
    <x v="5"/>
    <x v="435"/>
    <x v="0"/>
    <x v="0"/>
    <x v="17"/>
    <x v="13"/>
    <x v="833"/>
    <x v="3"/>
    <x v="16"/>
    <x v="899"/>
    <x v="1095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80"/>
    <x v="97"/>
    <x v="635"/>
    <x v="4"/>
    <x v="90"/>
    <x v="0"/>
    <x v="333"/>
    <x v="0"/>
    <x v="734"/>
    <x v="3"/>
    <x v="863"/>
    <x v="858"/>
    <x v="863"/>
    <x v="971"/>
    <x v="0"/>
    <x v="0"/>
    <x v="0"/>
    <x v="0"/>
    <x v="0"/>
    <x v="0"/>
    <x v="0"/>
    <x v="0"/>
    <x v="0"/>
    <x v="0"/>
    <x v="0"/>
    <x v="0"/>
    <x v="0"/>
    <x v="0"/>
    <x v="0"/>
    <x v="315"/>
    <x v="370"/>
    <x v="2"/>
    <x v="278"/>
    <x v="1"/>
    <x v="1"/>
    <x v="0"/>
    <x v="0"/>
    <x v="7"/>
    <x v="4"/>
    <x v="9"/>
    <x v="1"/>
    <x v="1"/>
    <x v="23"/>
    <x v="1"/>
    <x v="1"/>
    <x v="741"/>
    <x v="860"/>
    <x v="6"/>
    <x v="1215"/>
    <x v="2"/>
    <x v="2"/>
    <x v="0"/>
    <x v="0"/>
    <x v="2"/>
    <x v="1"/>
    <x v="28"/>
    <x v="4"/>
    <x v="5"/>
    <x v="900"/>
    <x v="1096"/>
    <x v="0"/>
    <x v="0"/>
    <x v="0"/>
    <x v="0"/>
    <x v="0"/>
    <x v="0"/>
    <x v="0"/>
    <x v="0"/>
    <x v="0"/>
  </r>
  <r>
    <x v="0"/>
    <x v="0"/>
    <x v="0"/>
    <x v="14"/>
    <x v="14"/>
    <x v="11"/>
    <x v="27"/>
    <x v="96"/>
    <x v="96"/>
    <x v="96"/>
    <x v="0"/>
    <x v="1"/>
    <x v="1"/>
    <x v="0"/>
    <x v="0"/>
    <x v="0"/>
    <x v="0"/>
    <x v="0"/>
    <x v="0"/>
    <x v="0"/>
    <x v="2"/>
    <x v="2"/>
    <x v="0"/>
    <x v="0"/>
    <x v="0"/>
    <x v="0"/>
    <x v="21"/>
    <x v="0"/>
    <x v="0"/>
    <x v="81"/>
    <x v="98"/>
    <x v="636"/>
    <x v="459"/>
    <x v="91"/>
    <x v="13"/>
    <x v="334"/>
    <x v="24"/>
    <x v="735"/>
    <x v="399"/>
    <x v="864"/>
    <x v="859"/>
    <x v="864"/>
    <x v="972"/>
    <x v="0"/>
    <x v="0"/>
    <x v="0"/>
    <x v="0"/>
    <x v="0"/>
    <x v="0"/>
    <x v="3"/>
    <x v="3"/>
    <x v="0"/>
    <x v="0"/>
    <x v="0"/>
    <x v="0"/>
    <x v="70"/>
    <x v="0"/>
    <x v="0"/>
    <x v="316"/>
    <x v="371"/>
    <x v="0"/>
    <x v="0"/>
    <x v="1"/>
    <x v="1"/>
    <x v="0"/>
    <x v="0"/>
    <x v="2"/>
    <x v="3"/>
    <x v="356"/>
    <x v="2"/>
    <x v="12"/>
    <x v="499"/>
    <x v="3"/>
    <x v="5"/>
    <x v="742"/>
    <x v="861"/>
    <x v="31"/>
    <x v="1216"/>
    <x v="1"/>
    <x v="436"/>
    <x v="0"/>
    <x v="0"/>
    <x v="0"/>
    <x v="26"/>
    <x v="834"/>
    <x v="6"/>
    <x v="10"/>
    <x v="901"/>
    <x v="1097"/>
    <x v="0"/>
    <x v="0"/>
    <x v="0"/>
    <x v="16"/>
    <x v="16"/>
    <x v="1"/>
    <x v="1"/>
    <x v="15"/>
    <x v="15"/>
  </r>
  <r>
    <x v="0"/>
    <x v="0"/>
    <x v="0"/>
    <x v="14"/>
    <x v="14"/>
    <x v="11"/>
    <x v="27"/>
    <x v="96"/>
    <x v="96"/>
    <x v="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65"/>
    <x v="860"/>
    <x v="865"/>
    <x v="97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4"/>
    <x v="4"/>
    <x v="2"/>
    <x v="1"/>
    <x v="2"/>
    <x v="26"/>
    <x v="0"/>
    <x v="5"/>
    <x v="298"/>
    <x v="862"/>
    <x v="1"/>
    <x v="304"/>
    <x v="2"/>
    <x v="2"/>
    <x v="0"/>
    <x v="0"/>
    <x v="6"/>
    <x v="1"/>
    <x v="34"/>
    <x v="1"/>
    <x v="14"/>
    <x v="152"/>
    <x v="1098"/>
    <x v="0"/>
    <x v="0"/>
    <x v="0"/>
    <x v="16"/>
    <x v="16"/>
    <x v="1"/>
    <x v="1"/>
    <x v="15"/>
    <x v="15"/>
  </r>
  <r>
    <x v="0"/>
    <x v="0"/>
    <x v="0"/>
    <x v="14"/>
    <x v="14"/>
    <x v="143"/>
    <x v="236"/>
    <x v="665"/>
    <x v="662"/>
    <x v="6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79"/>
    <x v="1"/>
    <x v="1"/>
    <x v="0"/>
    <x v="0"/>
    <x v="0"/>
    <x v="0"/>
    <x v="0"/>
    <x v="0"/>
    <x v="0"/>
    <x v="0"/>
    <x v="1"/>
    <x v="1"/>
    <x v="1"/>
    <x v="1"/>
    <x v="5"/>
    <x v="121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04"/>
    <x v="108"/>
    <x v="279"/>
    <x v="278"/>
    <x v="2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6"/>
    <x v="0"/>
    <x v="866"/>
    <x v="861"/>
    <x v="866"/>
    <x v="9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43"/>
    <x v="863"/>
    <x v="4"/>
    <x v="1218"/>
    <x v="2"/>
    <x v="2"/>
    <x v="1"/>
    <x v="288"/>
    <x v="43"/>
    <x v="1"/>
    <x v="835"/>
    <x v="1"/>
    <x v="7"/>
    <x v="902"/>
    <x v="1099"/>
    <x v="0"/>
    <x v="0"/>
    <x v="0"/>
    <x v="0"/>
    <x v="0"/>
    <x v="0"/>
    <x v="0"/>
    <x v="0"/>
    <x v="0"/>
  </r>
  <r>
    <x v="0"/>
    <x v="0"/>
    <x v="0"/>
    <x v="14"/>
    <x v="14"/>
    <x v="218"/>
    <x v="237"/>
    <x v="666"/>
    <x v="663"/>
    <x v="66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109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06"/>
    <x v="96"/>
    <x v="50"/>
    <x v="50"/>
    <x v="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90"/>
    <x v="2"/>
    <x v="2"/>
    <x v="0"/>
    <x v="0"/>
    <x v="13"/>
    <x v="1"/>
    <x v="83"/>
    <x v="1"/>
    <x v="13"/>
    <x v="79"/>
    <x v="1100"/>
    <x v="0"/>
    <x v="0"/>
    <x v="0"/>
    <x v="0"/>
    <x v="0"/>
    <x v="0"/>
    <x v="0"/>
    <x v="0"/>
    <x v="0"/>
  </r>
  <r>
    <x v="0"/>
    <x v="0"/>
    <x v="0"/>
    <x v="14"/>
    <x v="14"/>
    <x v="1"/>
    <x v="109"/>
    <x v="280"/>
    <x v="279"/>
    <x v="28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4"/>
    <x v="14"/>
    <x v="1"/>
    <x v="0"/>
    <x v="282"/>
    <x v="281"/>
    <x v="2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73"/>
    <x v="0"/>
    <x v="0"/>
    <x v="0"/>
    <x v="0"/>
    <x v="1"/>
    <x v="67"/>
    <x v="867"/>
    <x v="862"/>
    <x v="867"/>
    <x v="975"/>
    <x v="0"/>
    <x v="0"/>
    <x v="0"/>
    <x v="0"/>
    <x v="0"/>
    <x v="0"/>
    <x v="0"/>
    <x v="0"/>
    <x v="0"/>
    <x v="0"/>
    <x v="0"/>
    <x v="0"/>
    <x v="0"/>
    <x v="0"/>
    <x v="0"/>
    <x v="0"/>
    <x v="47"/>
    <x v="0"/>
    <x v="0"/>
    <x v="1"/>
    <x v="1"/>
    <x v="0"/>
    <x v="0"/>
    <x v="8"/>
    <x v="4"/>
    <x v="9"/>
    <x v="0"/>
    <x v="0"/>
    <x v="9"/>
    <x v="1"/>
    <x v="0"/>
    <x v="0"/>
    <x v="864"/>
    <x v="23"/>
    <x v="1220"/>
    <x v="2"/>
    <x v="2"/>
    <x v="0"/>
    <x v="0"/>
    <x v="59"/>
    <x v="3"/>
    <x v="437"/>
    <x v="1"/>
    <x v="31"/>
    <x v="903"/>
    <x v="1101"/>
    <x v="0"/>
    <x v="0"/>
    <x v="0"/>
    <x v="0"/>
    <x v="0"/>
    <x v="0"/>
    <x v="0"/>
    <x v="0"/>
    <x v="0"/>
  </r>
  <r>
    <x v="0"/>
    <x v="0"/>
    <x v="0"/>
    <x v="14"/>
    <x v="14"/>
    <x v="1"/>
    <x v="0"/>
    <x v="283"/>
    <x v="282"/>
    <x v="28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21"/>
    <x v="2"/>
    <x v="2"/>
    <x v="0"/>
    <x v="0"/>
    <x v="16"/>
    <x v="3"/>
    <x v="836"/>
    <x v="3"/>
    <x v="45"/>
    <x v="904"/>
    <x v="1102"/>
    <x v="0"/>
    <x v="0"/>
    <x v="0"/>
    <x v="0"/>
    <x v="0"/>
    <x v="0"/>
    <x v="0"/>
    <x v="0"/>
    <x v="0"/>
  </r>
  <r>
    <x v="0"/>
    <x v="0"/>
    <x v="0"/>
    <x v="14"/>
    <x v="14"/>
    <x v="1"/>
    <x v="100"/>
    <x v="235"/>
    <x v="234"/>
    <x v="2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22"/>
    <x v="2"/>
    <x v="2"/>
    <x v="0"/>
    <x v="0"/>
    <x v="33"/>
    <x v="1"/>
    <x v="837"/>
    <x v="1"/>
    <x v="23"/>
    <x v="905"/>
    <x v="1103"/>
    <x v="0"/>
    <x v="0"/>
    <x v="0"/>
    <x v="0"/>
    <x v="0"/>
    <x v="0"/>
    <x v="0"/>
    <x v="0"/>
    <x v="0"/>
  </r>
  <r>
    <x v="0"/>
    <x v="0"/>
    <x v="0"/>
    <x v="14"/>
    <x v="14"/>
    <x v="108"/>
    <x v="3"/>
    <x v="14"/>
    <x v="14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7"/>
    <x v="282"/>
    <x v="0"/>
    <x v="0"/>
    <x v="335"/>
    <x v="0"/>
    <x v="737"/>
    <x v="0"/>
    <x v="868"/>
    <x v="863"/>
    <x v="868"/>
    <x v="977"/>
    <x v="0"/>
    <x v="0"/>
    <x v="0"/>
    <x v="0"/>
    <x v="0"/>
    <x v="0"/>
    <x v="0"/>
    <x v="0"/>
    <x v="0"/>
    <x v="0"/>
    <x v="0"/>
    <x v="0"/>
    <x v="0"/>
    <x v="2"/>
    <x v="1"/>
    <x v="317"/>
    <x v="372"/>
    <x v="0"/>
    <x v="0"/>
    <x v="1"/>
    <x v="1"/>
    <x v="0"/>
    <x v="0"/>
    <x v="0"/>
    <x v="0"/>
    <x v="0"/>
    <x v="0"/>
    <x v="0"/>
    <x v="0"/>
    <x v="0"/>
    <x v="16"/>
    <x v="744"/>
    <x v="865"/>
    <x v="11"/>
    <x v="1223"/>
    <x v="2"/>
    <x v="2"/>
    <x v="0"/>
    <x v="0"/>
    <x v="43"/>
    <x v="3"/>
    <x v="838"/>
    <x v="1"/>
    <x v="14"/>
    <x v="906"/>
    <x v="1104"/>
    <x v="0"/>
    <x v="0"/>
    <x v="0"/>
    <x v="0"/>
    <x v="0"/>
    <x v="0"/>
    <x v="0"/>
    <x v="0"/>
    <x v="0"/>
  </r>
  <r>
    <x v="0"/>
    <x v="0"/>
    <x v="0"/>
    <x v="14"/>
    <x v="14"/>
    <x v="219"/>
    <x v="0"/>
    <x v="667"/>
    <x v="664"/>
    <x v="6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6"/>
    <x v="0"/>
    <x v="738"/>
    <x v="0"/>
    <x v="869"/>
    <x v="864"/>
    <x v="869"/>
    <x v="978"/>
    <x v="0"/>
    <x v="0"/>
    <x v="0"/>
    <x v="0"/>
    <x v="0"/>
    <x v="0"/>
    <x v="0"/>
    <x v="0"/>
    <x v="0"/>
    <x v="0"/>
    <x v="0"/>
    <x v="0"/>
    <x v="0"/>
    <x v="2"/>
    <x v="1"/>
    <x v="318"/>
    <x v="373"/>
    <x v="0"/>
    <x v="0"/>
    <x v="1"/>
    <x v="1"/>
    <x v="0"/>
    <x v="0"/>
    <x v="27"/>
    <x v="4"/>
    <x v="52"/>
    <x v="0"/>
    <x v="0"/>
    <x v="195"/>
    <x v="0"/>
    <x v="13"/>
    <x v="745"/>
    <x v="866"/>
    <x v="6"/>
    <x v="1224"/>
    <x v="2"/>
    <x v="2"/>
    <x v="0"/>
    <x v="0"/>
    <x v="11"/>
    <x v="1"/>
    <x v="839"/>
    <x v="1"/>
    <x v="39"/>
    <x v="907"/>
    <x v="1105"/>
    <x v="0"/>
    <x v="0"/>
    <x v="0"/>
    <x v="0"/>
    <x v="0"/>
    <x v="0"/>
    <x v="0"/>
    <x v="0"/>
    <x v="0"/>
  </r>
  <r>
    <x v="0"/>
    <x v="0"/>
    <x v="0"/>
    <x v="14"/>
    <x v="14"/>
    <x v="111"/>
    <x v="0"/>
    <x v="288"/>
    <x v="287"/>
    <x v="28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61"/>
    <x v="0"/>
    <x v="296"/>
    <x v="295"/>
    <x v="29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17"/>
    <x v="174"/>
    <x v="174"/>
    <x v="1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225"/>
    <x v="2"/>
    <x v="2"/>
    <x v="7"/>
    <x v="15"/>
    <x v="8"/>
    <x v="10"/>
    <x v="840"/>
    <x v="13"/>
    <x v="10"/>
    <x v="908"/>
    <x v="5"/>
    <x v="0"/>
    <x v="0"/>
    <x v="0"/>
    <x v="0"/>
    <x v="0"/>
    <x v="0"/>
    <x v="0"/>
    <x v="0"/>
    <x v="0"/>
  </r>
  <r>
    <x v="0"/>
    <x v="0"/>
    <x v="0"/>
    <x v="15"/>
    <x v="15"/>
    <x v="1"/>
    <x v="115"/>
    <x v="298"/>
    <x v="297"/>
    <x v="2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8"/>
    <x v="460"/>
    <x v="0"/>
    <x v="0"/>
    <x v="337"/>
    <x v="0"/>
    <x v="739"/>
    <x v="400"/>
    <x v="870"/>
    <x v="865"/>
    <x v="870"/>
    <x v="979"/>
    <x v="0"/>
    <x v="0"/>
    <x v="0"/>
    <x v="0"/>
    <x v="0"/>
    <x v="0"/>
    <x v="0"/>
    <x v="0"/>
    <x v="0"/>
    <x v="0"/>
    <x v="0"/>
    <x v="0"/>
    <x v="0"/>
    <x v="0"/>
    <x v="0"/>
    <x v="319"/>
    <x v="374"/>
    <x v="0"/>
    <x v="0"/>
    <x v="1"/>
    <x v="1"/>
    <x v="0"/>
    <x v="0"/>
    <x v="8"/>
    <x v="4"/>
    <x v="326"/>
    <x v="0"/>
    <x v="0"/>
    <x v="500"/>
    <x v="6"/>
    <x v="8"/>
    <x v="746"/>
    <x v="867"/>
    <x v="59"/>
    <x v="1226"/>
    <x v="2"/>
    <x v="2"/>
    <x v="7"/>
    <x v="222"/>
    <x v="53"/>
    <x v="0"/>
    <x v="841"/>
    <x v="19"/>
    <x v="106"/>
    <x v="909"/>
    <x v="1106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1227"/>
    <x v="2"/>
    <x v="2"/>
    <x v="3"/>
    <x v="28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39"/>
    <x v="233"/>
    <x v="0"/>
    <x v="0"/>
    <x v="0"/>
    <x v="0"/>
    <x v="740"/>
    <x v="0"/>
    <x v="871"/>
    <x v="866"/>
    <x v="871"/>
    <x v="9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47"/>
    <x v="868"/>
    <x v="6"/>
    <x v="1228"/>
    <x v="2"/>
    <x v="2"/>
    <x v="0"/>
    <x v="0"/>
    <x v="2"/>
    <x v="1"/>
    <x v="842"/>
    <x v="4"/>
    <x v="5"/>
    <x v="910"/>
    <x v="1107"/>
    <x v="0"/>
    <x v="0"/>
    <x v="0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40"/>
    <x v="461"/>
    <x v="0"/>
    <x v="0"/>
    <x v="0"/>
    <x v="0"/>
    <x v="741"/>
    <x v="401"/>
    <x v="872"/>
    <x v="867"/>
    <x v="872"/>
    <x v="981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280"/>
    <x v="3"/>
    <x v="52"/>
    <x v="0"/>
    <x v="0"/>
    <x v="4"/>
    <x v="2"/>
    <x v="195"/>
    <x v="2"/>
    <x v="73"/>
    <x v="501"/>
    <x v="0"/>
    <x v="16"/>
    <x v="376"/>
    <x v="869"/>
    <x v="40"/>
    <x v="1229"/>
    <x v="5"/>
    <x v="19"/>
    <x v="0"/>
    <x v="0"/>
    <x v="6"/>
    <x v="3"/>
    <x v="126"/>
    <x v="1"/>
    <x v="2"/>
    <x v="467"/>
    <x v="1108"/>
    <x v="0"/>
    <x v="0"/>
    <x v="0"/>
    <x v="0"/>
    <x v="0"/>
    <x v="0"/>
    <x v="0"/>
    <x v="0"/>
    <x v="0"/>
  </r>
  <r>
    <x v="0"/>
    <x v="0"/>
    <x v="0"/>
    <x v="15"/>
    <x v="15"/>
    <x v="13"/>
    <x v="0"/>
    <x v="303"/>
    <x v="302"/>
    <x v="3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1"/>
    <x v="462"/>
    <x v="0"/>
    <x v="0"/>
    <x v="338"/>
    <x v="0"/>
    <x v="742"/>
    <x v="402"/>
    <x v="873"/>
    <x v="868"/>
    <x v="873"/>
    <x v="982"/>
    <x v="0"/>
    <x v="0"/>
    <x v="0"/>
    <x v="0"/>
    <x v="0"/>
    <x v="0"/>
    <x v="0"/>
    <x v="0"/>
    <x v="0"/>
    <x v="0"/>
    <x v="0"/>
    <x v="0"/>
    <x v="0"/>
    <x v="0"/>
    <x v="0"/>
    <x v="320"/>
    <x v="375"/>
    <x v="0"/>
    <x v="0"/>
    <x v="1"/>
    <x v="1"/>
    <x v="0"/>
    <x v="0"/>
    <x v="51"/>
    <x v="10"/>
    <x v="357"/>
    <x v="0"/>
    <x v="0"/>
    <x v="502"/>
    <x v="6"/>
    <x v="62"/>
    <x v="748"/>
    <x v="870"/>
    <x v="172"/>
    <x v="1230"/>
    <x v="2"/>
    <x v="2"/>
    <x v="1"/>
    <x v="88"/>
    <x v="212"/>
    <x v="19"/>
    <x v="843"/>
    <x v="15"/>
    <x v="27"/>
    <x v="911"/>
    <x v="1109"/>
    <x v="0"/>
    <x v="0"/>
    <x v="0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10"/>
    <x v="14"/>
    <x v="874"/>
    <x v="869"/>
    <x v="874"/>
    <x v="98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"/>
    <x v="1"/>
    <x v="2"/>
    <x v="9"/>
    <x v="1"/>
    <x v="1"/>
    <x v="1"/>
    <x v="871"/>
    <x v="6"/>
    <x v="10"/>
    <x v="2"/>
    <x v="2"/>
    <x v="0"/>
    <x v="0"/>
    <x v="2"/>
    <x v="1"/>
    <x v="83"/>
    <x v="4"/>
    <x v="5"/>
    <x v="5"/>
    <x v="1110"/>
    <x v="0"/>
    <x v="0"/>
    <x v="0"/>
    <x v="47"/>
    <x v="47"/>
    <x v="1"/>
    <x v="1"/>
    <x v="17"/>
    <x v="17"/>
  </r>
  <r>
    <x v="0"/>
    <x v="0"/>
    <x v="0"/>
    <x v="15"/>
    <x v="15"/>
    <x v="113"/>
    <x v="0"/>
    <x v="305"/>
    <x v="304"/>
    <x v="30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81"/>
    <x v="1"/>
    <x v="1"/>
    <x v="0"/>
    <x v="0"/>
    <x v="0"/>
    <x v="0"/>
    <x v="0"/>
    <x v="0"/>
    <x v="0"/>
    <x v="0"/>
    <x v="1"/>
    <x v="1"/>
    <x v="1"/>
    <x v="1"/>
    <x v="5"/>
    <x v="12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13"/>
    <x v="0"/>
    <x v="305"/>
    <x v="304"/>
    <x v="305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42"/>
    <x v="16"/>
    <x v="0"/>
    <x v="0"/>
    <x v="0"/>
    <x v="0"/>
    <x v="743"/>
    <x v="14"/>
    <x v="875"/>
    <x v="870"/>
    <x v="875"/>
    <x v="984"/>
    <x v="0"/>
    <x v="0"/>
    <x v="0"/>
    <x v="0"/>
    <x v="0"/>
    <x v="0"/>
    <x v="0"/>
    <x v="0"/>
    <x v="0"/>
    <x v="0"/>
    <x v="0"/>
    <x v="0"/>
    <x v="0"/>
    <x v="0"/>
    <x v="0"/>
    <x v="0"/>
    <x v="376"/>
    <x v="3"/>
    <x v="282"/>
    <x v="0"/>
    <x v="24"/>
    <x v="0"/>
    <x v="0"/>
    <x v="4"/>
    <x v="4"/>
    <x v="9"/>
    <x v="1"/>
    <x v="1"/>
    <x v="503"/>
    <x v="1"/>
    <x v="1"/>
    <x v="1"/>
    <x v="872"/>
    <x v="1"/>
    <x v="1232"/>
    <x v="1"/>
    <x v="28"/>
    <x v="0"/>
    <x v="0"/>
    <x v="6"/>
    <x v="1"/>
    <x v="844"/>
    <x v="4"/>
    <x v="5"/>
    <x v="5"/>
    <x v="1111"/>
    <x v="0"/>
    <x v="0"/>
    <x v="0"/>
    <x v="48"/>
    <x v="48"/>
    <x v="1"/>
    <x v="1"/>
    <x v="17"/>
    <x v="17"/>
  </r>
  <r>
    <x v="0"/>
    <x v="0"/>
    <x v="0"/>
    <x v="15"/>
    <x v="15"/>
    <x v="179"/>
    <x v="27"/>
    <x v="330"/>
    <x v="329"/>
    <x v="3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6"/>
    <x v="871"/>
    <x v="876"/>
    <x v="9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58"/>
    <x v="0"/>
    <x v="0"/>
    <x v="504"/>
    <x v="0"/>
    <x v="4"/>
    <x v="749"/>
    <x v="873"/>
    <x v="10"/>
    <x v="1233"/>
    <x v="5"/>
    <x v="437"/>
    <x v="4"/>
    <x v="4"/>
    <x v="213"/>
    <x v="3"/>
    <x v="845"/>
    <x v="3"/>
    <x v="189"/>
    <x v="912"/>
    <x v="1112"/>
    <x v="0"/>
    <x v="0"/>
    <x v="0"/>
    <x v="0"/>
    <x v="0"/>
    <x v="0"/>
    <x v="0"/>
    <x v="0"/>
    <x v="0"/>
  </r>
  <r>
    <x v="0"/>
    <x v="0"/>
    <x v="0"/>
    <x v="15"/>
    <x v="15"/>
    <x v="1"/>
    <x v="0"/>
    <x v="668"/>
    <x v="665"/>
    <x v="6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23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0"/>
    <x v="669"/>
    <x v="666"/>
    <x v="6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2"/>
    <x v="99"/>
    <x v="643"/>
    <x v="463"/>
    <x v="92"/>
    <x v="0"/>
    <x v="339"/>
    <x v="0"/>
    <x v="744"/>
    <x v="403"/>
    <x v="877"/>
    <x v="872"/>
    <x v="877"/>
    <x v="986"/>
    <x v="0"/>
    <x v="0"/>
    <x v="0"/>
    <x v="0"/>
    <x v="0"/>
    <x v="0"/>
    <x v="0"/>
    <x v="0"/>
    <x v="0"/>
    <x v="0"/>
    <x v="0"/>
    <x v="0"/>
    <x v="0"/>
    <x v="0"/>
    <x v="0"/>
    <x v="321"/>
    <x v="377"/>
    <x v="0"/>
    <x v="0"/>
    <x v="1"/>
    <x v="1"/>
    <x v="0"/>
    <x v="0"/>
    <x v="4"/>
    <x v="2"/>
    <x v="359"/>
    <x v="0"/>
    <x v="0"/>
    <x v="50"/>
    <x v="1"/>
    <x v="0"/>
    <x v="750"/>
    <x v="874"/>
    <x v="18"/>
    <x v="1235"/>
    <x v="2"/>
    <x v="2"/>
    <x v="1"/>
    <x v="144"/>
    <x v="23"/>
    <x v="8"/>
    <x v="846"/>
    <x v="1"/>
    <x v="35"/>
    <x v="913"/>
    <x v="1113"/>
    <x v="0"/>
    <x v="0"/>
    <x v="0"/>
    <x v="0"/>
    <x v="0"/>
    <x v="0"/>
    <x v="0"/>
    <x v="0"/>
    <x v="0"/>
  </r>
  <r>
    <x v="0"/>
    <x v="0"/>
    <x v="0"/>
    <x v="15"/>
    <x v="15"/>
    <x v="1"/>
    <x v="101"/>
    <x v="670"/>
    <x v="667"/>
    <x v="6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23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4"/>
    <x v="464"/>
    <x v="0"/>
    <x v="0"/>
    <x v="340"/>
    <x v="88"/>
    <x v="745"/>
    <x v="404"/>
    <x v="878"/>
    <x v="873"/>
    <x v="878"/>
    <x v="987"/>
    <x v="0"/>
    <x v="0"/>
    <x v="0"/>
    <x v="0"/>
    <x v="0"/>
    <x v="0"/>
    <x v="2"/>
    <x v="5"/>
    <x v="1"/>
    <x v="6"/>
    <x v="0"/>
    <x v="0"/>
    <x v="71"/>
    <x v="0"/>
    <x v="3"/>
    <x v="322"/>
    <x v="378"/>
    <x v="0"/>
    <x v="0"/>
    <x v="5"/>
    <x v="254"/>
    <x v="0"/>
    <x v="0"/>
    <x v="93"/>
    <x v="16"/>
    <x v="360"/>
    <x v="0"/>
    <x v="0"/>
    <x v="505"/>
    <x v="22"/>
    <x v="86"/>
    <x v="751"/>
    <x v="875"/>
    <x v="173"/>
    <x v="1237"/>
    <x v="27"/>
    <x v="438"/>
    <x v="43"/>
    <x v="290"/>
    <x v="214"/>
    <x v="36"/>
    <x v="847"/>
    <x v="54"/>
    <x v="192"/>
    <x v="914"/>
    <x v="1114"/>
    <x v="0"/>
    <x v="0"/>
    <x v="0"/>
    <x v="0"/>
    <x v="0"/>
    <x v="0"/>
    <x v="0"/>
    <x v="0"/>
    <x v="0"/>
  </r>
  <r>
    <x v="0"/>
    <x v="0"/>
    <x v="0"/>
    <x v="15"/>
    <x v="15"/>
    <x v="1"/>
    <x v="27"/>
    <x v="84"/>
    <x v="84"/>
    <x v="8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5"/>
    <x v="4"/>
    <x v="5"/>
    <x v="4"/>
    <x v="5"/>
    <x v="5"/>
    <x v="5"/>
    <x v="0"/>
    <x v="0"/>
    <x v="1"/>
    <x v="143"/>
    <x v="143"/>
    <x v="10"/>
    <x v="10"/>
    <x v="53"/>
    <x v="53"/>
  </r>
  <r>
    <x v="0"/>
    <x v="0"/>
    <x v="0"/>
    <x v="15"/>
    <x v="15"/>
    <x v="1"/>
    <x v="112"/>
    <x v="291"/>
    <x v="290"/>
    <x v="2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5"/>
    <x v="465"/>
    <x v="0"/>
    <x v="0"/>
    <x v="341"/>
    <x v="0"/>
    <x v="746"/>
    <x v="405"/>
    <x v="879"/>
    <x v="874"/>
    <x v="879"/>
    <x v="988"/>
    <x v="0"/>
    <x v="0"/>
    <x v="0"/>
    <x v="0"/>
    <x v="0"/>
    <x v="0"/>
    <x v="0"/>
    <x v="0"/>
    <x v="0"/>
    <x v="0"/>
    <x v="0"/>
    <x v="0"/>
    <x v="0"/>
    <x v="0"/>
    <x v="0"/>
    <x v="323"/>
    <x v="379"/>
    <x v="0"/>
    <x v="0"/>
    <x v="0"/>
    <x v="255"/>
    <x v="0"/>
    <x v="0"/>
    <x v="15"/>
    <x v="5"/>
    <x v="359"/>
    <x v="0"/>
    <x v="0"/>
    <x v="506"/>
    <x v="1"/>
    <x v="32"/>
    <x v="752"/>
    <x v="876"/>
    <x v="27"/>
    <x v="1238"/>
    <x v="1"/>
    <x v="439"/>
    <x v="25"/>
    <x v="291"/>
    <x v="98"/>
    <x v="39"/>
    <x v="848"/>
    <x v="16"/>
    <x v="193"/>
    <x v="915"/>
    <x v="1115"/>
    <x v="0"/>
    <x v="0"/>
    <x v="0"/>
    <x v="0"/>
    <x v="0"/>
    <x v="0"/>
    <x v="0"/>
    <x v="0"/>
    <x v="0"/>
  </r>
  <r>
    <x v="0"/>
    <x v="0"/>
    <x v="0"/>
    <x v="15"/>
    <x v="15"/>
    <x v="1"/>
    <x v="0"/>
    <x v="292"/>
    <x v="291"/>
    <x v="2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9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239"/>
    <x v="1"/>
    <x v="218"/>
    <x v="0"/>
    <x v="0"/>
    <x v="8"/>
    <x v="8"/>
    <x v="849"/>
    <x v="10"/>
    <x v="10"/>
    <x v="916"/>
    <x v="1116"/>
    <x v="0"/>
    <x v="0"/>
    <x v="0"/>
    <x v="0"/>
    <x v="0"/>
    <x v="0"/>
    <x v="0"/>
    <x v="0"/>
    <x v="0"/>
  </r>
  <r>
    <x v="0"/>
    <x v="0"/>
    <x v="0"/>
    <x v="15"/>
    <x v="15"/>
    <x v="1"/>
    <x v="0"/>
    <x v="306"/>
    <x v="305"/>
    <x v="3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646"/>
    <x v="466"/>
    <x v="0"/>
    <x v="0"/>
    <x v="342"/>
    <x v="0"/>
    <x v="747"/>
    <x v="406"/>
    <x v="880"/>
    <x v="875"/>
    <x v="880"/>
    <x v="990"/>
    <x v="0"/>
    <x v="0"/>
    <x v="0"/>
    <x v="0"/>
    <x v="0"/>
    <x v="0"/>
    <x v="0"/>
    <x v="0"/>
    <x v="0"/>
    <x v="0"/>
    <x v="0"/>
    <x v="0"/>
    <x v="0"/>
    <x v="0"/>
    <x v="0"/>
    <x v="324"/>
    <x v="380"/>
    <x v="0"/>
    <x v="0"/>
    <x v="1"/>
    <x v="1"/>
    <x v="0"/>
    <x v="0"/>
    <x v="18"/>
    <x v="2"/>
    <x v="361"/>
    <x v="0"/>
    <x v="0"/>
    <x v="507"/>
    <x v="0"/>
    <x v="24"/>
    <x v="753"/>
    <x v="877"/>
    <x v="40"/>
    <x v="1240"/>
    <x v="2"/>
    <x v="2"/>
    <x v="0"/>
    <x v="0"/>
    <x v="138"/>
    <x v="39"/>
    <x v="850"/>
    <x v="12"/>
    <x v="194"/>
    <x v="917"/>
    <x v="1117"/>
    <x v="57"/>
    <x v="53"/>
    <x v="4"/>
    <x v="0"/>
    <x v="0"/>
    <x v="0"/>
    <x v="0"/>
    <x v="0"/>
    <x v="0"/>
  </r>
  <r>
    <x v="0"/>
    <x v="0"/>
    <x v="0"/>
    <x v="15"/>
    <x v="15"/>
    <x v="1"/>
    <x v="19"/>
    <x v="85"/>
    <x v="85"/>
    <x v="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7"/>
    <x v="467"/>
    <x v="0"/>
    <x v="0"/>
    <x v="0"/>
    <x v="0"/>
    <x v="748"/>
    <x v="407"/>
    <x v="881"/>
    <x v="876"/>
    <x v="881"/>
    <x v="9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362"/>
    <x v="1"/>
    <x v="9"/>
    <x v="508"/>
    <x v="1"/>
    <x v="0"/>
    <x v="754"/>
    <x v="878"/>
    <x v="30"/>
    <x v="1241"/>
    <x v="1"/>
    <x v="31"/>
    <x v="9"/>
    <x v="100"/>
    <x v="215"/>
    <x v="6"/>
    <x v="851"/>
    <x v="13"/>
    <x v="195"/>
    <x v="918"/>
    <x v="1118"/>
    <x v="0"/>
    <x v="0"/>
    <x v="0"/>
    <x v="0"/>
    <x v="0"/>
    <x v="0"/>
    <x v="0"/>
    <x v="0"/>
    <x v="0"/>
  </r>
  <r>
    <x v="0"/>
    <x v="0"/>
    <x v="0"/>
    <x v="15"/>
    <x v="15"/>
    <x v="1"/>
    <x v="113"/>
    <x v="293"/>
    <x v="292"/>
    <x v="2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242"/>
    <x v="2"/>
    <x v="2"/>
    <x v="4"/>
    <x v="29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79"/>
    <x v="48"/>
    <x v="266"/>
    <x v="265"/>
    <x v="2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8"/>
    <x v="468"/>
    <x v="0"/>
    <x v="0"/>
    <x v="185"/>
    <x v="89"/>
    <x v="749"/>
    <x v="408"/>
    <x v="882"/>
    <x v="877"/>
    <x v="882"/>
    <x v="992"/>
    <x v="0"/>
    <x v="0"/>
    <x v="0"/>
    <x v="0"/>
    <x v="0"/>
    <x v="0"/>
    <x v="3"/>
    <x v="3"/>
    <x v="0"/>
    <x v="0"/>
    <x v="0"/>
    <x v="0"/>
    <x v="66"/>
    <x v="0"/>
    <x v="0"/>
    <x v="0"/>
    <x v="0"/>
    <x v="0"/>
    <x v="0"/>
    <x v="0"/>
    <x v="0"/>
    <x v="0"/>
    <x v="0"/>
    <x v="33"/>
    <x v="3"/>
    <x v="363"/>
    <x v="0"/>
    <x v="0"/>
    <x v="332"/>
    <x v="0"/>
    <x v="54"/>
    <x v="755"/>
    <x v="879"/>
    <x v="40"/>
    <x v="1243"/>
    <x v="17"/>
    <x v="121"/>
    <x v="0"/>
    <x v="0"/>
    <x v="112"/>
    <x v="20"/>
    <x v="852"/>
    <x v="3"/>
    <x v="52"/>
    <x v="919"/>
    <x v="1119"/>
    <x v="58"/>
    <x v="54"/>
    <x v="4"/>
    <x v="0"/>
    <x v="0"/>
    <x v="0"/>
    <x v="0"/>
    <x v="0"/>
    <x v="0"/>
  </r>
  <r>
    <x v="0"/>
    <x v="0"/>
    <x v="0"/>
    <x v="15"/>
    <x v="15"/>
    <x v="59"/>
    <x v="118"/>
    <x v="217"/>
    <x v="217"/>
    <x v="21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5"/>
    <x v="95"/>
    <x v="1"/>
    <x v="1"/>
    <x v="17"/>
    <x v="17"/>
  </r>
  <r>
    <x v="0"/>
    <x v="0"/>
    <x v="0"/>
    <x v="15"/>
    <x v="15"/>
    <x v="212"/>
    <x v="238"/>
    <x v="267"/>
    <x v="266"/>
    <x v="2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0"/>
    <x v="0"/>
    <x v="883"/>
    <x v="878"/>
    <x v="883"/>
    <x v="9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112"/>
    <x v="0"/>
    <x v="0"/>
    <x v="122"/>
    <x v="0"/>
    <x v="18"/>
    <x v="756"/>
    <x v="880"/>
    <x v="6"/>
    <x v="15"/>
    <x v="2"/>
    <x v="2"/>
    <x v="0"/>
    <x v="0"/>
    <x v="16"/>
    <x v="1"/>
    <x v="853"/>
    <x v="1"/>
    <x v="45"/>
    <x v="920"/>
    <x v="1120"/>
    <x v="0"/>
    <x v="0"/>
    <x v="0"/>
    <x v="0"/>
    <x v="0"/>
    <x v="0"/>
    <x v="0"/>
    <x v="0"/>
    <x v="0"/>
  </r>
  <r>
    <x v="0"/>
    <x v="0"/>
    <x v="0"/>
    <x v="15"/>
    <x v="15"/>
    <x v="13"/>
    <x v="95"/>
    <x v="671"/>
    <x v="668"/>
    <x v="6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4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3"/>
    <x v="95"/>
    <x v="672"/>
    <x v="669"/>
    <x v="6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0"/>
    <x v="307"/>
    <x v="306"/>
    <x v="3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49"/>
    <x v="469"/>
    <x v="0"/>
    <x v="0"/>
    <x v="0"/>
    <x v="0"/>
    <x v="751"/>
    <x v="409"/>
    <x v="884"/>
    <x v="879"/>
    <x v="884"/>
    <x v="994"/>
    <x v="0"/>
    <x v="0"/>
    <x v="0"/>
    <x v="0"/>
    <x v="0"/>
    <x v="0"/>
    <x v="0"/>
    <x v="0"/>
    <x v="0"/>
    <x v="0"/>
    <x v="0"/>
    <x v="0"/>
    <x v="0"/>
    <x v="0"/>
    <x v="0"/>
    <x v="0"/>
    <x v="381"/>
    <x v="0"/>
    <x v="0"/>
    <x v="1"/>
    <x v="1"/>
    <x v="0"/>
    <x v="0"/>
    <x v="40"/>
    <x v="2"/>
    <x v="364"/>
    <x v="1"/>
    <x v="52"/>
    <x v="257"/>
    <x v="1"/>
    <x v="14"/>
    <x v="757"/>
    <x v="881"/>
    <x v="3"/>
    <x v="95"/>
    <x v="2"/>
    <x v="2"/>
    <x v="0"/>
    <x v="0"/>
    <x v="148"/>
    <x v="3"/>
    <x v="854"/>
    <x v="4"/>
    <x v="33"/>
    <x v="921"/>
    <x v="1121"/>
    <x v="0"/>
    <x v="0"/>
    <x v="0"/>
    <x v="0"/>
    <x v="0"/>
    <x v="0"/>
    <x v="0"/>
    <x v="0"/>
    <x v="0"/>
  </r>
  <r>
    <x v="0"/>
    <x v="0"/>
    <x v="0"/>
    <x v="15"/>
    <x v="15"/>
    <x v="37"/>
    <x v="0"/>
    <x v="307"/>
    <x v="306"/>
    <x v="30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5"/>
    <x v="880"/>
    <x v="885"/>
    <x v="9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39"/>
    <x v="0"/>
    <x v="0"/>
    <x v="509"/>
    <x v="0"/>
    <x v="5"/>
    <x v="285"/>
    <x v="882"/>
    <x v="23"/>
    <x v="1245"/>
    <x v="1"/>
    <x v="134"/>
    <x v="0"/>
    <x v="0"/>
    <x v="8"/>
    <x v="3"/>
    <x v="855"/>
    <x v="3"/>
    <x v="10"/>
    <x v="922"/>
    <x v="1122"/>
    <x v="0"/>
    <x v="0"/>
    <x v="0"/>
    <x v="0"/>
    <x v="0"/>
    <x v="0"/>
    <x v="0"/>
    <x v="0"/>
    <x v="0"/>
  </r>
  <r>
    <x v="0"/>
    <x v="0"/>
    <x v="0"/>
    <x v="15"/>
    <x v="15"/>
    <x v="37"/>
    <x v="65"/>
    <x v="295"/>
    <x v="294"/>
    <x v="29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6"/>
    <x v="881"/>
    <x v="886"/>
    <x v="99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8"/>
    <x v="4"/>
    <x v="9"/>
    <x v="1"/>
    <x v="1"/>
    <x v="9"/>
    <x v="0"/>
    <x v="0"/>
    <x v="0"/>
    <x v="883"/>
    <x v="6"/>
    <x v="15"/>
    <x v="2"/>
    <x v="2"/>
    <x v="0"/>
    <x v="0"/>
    <x v="13"/>
    <x v="1"/>
    <x v="83"/>
    <x v="1"/>
    <x v="13"/>
    <x v="79"/>
    <x v="1123"/>
    <x v="0"/>
    <x v="0"/>
    <x v="0"/>
    <x v="0"/>
    <x v="0"/>
    <x v="0"/>
    <x v="0"/>
    <x v="0"/>
    <x v="0"/>
  </r>
  <r>
    <x v="0"/>
    <x v="0"/>
    <x v="0"/>
    <x v="15"/>
    <x v="15"/>
    <x v="79"/>
    <x v="48"/>
    <x v="266"/>
    <x v="265"/>
    <x v="26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7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115"/>
    <x v="298"/>
    <x v="297"/>
    <x v="2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5"/>
    <x v="15"/>
    <x v="1"/>
    <x v="0"/>
    <x v="299"/>
    <x v="298"/>
    <x v="29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6"/>
    <x v="0"/>
    <x v="0"/>
    <x v="0"/>
    <x v="0"/>
    <x v="0"/>
    <x v="0"/>
    <x v="0"/>
    <x v="0"/>
    <x v="1"/>
    <x v="1"/>
    <x v="1"/>
    <x v="1"/>
    <x v="3"/>
    <x v="1247"/>
    <x v="1"/>
    <x v="1"/>
    <x v="0"/>
    <x v="0"/>
    <x v="6"/>
    <x v="8"/>
    <x v="856"/>
    <x v="10"/>
    <x v="14"/>
    <x v="923"/>
    <x v="1124"/>
    <x v="0"/>
    <x v="0"/>
    <x v="0"/>
    <x v="0"/>
    <x v="0"/>
    <x v="0"/>
    <x v="0"/>
    <x v="0"/>
    <x v="0"/>
  </r>
  <r>
    <x v="0"/>
    <x v="0"/>
    <x v="0"/>
    <x v="15"/>
    <x v="15"/>
    <x v="1"/>
    <x v="116"/>
    <x v="300"/>
    <x v="299"/>
    <x v="30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7"/>
    <x v="882"/>
    <x v="887"/>
    <x v="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884"/>
    <x v="23"/>
    <x v="1248"/>
    <x v="2"/>
    <x v="2"/>
    <x v="0"/>
    <x v="0"/>
    <x v="0"/>
    <x v="3"/>
    <x v="857"/>
    <x v="3"/>
    <x v="0"/>
    <x v="924"/>
    <x v="1125"/>
    <x v="0"/>
    <x v="0"/>
    <x v="0"/>
    <x v="0"/>
    <x v="0"/>
    <x v="0"/>
    <x v="0"/>
    <x v="0"/>
    <x v="0"/>
  </r>
  <r>
    <x v="0"/>
    <x v="0"/>
    <x v="0"/>
    <x v="15"/>
    <x v="15"/>
    <x v="1"/>
    <x v="117"/>
    <x v="301"/>
    <x v="300"/>
    <x v="30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11"/>
    <x v="1"/>
    <x v="516"/>
    <x v="1"/>
    <x v="39"/>
    <x v="925"/>
    <x v="1126"/>
    <x v="0"/>
    <x v="0"/>
    <x v="0"/>
    <x v="0"/>
    <x v="0"/>
    <x v="0"/>
    <x v="0"/>
    <x v="0"/>
    <x v="0"/>
  </r>
  <r>
    <x v="0"/>
    <x v="0"/>
    <x v="0"/>
    <x v="15"/>
    <x v="15"/>
    <x v="112"/>
    <x v="0"/>
    <x v="302"/>
    <x v="301"/>
    <x v="30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0"/>
    <x v="470"/>
    <x v="0"/>
    <x v="0"/>
    <x v="0"/>
    <x v="0"/>
    <x v="752"/>
    <x v="410"/>
    <x v="888"/>
    <x v="883"/>
    <x v="888"/>
    <x v="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10"/>
    <x v="365"/>
    <x v="0"/>
    <x v="0"/>
    <x v="510"/>
    <x v="0"/>
    <x v="5"/>
    <x v="758"/>
    <x v="885"/>
    <x v="3"/>
    <x v="712"/>
    <x v="2"/>
    <x v="2"/>
    <x v="0"/>
    <x v="0"/>
    <x v="20"/>
    <x v="8"/>
    <x v="858"/>
    <x v="1"/>
    <x v="37"/>
    <x v="926"/>
    <x v="1127"/>
    <x v="0"/>
    <x v="0"/>
    <x v="0"/>
    <x v="0"/>
    <x v="0"/>
    <x v="0"/>
    <x v="0"/>
    <x v="0"/>
    <x v="0"/>
  </r>
  <r>
    <x v="0"/>
    <x v="0"/>
    <x v="0"/>
    <x v="16"/>
    <x v="16"/>
    <x v="1"/>
    <x v="0"/>
    <x v="316"/>
    <x v="315"/>
    <x v="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1"/>
    <x v="471"/>
    <x v="0"/>
    <x v="0"/>
    <x v="343"/>
    <x v="19"/>
    <x v="753"/>
    <x v="411"/>
    <x v="889"/>
    <x v="884"/>
    <x v="889"/>
    <x v="999"/>
    <x v="0"/>
    <x v="0"/>
    <x v="1"/>
    <x v="14"/>
    <x v="0"/>
    <x v="0"/>
    <x v="3"/>
    <x v="3"/>
    <x v="1"/>
    <x v="24"/>
    <x v="0"/>
    <x v="0"/>
    <x v="72"/>
    <x v="2"/>
    <x v="6"/>
    <x v="325"/>
    <x v="382"/>
    <x v="0"/>
    <x v="0"/>
    <x v="9"/>
    <x v="257"/>
    <x v="0"/>
    <x v="0"/>
    <x v="60"/>
    <x v="41"/>
    <x v="366"/>
    <x v="0"/>
    <x v="0"/>
    <x v="511"/>
    <x v="14"/>
    <x v="70"/>
    <x v="759"/>
    <x v="886"/>
    <x v="174"/>
    <x v="1249"/>
    <x v="23"/>
    <x v="440"/>
    <x v="44"/>
    <x v="293"/>
    <x v="216"/>
    <x v="75"/>
    <x v="859"/>
    <x v="28"/>
    <x v="196"/>
    <x v="927"/>
    <x v="1128"/>
    <x v="0"/>
    <x v="0"/>
    <x v="0"/>
    <x v="0"/>
    <x v="0"/>
    <x v="0"/>
    <x v="0"/>
    <x v="0"/>
    <x v="0"/>
  </r>
  <r>
    <x v="0"/>
    <x v="0"/>
    <x v="0"/>
    <x v="16"/>
    <x v="16"/>
    <x v="116"/>
    <x v="73"/>
    <x v="83"/>
    <x v="83"/>
    <x v="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50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19"/>
    <x v="123"/>
    <x v="319"/>
    <x v="318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2"/>
    <x v="472"/>
    <x v="0"/>
    <x v="0"/>
    <x v="0"/>
    <x v="0"/>
    <x v="754"/>
    <x v="412"/>
    <x v="890"/>
    <x v="885"/>
    <x v="890"/>
    <x v="10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10"/>
    <x v="67"/>
    <x v="1"/>
    <x v="37"/>
    <x v="512"/>
    <x v="0"/>
    <x v="13"/>
    <x v="760"/>
    <x v="887"/>
    <x v="121"/>
    <x v="1251"/>
    <x v="2"/>
    <x v="2"/>
    <x v="0"/>
    <x v="0"/>
    <x v="37"/>
    <x v="10"/>
    <x v="860"/>
    <x v="1"/>
    <x v="19"/>
    <x v="928"/>
    <x v="1129"/>
    <x v="0"/>
    <x v="0"/>
    <x v="0"/>
    <x v="0"/>
    <x v="0"/>
    <x v="0"/>
    <x v="0"/>
    <x v="0"/>
    <x v="0"/>
  </r>
  <r>
    <x v="0"/>
    <x v="0"/>
    <x v="0"/>
    <x v="16"/>
    <x v="16"/>
    <x v="114"/>
    <x v="0"/>
    <x v="308"/>
    <x v="307"/>
    <x v="308"/>
    <x v="0"/>
    <x v="1"/>
    <x v="0"/>
    <x v="0"/>
    <x v="0"/>
    <x v="0"/>
    <x v="0"/>
    <x v="0"/>
    <x v="0"/>
    <x v="0"/>
    <x v="2"/>
    <x v="2"/>
    <x v="0"/>
    <x v="0"/>
    <x v="0"/>
    <x v="0"/>
    <x v="3"/>
    <x v="0"/>
    <x v="0"/>
    <x v="0"/>
    <x v="0"/>
    <x v="653"/>
    <x v="473"/>
    <x v="5"/>
    <x v="23"/>
    <x v="344"/>
    <x v="90"/>
    <x v="755"/>
    <x v="413"/>
    <x v="891"/>
    <x v="886"/>
    <x v="891"/>
    <x v="1001"/>
    <x v="0"/>
    <x v="0"/>
    <x v="0"/>
    <x v="0"/>
    <x v="0"/>
    <x v="0"/>
    <x v="3"/>
    <x v="3"/>
    <x v="0"/>
    <x v="0"/>
    <x v="0"/>
    <x v="0"/>
    <x v="10"/>
    <x v="0"/>
    <x v="0"/>
    <x v="326"/>
    <x v="383"/>
    <x v="0"/>
    <x v="0"/>
    <x v="5"/>
    <x v="19"/>
    <x v="0"/>
    <x v="0"/>
    <x v="94"/>
    <x v="32"/>
    <x v="367"/>
    <x v="0"/>
    <x v="0"/>
    <x v="513"/>
    <x v="13"/>
    <x v="87"/>
    <x v="761"/>
    <x v="888"/>
    <x v="175"/>
    <x v="1252"/>
    <x v="23"/>
    <x v="441"/>
    <x v="12"/>
    <x v="294"/>
    <x v="217"/>
    <x v="66"/>
    <x v="861"/>
    <x v="37"/>
    <x v="197"/>
    <x v="929"/>
    <x v="1130"/>
    <x v="0"/>
    <x v="0"/>
    <x v="0"/>
    <x v="0"/>
    <x v="0"/>
    <x v="0"/>
    <x v="0"/>
    <x v="0"/>
    <x v="0"/>
  </r>
  <r>
    <x v="0"/>
    <x v="0"/>
    <x v="0"/>
    <x v="16"/>
    <x v="16"/>
    <x v="114"/>
    <x v="0"/>
    <x v="308"/>
    <x v="307"/>
    <x v="3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0"/>
    <x v="258"/>
    <x v="0"/>
    <x v="0"/>
    <x v="0"/>
    <x v="0"/>
    <x v="0"/>
    <x v="0"/>
    <x v="0"/>
    <x v="0"/>
    <x v="1"/>
    <x v="1"/>
    <x v="1"/>
    <x v="1"/>
    <x v="6"/>
    <x v="272"/>
    <x v="1"/>
    <x v="442"/>
    <x v="1"/>
    <x v="295"/>
    <x v="23"/>
    <x v="1"/>
    <x v="862"/>
    <x v="1"/>
    <x v="16"/>
    <x v="930"/>
    <x v="1131"/>
    <x v="0"/>
    <x v="0"/>
    <x v="0"/>
    <x v="0"/>
    <x v="0"/>
    <x v="0"/>
    <x v="0"/>
    <x v="0"/>
    <x v="0"/>
  </r>
  <r>
    <x v="0"/>
    <x v="0"/>
    <x v="0"/>
    <x v="16"/>
    <x v="16"/>
    <x v="115"/>
    <x v="119"/>
    <x v="119"/>
    <x v="119"/>
    <x v="1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283"/>
    <x v="0"/>
    <x v="24"/>
    <x v="0"/>
    <x v="0"/>
    <x v="0"/>
    <x v="0"/>
    <x v="0"/>
    <x v="0"/>
    <x v="0"/>
    <x v="0"/>
    <x v="1"/>
    <x v="1"/>
    <x v="1"/>
    <x v="1"/>
    <x v="22"/>
    <x v="1253"/>
    <x v="1"/>
    <x v="28"/>
    <x v="0"/>
    <x v="0"/>
    <x v="5"/>
    <x v="4"/>
    <x v="5"/>
    <x v="4"/>
    <x v="5"/>
    <x v="5"/>
    <x v="5"/>
    <x v="0"/>
    <x v="0"/>
    <x v="1"/>
    <x v="90"/>
    <x v="90"/>
    <x v="1"/>
    <x v="1"/>
    <x v="18"/>
    <x v="18"/>
  </r>
  <r>
    <x v="0"/>
    <x v="0"/>
    <x v="0"/>
    <x v="16"/>
    <x v="16"/>
    <x v="179"/>
    <x v="41"/>
    <x v="463"/>
    <x v="461"/>
    <x v="4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4"/>
    <x v="474"/>
    <x v="0"/>
    <x v="0"/>
    <x v="345"/>
    <x v="0"/>
    <x v="756"/>
    <x v="414"/>
    <x v="892"/>
    <x v="887"/>
    <x v="892"/>
    <x v="1002"/>
    <x v="0"/>
    <x v="0"/>
    <x v="0"/>
    <x v="0"/>
    <x v="0"/>
    <x v="0"/>
    <x v="0"/>
    <x v="0"/>
    <x v="0"/>
    <x v="0"/>
    <x v="0"/>
    <x v="0"/>
    <x v="0"/>
    <x v="0"/>
    <x v="0"/>
    <x v="327"/>
    <x v="384"/>
    <x v="0"/>
    <x v="0"/>
    <x v="0"/>
    <x v="259"/>
    <x v="0"/>
    <x v="0"/>
    <x v="39"/>
    <x v="3"/>
    <x v="368"/>
    <x v="0"/>
    <x v="0"/>
    <x v="514"/>
    <x v="0"/>
    <x v="54"/>
    <x v="762"/>
    <x v="889"/>
    <x v="19"/>
    <x v="1254"/>
    <x v="10"/>
    <x v="367"/>
    <x v="0"/>
    <x v="0"/>
    <x v="85"/>
    <x v="20"/>
    <x v="863"/>
    <x v="13"/>
    <x v="172"/>
    <x v="931"/>
    <x v="1132"/>
    <x v="0"/>
    <x v="0"/>
    <x v="0"/>
    <x v="0"/>
    <x v="0"/>
    <x v="0"/>
    <x v="0"/>
    <x v="0"/>
    <x v="0"/>
  </r>
  <r>
    <x v="0"/>
    <x v="0"/>
    <x v="0"/>
    <x v="16"/>
    <x v="16"/>
    <x v="1"/>
    <x v="56"/>
    <x v="673"/>
    <x v="670"/>
    <x v="6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674"/>
    <x v="671"/>
    <x v="6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675"/>
    <x v="672"/>
    <x v="6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0"/>
    <x v="893"/>
    <x v="888"/>
    <x v="893"/>
    <x v="10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1"/>
    <x v="0"/>
    <x v="0"/>
    <x v="139"/>
    <x v="0"/>
    <x v="4"/>
    <x v="509"/>
    <x v="890"/>
    <x v="3"/>
    <x v="75"/>
    <x v="2"/>
    <x v="2"/>
    <x v="0"/>
    <x v="0"/>
    <x v="11"/>
    <x v="3"/>
    <x v="864"/>
    <x v="3"/>
    <x v="39"/>
    <x v="932"/>
    <x v="1133"/>
    <x v="0"/>
    <x v="0"/>
    <x v="0"/>
    <x v="0"/>
    <x v="0"/>
    <x v="0"/>
    <x v="0"/>
    <x v="0"/>
    <x v="0"/>
  </r>
  <r>
    <x v="0"/>
    <x v="0"/>
    <x v="0"/>
    <x v="16"/>
    <x v="16"/>
    <x v="1"/>
    <x v="0"/>
    <x v="325"/>
    <x v="324"/>
    <x v="3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5"/>
    <x v="475"/>
    <x v="0"/>
    <x v="0"/>
    <x v="0"/>
    <x v="0"/>
    <x v="757"/>
    <x v="415"/>
    <x v="894"/>
    <x v="889"/>
    <x v="894"/>
    <x v="1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172"/>
    <x v="0"/>
    <x v="0"/>
    <x v="315"/>
    <x v="13"/>
    <x v="3"/>
    <x v="763"/>
    <x v="891"/>
    <x v="102"/>
    <x v="1256"/>
    <x v="7"/>
    <x v="443"/>
    <x v="7"/>
    <x v="296"/>
    <x v="189"/>
    <x v="20"/>
    <x v="865"/>
    <x v="12"/>
    <x v="28"/>
    <x v="933"/>
    <x v="1134"/>
    <x v="0"/>
    <x v="0"/>
    <x v="0"/>
    <x v="0"/>
    <x v="0"/>
    <x v="0"/>
    <x v="0"/>
    <x v="0"/>
    <x v="0"/>
  </r>
  <r>
    <x v="0"/>
    <x v="0"/>
    <x v="0"/>
    <x v="16"/>
    <x v="16"/>
    <x v="1"/>
    <x v="0"/>
    <x v="325"/>
    <x v="324"/>
    <x v="3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56"/>
    <x v="56"/>
    <x v="0"/>
    <x v="0"/>
    <x v="0"/>
    <x v="0"/>
    <x v="758"/>
    <x v="52"/>
    <x v="895"/>
    <x v="890"/>
    <x v="895"/>
    <x v="100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7"/>
    <x v="4"/>
    <x v="174"/>
    <x v="1"/>
    <x v="50"/>
    <x v="289"/>
    <x v="1"/>
    <x v="1"/>
    <x v="764"/>
    <x v="892"/>
    <x v="6"/>
    <x v="148"/>
    <x v="2"/>
    <x v="2"/>
    <x v="0"/>
    <x v="0"/>
    <x v="2"/>
    <x v="1"/>
    <x v="227"/>
    <x v="4"/>
    <x v="5"/>
    <x v="934"/>
    <x v="1135"/>
    <x v="0"/>
    <x v="0"/>
    <x v="0"/>
    <x v="0"/>
    <x v="0"/>
    <x v="0"/>
    <x v="0"/>
    <x v="0"/>
    <x v="0"/>
  </r>
  <r>
    <x v="0"/>
    <x v="0"/>
    <x v="0"/>
    <x v="16"/>
    <x v="16"/>
    <x v="1"/>
    <x v="0"/>
    <x v="326"/>
    <x v="325"/>
    <x v="3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257"/>
    <x v="2"/>
    <x v="2"/>
    <x v="0"/>
    <x v="0"/>
    <x v="8"/>
    <x v="8"/>
    <x v="866"/>
    <x v="10"/>
    <x v="10"/>
    <x v="935"/>
    <x v="1136"/>
    <x v="0"/>
    <x v="0"/>
    <x v="0"/>
    <x v="0"/>
    <x v="0"/>
    <x v="0"/>
    <x v="0"/>
    <x v="0"/>
    <x v="0"/>
  </r>
  <r>
    <x v="0"/>
    <x v="0"/>
    <x v="0"/>
    <x v="16"/>
    <x v="16"/>
    <x v="1"/>
    <x v="121"/>
    <x v="676"/>
    <x v="673"/>
    <x v="6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7"/>
    <x v="143"/>
    <x v="0"/>
    <x v="0"/>
    <x v="0"/>
    <x v="0"/>
    <x v="759"/>
    <x v="0"/>
    <x v="896"/>
    <x v="891"/>
    <x v="896"/>
    <x v="10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65"/>
    <x v="893"/>
    <x v="35"/>
    <x v="1258"/>
    <x v="2"/>
    <x v="2"/>
    <x v="0"/>
    <x v="0"/>
    <x v="35"/>
    <x v="3"/>
    <x v="867"/>
    <x v="1"/>
    <x v="37"/>
    <x v="936"/>
    <x v="1137"/>
    <x v="0"/>
    <x v="0"/>
    <x v="0"/>
    <x v="0"/>
    <x v="0"/>
    <x v="0"/>
    <x v="0"/>
    <x v="0"/>
    <x v="0"/>
  </r>
  <r>
    <x v="0"/>
    <x v="0"/>
    <x v="0"/>
    <x v="16"/>
    <x v="16"/>
    <x v="1"/>
    <x v="90"/>
    <x v="244"/>
    <x v="243"/>
    <x v="2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0"/>
    <x v="0"/>
    <x v="897"/>
    <x v="892"/>
    <x v="897"/>
    <x v="10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66"/>
    <x v="894"/>
    <x v="10"/>
    <x v="1259"/>
    <x v="2"/>
    <x v="2"/>
    <x v="1"/>
    <x v="1"/>
    <x v="4"/>
    <x v="1"/>
    <x v="868"/>
    <x v="1"/>
    <x v="4"/>
    <x v="937"/>
    <x v="1138"/>
    <x v="0"/>
    <x v="0"/>
    <x v="0"/>
    <x v="0"/>
    <x v="0"/>
    <x v="0"/>
    <x v="0"/>
    <x v="0"/>
    <x v="0"/>
  </r>
  <r>
    <x v="0"/>
    <x v="0"/>
    <x v="0"/>
    <x v="16"/>
    <x v="16"/>
    <x v="220"/>
    <x v="3"/>
    <x v="677"/>
    <x v="674"/>
    <x v="6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98"/>
    <x v="893"/>
    <x v="898"/>
    <x v="10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1"/>
    <x v="0"/>
    <x v="0"/>
    <x v="140"/>
    <x v="0"/>
    <x v="0"/>
    <x v="767"/>
    <x v="895"/>
    <x v="6"/>
    <x v="15"/>
    <x v="2"/>
    <x v="2"/>
    <x v="0"/>
    <x v="0"/>
    <x v="17"/>
    <x v="1"/>
    <x v="869"/>
    <x v="1"/>
    <x v="51"/>
    <x v="938"/>
    <x v="1139"/>
    <x v="0"/>
    <x v="0"/>
    <x v="0"/>
    <x v="0"/>
    <x v="0"/>
    <x v="0"/>
    <x v="0"/>
    <x v="0"/>
    <x v="0"/>
  </r>
  <r>
    <x v="0"/>
    <x v="0"/>
    <x v="0"/>
    <x v="16"/>
    <x v="16"/>
    <x v="79"/>
    <x v="166"/>
    <x v="330"/>
    <x v="329"/>
    <x v="3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78"/>
    <x v="2"/>
    <x v="2"/>
    <x v="0"/>
    <x v="0"/>
    <x v="1"/>
    <x v="3"/>
    <x v="363"/>
    <x v="3"/>
    <x v="1"/>
    <x v="52"/>
    <x v="1140"/>
    <x v="0"/>
    <x v="0"/>
    <x v="0"/>
    <x v="0"/>
    <x v="0"/>
    <x v="0"/>
    <x v="0"/>
    <x v="0"/>
    <x v="0"/>
  </r>
  <r>
    <x v="0"/>
    <x v="0"/>
    <x v="0"/>
    <x v="16"/>
    <x v="16"/>
    <x v="128"/>
    <x v="0"/>
    <x v="678"/>
    <x v="675"/>
    <x v="6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8"/>
    <x v="1"/>
    <x v="2"/>
    <x v="26"/>
    <x v="5"/>
    <x v="0"/>
    <x v="0"/>
    <x v="0"/>
    <x v="0"/>
    <x v="0"/>
    <x v="0"/>
    <x v="0"/>
    <x v="0"/>
    <x v="0"/>
  </r>
  <r>
    <x v="0"/>
    <x v="0"/>
    <x v="0"/>
    <x v="16"/>
    <x v="16"/>
    <x v="119"/>
    <x v="123"/>
    <x v="319"/>
    <x v="318"/>
    <x v="31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0"/>
    <x v="14"/>
    <x v="899"/>
    <x v="894"/>
    <x v="899"/>
    <x v="1011"/>
    <x v="0"/>
    <x v="0"/>
    <x v="0"/>
    <x v="0"/>
    <x v="0"/>
    <x v="0"/>
    <x v="0"/>
    <x v="0"/>
    <x v="0"/>
    <x v="0"/>
    <x v="0"/>
    <x v="0"/>
    <x v="0"/>
    <x v="0"/>
    <x v="0"/>
    <x v="0"/>
    <x v="385"/>
    <x v="0"/>
    <x v="0"/>
    <x v="1"/>
    <x v="1"/>
    <x v="0"/>
    <x v="0"/>
    <x v="7"/>
    <x v="4"/>
    <x v="9"/>
    <x v="0"/>
    <x v="0"/>
    <x v="23"/>
    <x v="1"/>
    <x v="0"/>
    <x v="151"/>
    <x v="896"/>
    <x v="6"/>
    <x v="1260"/>
    <x v="2"/>
    <x v="2"/>
    <x v="0"/>
    <x v="0"/>
    <x v="6"/>
    <x v="1"/>
    <x v="92"/>
    <x v="4"/>
    <x v="13"/>
    <x v="116"/>
    <x v="1141"/>
    <x v="0"/>
    <x v="0"/>
    <x v="0"/>
    <x v="144"/>
    <x v="144"/>
    <x v="1"/>
    <x v="1"/>
    <x v="18"/>
    <x v="18"/>
  </r>
  <r>
    <x v="0"/>
    <x v="0"/>
    <x v="0"/>
    <x v="16"/>
    <x v="16"/>
    <x v="189"/>
    <x v="147"/>
    <x v="255"/>
    <x v="254"/>
    <x v="2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8"/>
    <x v="476"/>
    <x v="0"/>
    <x v="0"/>
    <x v="346"/>
    <x v="0"/>
    <x v="761"/>
    <x v="416"/>
    <x v="900"/>
    <x v="895"/>
    <x v="900"/>
    <x v="1012"/>
    <x v="0"/>
    <x v="0"/>
    <x v="0"/>
    <x v="0"/>
    <x v="0"/>
    <x v="0"/>
    <x v="0"/>
    <x v="0"/>
    <x v="0"/>
    <x v="0"/>
    <x v="0"/>
    <x v="0"/>
    <x v="0"/>
    <x v="2"/>
    <x v="1"/>
    <x v="328"/>
    <x v="386"/>
    <x v="0"/>
    <x v="0"/>
    <x v="0"/>
    <x v="69"/>
    <x v="0"/>
    <x v="0"/>
    <x v="3"/>
    <x v="10"/>
    <x v="369"/>
    <x v="0"/>
    <x v="0"/>
    <x v="515"/>
    <x v="6"/>
    <x v="13"/>
    <x v="768"/>
    <x v="897"/>
    <x v="25"/>
    <x v="1261"/>
    <x v="9"/>
    <x v="444"/>
    <x v="0"/>
    <x v="0"/>
    <x v="74"/>
    <x v="14"/>
    <x v="870"/>
    <x v="19"/>
    <x v="67"/>
    <x v="939"/>
    <x v="1142"/>
    <x v="0"/>
    <x v="0"/>
    <x v="0"/>
    <x v="0"/>
    <x v="0"/>
    <x v="0"/>
    <x v="0"/>
    <x v="0"/>
    <x v="0"/>
  </r>
  <r>
    <x v="0"/>
    <x v="0"/>
    <x v="0"/>
    <x v="16"/>
    <x v="16"/>
    <x v="13"/>
    <x v="123"/>
    <x v="320"/>
    <x v="319"/>
    <x v="3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2"/>
    <x v="0"/>
    <x v="0"/>
    <x v="0"/>
    <x v="0"/>
    <x v="85"/>
    <x v="25"/>
    <x v="901"/>
    <x v="896"/>
    <x v="901"/>
    <x v="1013"/>
    <x v="0"/>
    <x v="0"/>
    <x v="0"/>
    <x v="0"/>
    <x v="0"/>
    <x v="0"/>
    <x v="0"/>
    <x v="0"/>
    <x v="0"/>
    <x v="0"/>
    <x v="0"/>
    <x v="0"/>
    <x v="0"/>
    <x v="0"/>
    <x v="0"/>
    <x v="0"/>
    <x v="387"/>
    <x v="0"/>
    <x v="0"/>
    <x v="1"/>
    <x v="1"/>
    <x v="0"/>
    <x v="0"/>
    <x v="8"/>
    <x v="4"/>
    <x v="9"/>
    <x v="0"/>
    <x v="0"/>
    <x v="9"/>
    <x v="1"/>
    <x v="16"/>
    <x v="22"/>
    <x v="898"/>
    <x v="5"/>
    <x v="1262"/>
    <x v="2"/>
    <x v="2"/>
    <x v="1"/>
    <x v="65"/>
    <x v="8"/>
    <x v="3"/>
    <x v="16"/>
    <x v="1"/>
    <x v="7"/>
    <x v="8"/>
    <x v="1143"/>
    <x v="0"/>
    <x v="0"/>
    <x v="0"/>
    <x v="0"/>
    <x v="0"/>
    <x v="0"/>
    <x v="0"/>
    <x v="0"/>
    <x v="0"/>
  </r>
  <r>
    <x v="0"/>
    <x v="0"/>
    <x v="0"/>
    <x v="16"/>
    <x v="16"/>
    <x v="221"/>
    <x v="123"/>
    <x v="626"/>
    <x v="624"/>
    <x v="6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37"/>
    <x v="0"/>
    <x v="322"/>
    <x v="321"/>
    <x v="3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59"/>
    <x v="477"/>
    <x v="0"/>
    <x v="0"/>
    <x v="347"/>
    <x v="0"/>
    <x v="762"/>
    <x v="417"/>
    <x v="902"/>
    <x v="897"/>
    <x v="902"/>
    <x v="1014"/>
    <x v="0"/>
    <x v="0"/>
    <x v="0"/>
    <x v="0"/>
    <x v="0"/>
    <x v="0"/>
    <x v="0"/>
    <x v="0"/>
    <x v="0"/>
    <x v="0"/>
    <x v="0"/>
    <x v="0"/>
    <x v="0"/>
    <x v="0"/>
    <x v="0"/>
    <x v="329"/>
    <x v="388"/>
    <x v="0"/>
    <x v="0"/>
    <x v="1"/>
    <x v="1"/>
    <x v="0"/>
    <x v="0"/>
    <x v="4"/>
    <x v="10"/>
    <x v="60"/>
    <x v="2"/>
    <x v="62"/>
    <x v="516"/>
    <x v="3"/>
    <x v="5"/>
    <x v="769"/>
    <x v="899"/>
    <x v="113"/>
    <x v="1263"/>
    <x v="2"/>
    <x v="2"/>
    <x v="0"/>
    <x v="0"/>
    <x v="38"/>
    <x v="10"/>
    <x v="871"/>
    <x v="3"/>
    <x v="14"/>
    <x v="940"/>
    <x v="1144"/>
    <x v="0"/>
    <x v="0"/>
    <x v="0"/>
    <x v="0"/>
    <x v="0"/>
    <x v="0"/>
    <x v="0"/>
    <x v="0"/>
    <x v="0"/>
  </r>
  <r>
    <x v="0"/>
    <x v="0"/>
    <x v="0"/>
    <x v="16"/>
    <x v="16"/>
    <x v="37"/>
    <x v="0"/>
    <x v="322"/>
    <x v="321"/>
    <x v="32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284"/>
    <x v="1"/>
    <x v="1"/>
    <x v="0"/>
    <x v="0"/>
    <x v="0"/>
    <x v="0"/>
    <x v="0"/>
    <x v="0"/>
    <x v="0"/>
    <x v="0"/>
    <x v="1"/>
    <x v="1"/>
    <x v="1"/>
    <x v="1"/>
    <x v="40"/>
    <x v="12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6"/>
    <x v="16"/>
    <x v="1"/>
    <x v="0"/>
    <x v="325"/>
    <x v="324"/>
    <x v="325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0"/>
    <x v="478"/>
    <x v="0"/>
    <x v="0"/>
    <x v="0"/>
    <x v="0"/>
    <x v="763"/>
    <x v="0"/>
    <x v="903"/>
    <x v="898"/>
    <x v="903"/>
    <x v="10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770"/>
    <x v="900"/>
    <x v="6"/>
    <x v="1265"/>
    <x v="2"/>
    <x v="2"/>
    <x v="0"/>
    <x v="0"/>
    <x v="0"/>
    <x v="1"/>
    <x v="184"/>
    <x v="4"/>
    <x v="114"/>
    <x v="941"/>
    <x v="1145"/>
    <x v="59"/>
    <x v="11"/>
    <x v="4"/>
    <x v="0"/>
    <x v="0"/>
    <x v="0"/>
    <x v="0"/>
    <x v="0"/>
    <x v="0"/>
  </r>
  <r>
    <x v="0"/>
    <x v="0"/>
    <x v="0"/>
    <x v="16"/>
    <x v="16"/>
    <x v="1"/>
    <x v="0"/>
    <x v="312"/>
    <x v="311"/>
    <x v="31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451"/>
    <x v="2"/>
    <x v="2"/>
    <x v="0"/>
    <x v="0"/>
    <x v="60"/>
    <x v="8"/>
    <x v="872"/>
    <x v="10"/>
    <x v="114"/>
    <x v="942"/>
    <x v="1146"/>
    <x v="0"/>
    <x v="0"/>
    <x v="0"/>
    <x v="0"/>
    <x v="0"/>
    <x v="0"/>
    <x v="0"/>
    <x v="0"/>
    <x v="0"/>
  </r>
  <r>
    <x v="0"/>
    <x v="0"/>
    <x v="0"/>
    <x v="16"/>
    <x v="16"/>
    <x v="1"/>
    <x v="0"/>
    <x v="315"/>
    <x v="314"/>
    <x v="31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6"/>
    <x v="0"/>
    <x v="904"/>
    <x v="899"/>
    <x v="904"/>
    <x v="10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3"/>
    <x v="14"/>
    <x v="771"/>
    <x v="901"/>
    <x v="3"/>
    <x v="46"/>
    <x v="2"/>
    <x v="2"/>
    <x v="0"/>
    <x v="0"/>
    <x v="27"/>
    <x v="15"/>
    <x v="873"/>
    <x v="6"/>
    <x v="26"/>
    <x v="943"/>
    <x v="1147"/>
    <x v="0"/>
    <x v="0"/>
    <x v="0"/>
    <x v="0"/>
    <x v="0"/>
    <x v="0"/>
    <x v="0"/>
    <x v="0"/>
    <x v="0"/>
  </r>
  <r>
    <x v="0"/>
    <x v="0"/>
    <x v="0"/>
    <x v="16"/>
    <x v="16"/>
    <x v="119"/>
    <x v="123"/>
    <x v="319"/>
    <x v="318"/>
    <x v="31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5"/>
    <x v="900"/>
    <x v="905"/>
    <x v="10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02"/>
    <x v="6"/>
    <x v="15"/>
    <x v="1"/>
    <x v="4"/>
    <x v="0"/>
    <x v="0"/>
    <x v="13"/>
    <x v="1"/>
    <x v="83"/>
    <x v="1"/>
    <x v="13"/>
    <x v="79"/>
    <x v="1148"/>
    <x v="0"/>
    <x v="0"/>
    <x v="0"/>
    <x v="0"/>
    <x v="0"/>
    <x v="0"/>
    <x v="0"/>
    <x v="0"/>
    <x v="0"/>
  </r>
  <r>
    <x v="0"/>
    <x v="0"/>
    <x v="0"/>
    <x v="17"/>
    <x v="17"/>
    <x v="13"/>
    <x v="126"/>
    <x v="331"/>
    <x v="330"/>
    <x v="3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222"/>
    <x v="0"/>
    <x v="119"/>
    <x v="119"/>
    <x v="1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85"/>
    <x v="1"/>
    <x v="1"/>
    <x v="0"/>
    <x v="0"/>
    <x v="0"/>
    <x v="0"/>
    <x v="0"/>
    <x v="0"/>
    <x v="0"/>
    <x v="0"/>
    <x v="1"/>
    <x v="1"/>
    <x v="1"/>
    <x v="1"/>
    <x v="6"/>
    <x v="12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22"/>
    <x v="124"/>
    <x v="327"/>
    <x v="326"/>
    <x v="3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0"/>
    <x v="0"/>
    <x v="0"/>
    <x v="0"/>
    <x v="0"/>
    <x v="0"/>
    <x v="0"/>
    <x v="0"/>
    <x v="0"/>
    <x v="1"/>
    <x v="1"/>
    <x v="1"/>
    <x v="1"/>
    <x v="37"/>
    <x v="1268"/>
    <x v="1"/>
    <x v="445"/>
    <x v="23"/>
    <x v="297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239"/>
    <x v="83"/>
    <x v="83"/>
    <x v="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269"/>
    <x v="2"/>
    <x v="2"/>
    <x v="4"/>
    <x v="298"/>
    <x v="13"/>
    <x v="1"/>
    <x v="113"/>
    <x v="1"/>
    <x v="13"/>
    <x v="226"/>
    <x v="1149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1"/>
    <x v="661"/>
    <x v="479"/>
    <x v="0"/>
    <x v="0"/>
    <x v="348"/>
    <x v="11"/>
    <x v="764"/>
    <x v="418"/>
    <x v="905"/>
    <x v="901"/>
    <x v="906"/>
    <x v="1019"/>
    <x v="0"/>
    <x v="0"/>
    <x v="0"/>
    <x v="0"/>
    <x v="0"/>
    <x v="0"/>
    <x v="3"/>
    <x v="3"/>
    <x v="0"/>
    <x v="0"/>
    <x v="0"/>
    <x v="0"/>
    <x v="10"/>
    <x v="0"/>
    <x v="1"/>
    <x v="330"/>
    <x v="389"/>
    <x v="0"/>
    <x v="0"/>
    <x v="5"/>
    <x v="261"/>
    <x v="0"/>
    <x v="0"/>
    <x v="95"/>
    <x v="15"/>
    <x v="370"/>
    <x v="1"/>
    <x v="63"/>
    <x v="517"/>
    <x v="9"/>
    <x v="88"/>
    <x v="772"/>
    <x v="903"/>
    <x v="127"/>
    <x v="1270"/>
    <x v="22"/>
    <x v="446"/>
    <x v="45"/>
    <x v="299"/>
    <x v="218"/>
    <x v="56"/>
    <x v="874"/>
    <x v="44"/>
    <x v="198"/>
    <x v="944"/>
    <x v="1150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1"/>
    <x v="0"/>
    <x v="1"/>
    <x v="2"/>
    <x v="4"/>
    <x v="0"/>
    <x v="0"/>
    <x v="0"/>
    <x v="0"/>
    <x v="2"/>
    <x v="2"/>
    <x v="1"/>
    <x v="6"/>
    <x v="1"/>
    <x v="3"/>
    <x v="22"/>
    <x v="0"/>
    <x v="0"/>
    <x v="0"/>
    <x v="0"/>
    <x v="662"/>
    <x v="480"/>
    <x v="93"/>
    <x v="24"/>
    <x v="141"/>
    <x v="16"/>
    <x v="765"/>
    <x v="419"/>
    <x v="906"/>
    <x v="902"/>
    <x v="907"/>
    <x v="1020"/>
    <x v="2"/>
    <x v="39"/>
    <x v="0"/>
    <x v="0"/>
    <x v="0"/>
    <x v="0"/>
    <x v="3"/>
    <x v="3"/>
    <x v="1"/>
    <x v="13"/>
    <x v="1"/>
    <x v="12"/>
    <x v="33"/>
    <x v="0"/>
    <x v="0"/>
    <x v="0"/>
    <x v="0"/>
    <x v="28"/>
    <x v="286"/>
    <x v="1"/>
    <x v="1"/>
    <x v="0"/>
    <x v="0"/>
    <x v="4"/>
    <x v="10"/>
    <x v="371"/>
    <x v="3"/>
    <x v="151"/>
    <x v="518"/>
    <x v="0"/>
    <x v="16"/>
    <x v="773"/>
    <x v="904"/>
    <x v="5"/>
    <x v="1271"/>
    <x v="2"/>
    <x v="2"/>
    <x v="0"/>
    <x v="0"/>
    <x v="6"/>
    <x v="8"/>
    <x v="812"/>
    <x v="1"/>
    <x v="2"/>
    <x v="945"/>
    <x v="1151"/>
    <x v="0"/>
    <x v="0"/>
    <x v="0"/>
    <x v="0"/>
    <x v="0"/>
    <x v="0"/>
    <x v="0"/>
    <x v="0"/>
    <x v="0"/>
  </r>
  <r>
    <x v="0"/>
    <x v="0"/>
    <x v="0"/>
    <x v="17"/>
    <x v="17"/>
    <x v="1"/>
    <x v="0"/>
    <x v="328"/>
    <x v="327"/>
    <x v="32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16"/>
    <x v="0"/>
    <x v="0"/>
    <x v="0"/>
    <x v="0"/>
    <x v="766"/>
    <x v="14"/>
    <x v="907"/>
    <x v="903"/>
    <x v="908"/>
    <x v="1021"/>
    <x v="0"/>
    <x v="0"/>
    <x v="0"/>
    <x v="0"/>
    <x v="0"/>
    <x v="0"/>
    <x v="0"/>
    <x v="0"/>
    <x v="0"/>
    <x v="0"/>
    <x v="0"/>
    <x v="0"/>
    <x v="0"/>
    <x v="0"/>
    <x v="0"/>
    <x v="0"/>
    <x v="390"/>
    <x v="0"/>
    <x v="0"/>
    <x v="1"/>
    <x v="1"/>
    <x v="0"/>
    <x v="0"/>
    <x v="7"/>
    <x v="4"/>
    <x v="4"/>
    <x v="1"/>
    <x v="94"/>
    <x v="152"/>
    <x v="1"/>
    <x v="1"/>
    <x v="1"/>
    <x v="905"/>
    <x v="6"/>
    <x v="1272"/>
    <x v="2"/>
    <x v="2"/>
    <x v="0"/>
    <x v="0"/>
    <x v="2"/>
    <x v="1"/>
    <x v="221"/>
    <x v="4"/>
    <x v="5"/>
    <x v="5"/>
    <x v="1152"/>
    <x v="0"/>
    <x v="0"/>
    <x v="0"/>
    <x v="145"/>
    <x v="145"/>
    <x v="1"/>
    <x v="1"/>
    <x v="54"/>
    <x v="54"/>
  </r>
  <r>
    <x v="0"/>
    <x v="0"/>
    <x v="0"/>
    <x v="17"/>
    <x v="17"/>
    <x v="1"/>
    <x v="0"/>
    <x v="328"/>
    <x v="327"/>
    <x v="32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3"/>
    <x v="481"/>
    <x v="0"/>
    <x v="0"/>
    <x v="0"/>
    <x v="0"/>
    <x v="767"/>
    <x v="420"/>
    <x v="908"/>
    <x v="904"/>
    <x v="909"/>
    <x v="102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87"/>
    <x v="1"/>
    <x v="1"/>
    <x v="0"/>
    <x v="0"/>
    <x v="14"/>
    <x v="10"/>
    <x v="154"/>
    <x v="3"/>
    <x v="21"/>
    <x v="519"/>
    <x v="1"/>
    <x v="1"/>
    <x v="1"/>
    <x v="906"/>
    <x v="23"/>
    <x v="1273"/>
    <x v="2"/>
    <x v="2"/>
    <x v="0"/>
    <x v="0"/>
    <x v="1"/>
    <x v="8"/>
    <x v="875"/>
    <x v="4"/>
    <x v="5"/>
    <x v="5"/>
    <x v="1153"/>
    <x v="0"/>
    <x v="0"/>
    <x v="0"/>
    <x v="145"/>
    <x v="145"/>
    <x v="1"/>
    <x v="1"/>
    <x v="54"/>
    <x v="54"/>
  </r>
  <r>
    <x v="0"/>
    <x v="0"/>
    <x v="0"/>
    <x v="17"/>
    <x v="17"/>
    <x v="1"/>
    <x v="35"/>
    <x v="352"/>
    <x v="350"/>
    <x v="3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71"/>
    <x v="1274"/>
    <x v="2"/>
    <x v="2"/>
    <x v="4"/>
    <x v="300"/>
    <x v="32"/>
    <x v="8"/>
    <x v="876"/>
    <x v="10"/>
    <x v="37"/>
    <x v="946"/>
    <x v="1154"/>
    <x v="0"/>
    <x v="0"/>
    <x v="0"/>
    <x v="0"/>
    <x v="0"/>
    <x v="0"/>
    <x v="0"/>
    <x v="0"/>
    <x v="0"/>
  </r>
  <r>
    <x v="0"/>
    <x v="0"/>
    <x v="0"/>
    <x v="17"/>
    <x v="17"/>
    <x v="61"/>
    <x v="0"/>
    <x v="237"/>
    <x v="236"/>
    <x v="23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88"/>
    <x v="1"/>
    <x v="1"/>
    <x v="0"/>
    <x v="0"/>
    <x v="0"/>
    <x v="0"/>
    <x v="0"/>
    <x v="0"/>
    <x v="0"/>
    <x v="0"/>
    <x v="1"/>
    <x v="1"/>
    <x v="1"/>
    <x v="1"/>
    <x v="6"/>
    <x v="8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0"/>
    <x v="0"/>
    <x v="679"/>
    <x v="676"/>
    <x v="6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3"/>
    <x v="144"/>
    <x v="680"/>
    <x v="677"/>
    <x v="6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3"/>
    <x v="119"/>
    <x v="681"/>
    <x v="678"/>
    <x v="68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4"/>
    <x v="233"/>
    <x v="0"/>
    <x v="0"/>
    <x v="0"/>
    <x v="0"/>
    <x v="768"/>
    <x v="234"/>
    <x v="909"/>
    <x v="905"/>
    <x v="910"/>
    <x v="1024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89"/>
    <x v="1"/>
    <x v="1"/>
    <x v="0"/>
    <x v="0"/>
    <x v="12"/>
    <x v="2"/>
    <x v="364"/>
    <x v="2"/>
    <x v="152"/>
    <x v="520"/>
    <x v="0"/>
    <x v="16"/>
    <x v="774"/>
    <x v="907"/>
    <x v="10"/>
    <x v="1276"/>
    <x v="2"/>
    <x v="2"/>
    <x v="0"/>
    <x v="0"/>
    <x v="43"/>
    <x v="3"/>
    <x v="877"/>
    <x v="1"/>
    <x v="2"/>
    <x v="947"/>
    <x v="1155"/>
    <x v="0"/>
    <x v="0"/>
    <x v="0"/>
    <x v="0"/>
    <x v="0"/>
    <x v="0"/>
    <x v="0"/>
    <x v="0"/>
    <x v="0"/>
  </r>
  <r>
    <x v="0"/>
    <x v="0"/>
    <x v="0"/>
    <x v="17"/>
    <x v="17"/>
    <x v="223"/>
    <x v="0"/>
    <x v="682"/>
    <x v="679"/>
    <x v="6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2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908"/>
    <x v="6"/>
    <x v="15"/>
    <x v="2"/>
    <x v="2"/>
    <x v="0"/>
    <x v="0"/>
    <x v="13"/>
    <x v="1"/>
    <x v="83"/>
    <x v="1"/>
    <x v="13"/>
    <x v="79"/>
    <x v="1156"/>
    <x v="0"/>
    <x v="0"/>
    <x v="0"/>
    <x v="0"/>
    <x v="0"/>
    <x v="0"/>
    <x v="0"/>
    <x v="0"/>
    <x v="0"/>
  </r>
  <r>
    <x v="0"/>
    <x v="0"/>
    <x v="0"/>
    <x v="17"/>
    <x v="17"/>
    <x v="223"/>
    <x v="0"/>
    <x v="682"/>
    <x v="679"/>
    <x v="68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65"/>
    <x v="40"/>
    <x v="0"/>
    <x v="0"/>
    <x v="349"/>
    <x v="0"/>
    <x v="769"/>
    <x v="37"/>
    <x v="910"/>
    <x v="893"/>
    <x v="911"/>
    <x v="1025"/>
    <x v="0"/>
    <x v="0"/>
    <x v="0"/>
    <x v="0"/>
    <x v="0"/>
    <x v="0"/>
    <x v="0"/>
    <x v="0"/>
    <x v="0"/>
    <x v="0"/>
    <x v="0"/>
    <x v="0"/>
    <x v="0"/>
    <x v="0"/>
    <x v="0"/>
    <x v="331"/>
    <x v="391"/>
    <x v="41"/>
    <x v="290"/>
    <x v="3"/>
    <x v="262"/>
    <x v="0"/>
    <x v="0"/>
    <x v="7"/>
    <x v="4"/>
    <x v="357"/>
    <x v="1"/>
    <x v="121"/>
    <x v="521"/>
    <x v="1"/>
    <x v="1"/>
    <x v="775"/>
    <x v="909"/>
    <x v="92"/>
    <x v="1277"/>
    <x v="5"/>
    <x v="447"/>
    <x v="1"/>
    <x v="137"/>
    <x v="2"/>
    <x v="1"/>
    <x v="878"/>
    <x v="4"/>
    <x v="5"/>
    <x v="948"/>
    <x v="1157"/>
    <x v="0"/>
    <x v="0"/>
    <x v="0"/>
    <x v="0"/>
    <x v="0"/>
    <x v="0"/>
    <x v="0"/>
    <x v="0"/>
    <x v="0"/>
  </r>
  <r>
    <x v="0"/>
    <x v="0"/>
    <x v="0"/>
    <x v="17"/>
    <x v="17"/>
    <x v="223"/>
    <x v="0"/>
    <x v="682"/>
    <x v="679"/>
    <x v="68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0"/>
    <x v="0"/>
    <x v="0"/>
    <x v="0"/>
    <x v="0"/>
    <x v="0"/>
    <x v="1"/>
    <x v="1"/>
    <x v="1"/>
    <x v="1"/>
    <x v="6"/>
    <x v="120"/>
    <x v="2"/>
    <x v="2"/>
    <x v="0"/>
    <x v="0"/>
    <x v="5"/>
    <x v="4"/>
    <x v="5"/>
    <x v="4"/>
    <x v="5"/>
    <x v="5"/>
    <x v="5"/>
    <x v="0"/>
    <x v="0"/>
    <x v="1"/>
    <x v="146"/>
    <x v="146"/>
    <x v="1"/>
    <x v="1"/>
    <x v="54"/>
    <x v="54"/>
  </r>
  <r>
    <x v="0"/>
    <x v="0"/>
    <x v="0"/>
    <x v="17"/>
    <x v="17"/>
    <x v="1"/>
    <x v="0"/>
    <x v="328"/>
    <x v="327"/>
    <x v="32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5"/>
    <x v="2"/>
    <x v="2"/>
    <x v="0"/>
    <x v="0"/>
    <x v="2"/>
    <x v="1"/>
    <x v="879"/>
    <x v="1"/>
    <x v="2"/>
    <x v="949"/>
    <x v="1158"/>
    <x v="0"/>
    <x v="0"/>
    <x v="0"/>
    <x v="0"/>
    <x v="0"/>
    <x v="0"/>
    <x v="0"/>
    <x v="0"/>
    <x v="0"/>
  </r>
  <r>
    <x v="0"/>
    <x v="0"/>
    <x v="0"/>
    <x v="17"/>
    <x v="17"/>
    <x v="79"/>
    <x v="48"/>
    <x v="296"/>
    <x v="295"/>
    <x v="2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78"/>
    <x v="1"/>
    <x v="8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7"/>
    <x v="17"/>
    <x v="1"/>
    <x v="90"/>
    <x v="330"/>
    <x v="329"/>
    <x v="33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6"/>
    <x v="101"/>
    <x v="0"/>
    <x v="0"/>
    <x v="0"/>
    <x v="0"/>
    <x v="770"/>
    <x v="221"/>
    <x v="911"/>
    <x v="906"/>
    <x v="912"/>
    <x v="10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190"/>
    <x v="0"/>
    <x v="0"/>
    <x v="522"/>
    <x v="1"/>
    <x v="24"/>
    <x v="776"/>
    <x v="910"/>
    <x v="6"/>
    <x v="137"/>
    <x v="2"/>
    <x v="2"/>
    <x v="0"/>
    <x v="0"/>
    <x v="81"/>
    <x v="1"/>
    <x v="880"/>
    <x v="4"/>
    <x v="120"/>
    <x v="950"/>
    <x v="1159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7"/>
    <x v="482"/>
    <x v="0"/>
    <x v="0"/>
    <x v="350"/>
    <x v="0"/>
    <x v="771"/>
    <x v="421"/>
    <x v="912"/>
    <x v="907"/>
    <x v="913"/>
    <x v="1028"/>
    <x v="0"/>
    <x v="0"/>
    <x v="0"/>
    <x v="0"/>
    <x v="0"/>
    <x v="0"/>
    <x v="0"/>
    <x v="0"/>
    <x v="0"/>
    <x v="0"/>
    <x v="0"/>
    <x v="0"/>
    <x v="0"/>
    <x v="0"/>
    <x v="1"/>
    <x v="332"/>
    <x v="392"/>
    <x v="0"/>
    <x v="0"/>
    <x v="1"/>
    <x v="1"/>
    <x v="0"/>
    <x v="0"/>
    <x v="20"/>
    <x v="2"/>
    <x v="12"/>
    <x v="0"/>
    <x v="0"/>
    <x v="523"/>
    <x v="1"/>
    <x v="3"/>
    <x v="777"/>
    <x v="911"/>
    <x v="30"/>
    <x v="1279"/>
    <x v="2"/>
    <x v="2"/>
    <x v="0"/>
    <x v="0"/>
    <x v="0"/>
    <x v="15"/>
    <x v="881"/>
    <x v="1"/>
    <x v="31"/>
    <x v="951"/>
    <x v="1160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91"/>
    <x v="0"/>
    <x v="263"/>
    <x v="0"/>
    <x v="0"/>
    <x v="0"/>
    <x v="0"/>
    <x v="0"/>
    <x v="0"/>
    <x v="0"/>
    <x v="0"/>
    <x v="1"/>
    <x v="1"/>
    <x v="1"/>
    <x v="1"/>
    <x v="6"/>
    <x v="1280"/>
    <x v="1"/>
    <x v="44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17"/>
    <x v="36"/>
    <x v="149"/>
    <x v="149"/>
    <x v="1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0"/>
    <x v="1281"/>
    <x v="1"/>
    <x v="4"/>
    <x v="3"/>
    <x v="301"/>
    <x v="38"/>
    <x v="8"/>
    <x v="420"/>
    <x v="10"/>
    <x v="35"/>
    <x v="451"/>
    <x v="1161"/>
    <x v="0"/>
    <x v="0"/>
    <x v="0"/>
    <x v="0"/>
    <x v="0"/>
    <x v="0"/>
    <x v="0"/>
    <x v="0"/>
    <x v="0"/>
  </r>
  <r>
    <x v="0"/>
    <x v="0"/>
    <x v="0"/>
    <x v="18"/>
    <x v="18"/>
    <x v="126"/>
    <x v="0"/>
    <x v="151"/>
    <x v="151"/>
    <x v="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68"/>
    <x v="26"/>
    <x v="0"/>
    <x v="0"/>
    <x v="0"/>
    <x v="0"/>
    <x v="772"/>
    <x v="0"/>
    <x v="913"/>
    <x v="908"/>
    <x v="914"/>
    <x v="10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778"/>
    <x v="912"/>
    <x v="1"/>
    <x v="1282"/>
    <x v="2"/>
    <x v="2"/>
    <x v="0"/>
    <x v="0"/>
    <x v="6"/>
    <x v="1"/>
    <x v="882"/>
    <x v="4"/>
    <x v="2"/>
    <x v="952"/>
    <x v="1162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83"/>
    <x v="102"/>
    <x v="669"/>
    <x v="483"/>
    <x v="94"/>
    <x v="0"/>
    <x v="351"/>
    <x v="0"/>
    <x v="773"/>
    <x v="422"/>
    <x v="914"/>
    <x v="909"/>
    <x v="915"/>
    <x v="1031"/>
    <x v="0"/>
    <x v="0"/>
    <x v="0"/>
    <x v="0"/>
    <x v="0"/>
    <x v="0"/>
    <x v="0"/>
    <x v="0"/>
    <x v="0"/>
    <x v="0"/>
    <x v="0"/>
    <x v="0"/>
    <x v="0"/>
    <x v="2"/>
    <x v="1"/>
    <x v="333"/>
    <x v="393"/>
    <x v="0"/>
    <x v="0"/>
    <x v="9"/>
    <x v="264"/>
    <x v="0"/>
    <x v="0"/>
    <x v="57"/>
    <x v="26"/>
    <x v="372"/>
    <x v="3"/>
    <x v="153"/>
    <x v="524"/>
    <x v="10"/>
    <x v="38"/>
    <x v="779"/>
    <x v="913"/>
    <x v="176"/>
    <x v="1283"/>
    <x v="4"/>
    <x v="449"/>
    <x v="12"/>
    <x v="302"/>
    <x v="219"/>
    <x v="50"/>
    <x v="883"/>
    <x v="32"/>
    <x v="27"/>
    <x v="953"/>
    <x v="1163"/>
    <x v="0"/>
    <x v="0"/>
    <x v="0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292"/>
    <x v="0"/>
    <x v="0"/>
    <x v="0"/>
    <x v="0"/>
    <x v="0"/>
    <x v="0"/>
    <x v="0"/>
    <x v="0"/>
    <x v="0"/>
    <x v="0"/>
    <x v="1"/>
    <x v="1"/>
    <x v="1"/>
    <x v="1"/>
    <x v="10"/>
    <x v="1284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06"/>
    <x v="48"/>
    <x v="333"/>
    <x v="332"/>
    <x v="33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0"/>
    <x v="484"/>
    <x v="0"/>
    <x v="0"/>
    <x v="0"/>
    <x v="0"/>
    <x v="774"/>
    <x v="423"/>
    <x v="915"/>
    <x v="910"/>
    <x v="916"/>
    <x v="10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6"/>
    <x v="0"/>
    <x v="0"/>
    <x v="26"/>
    <x v="2"/>
    <x v="103"/>
    <x v="0"/>
    <x v="0"/>
    <x v="525"/>
    <x v="6"/>
    <x v="40"/>
    <x v="780"/>
    <x v="914"/>
    <x v="55"/>
    <x v="1285"/>
    <x v="7"/>
    <x v="450"/>
    <x v="1"/>
    <x v="1"/>
    <x v="25"/>
    <x v="0"/>
    <x v="884"/>
    <x v="13"/>
    <x v="52"/>
    <x v="954"/>
    <x v="1164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1"/>
    <x v="233"/>
    <x v="0"/>
    <x v="0"/>
    <x v="0"/>
    <x v="0"/>
    <x v="775"/>
    <x v="234"/>
    <x v="916"/>
    <x v="911"/>
    <x v="917"/>
    <x v="10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2"/>
    <x v="50"/>
    <x v="0"/>
    <x v="0"/>
    <x v="526"/>
    <x v="3"/>
    <x v="8"/>
    <x v="781"/>
    <x v="915"/>
    <x v="22"/>
    <x v="1286"/>
    <x v="1"/>
    <x v="451"/>
    <x v="0"/>
    <x v="0"/>
    <x v="25"/>
    <x v="10"/>
    <x v="885"/>
    <x v="6"/>
    <x v="46"/>
    <x v="955"/>
    <x v="1165"/>
    <x v="0"/>
    <x v="0"/>
    <x v="0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3"/>
    <x v="0"/>
    <x v="55"/>
    <x v="55"/>
    <x v="5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2"/>
    <x v="42"/>
    <x v="0"/>
    <x v="0"/>
    <x v="0"/>
    <x v="0"/>
    <x v="776"/>
    <x v="0"/>
    <x v="917"/>
    <x v="912"/>
    <x v="918"/>
    <x v="1034"/>
    <x v="0"/>
    <x v="0"/>
    <x v="0"/>
    <x v="0"/>
    <x v="0"/>
    <x v="0"/>
    <x v="0"/>
    <x v="0"/>
    <x v="0"/>
    <x v="0"/>
    <x v="0"/>
    <x v="0"/>
    <x v="0"/>
    <x v="0"/>
    <x v="0"/>
    <x v="0"/>
    <x v="394"/>
    <x v="0"/>
    <x v="0"/>
    <x v="1"/>
    <x v="1"/>
    <x v="0"/>
    <x v="0"/>
    <x v="0"/>
    <x v="0"/>
    <x v="0"/>
    <x v="0"/>
    <x v="0"/>
    <x v="0"/>
    <x v="1"/>
    <x v="1"/>
    <x v="343"/>
    <x v="916"/>
    <x v="1"/>
    <x v="304"/>
    <x v="2"/>
    <x v="2"/>
    <x v="0"/>
    <x v="0"/>
    <x v="8"/>
    <x v="3"/>
    <x v="886"/>
    <x v="1"/>
    <x v="14"/>
    <x v="956"/>
    <x v="1166"/>
    <x v="0"/>
    <x v="0"/>
    <x v="0"/>
    <x v="147"/>
    <x v="147"/>
    <x v="1"/>
    <x v="1"/>
    <x v="20"/>
    <x v="20"/>
  </r>
  <r>
    <x v="0"/>
    <x v="0"/>
    <x v="0"/>
    <x v="18"/>
    <x v="18"/>
    <x v="123"/>
    <x v="0"/>
    <x v="55"/>
    <x v="55"/>
    <x v="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918"/>
    <x v="913"/>
    <x v="919"/>
    <x v="103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4"/>
    <x v="4"/>
    <x v="2"/>
    <x v="1"/>
    <x v="2"/>
    <x v="26"/>
    <x v="1"/>
    <x v="1"/>
    <x v="1"/>
    <x v="917"/>
    <x v="6"/>
    <x v="10"/>
    <x v="2"/>
    <x v="2"/>
    <x v="0"/>
    <x v="0"/>
    <x v="6"/>
    <x v="1"/>
    <x v="34"/>
    <x v="4"/>
    <x v="5"/>
    <x v="5"/>
    <x v="1167"/>
    <x v="0"/>
    <x v="0"/>
    <x v="0"/>
    <x v="147"/>
    <x v="147"/>
    <x v="1"/>
    <x v="1"/>
    <x v="20"/>
    <x v="20"/>
  </r>
  <r>
    <x v="0"/>
    <x v="0"/>
    <x v="0"/>
    <x v="18"/>
    <x v="18"/>
    <x v="124"/>
    <x v="0"/>
    <x v="77"/>
    <x v="77"/>
    <x v="7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12"/>
    <x v="112"/>
    <x v="1"/>
    <x v="1"/>
    <x v="20"/>
    <x v="20"/>
  </r>
  <r>
    <x v="0"/>
    <x v="0"/>
    <x v="0"/>
    <x v="18"/>
    <x v="18"/>
    <x v="124"/>
    <x v="0"/>
    <x v="77"/>
    <x v="77"/>
    <x v="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3"/>
    <x v="485"/>
    <x v="0"/>
    <x v="0"/>
    <x v="352"/>
    <x v="0"/>
    <x v="777"/>
    <x v="424"/>
    <x v="919"/>
    <x v="914"/>
    <x v="920"/>
    <x v="1036"/>
    <x v="0"/>
    <x v="0"/>
    <x v="0"/>
    <x v="0"/>
    <x v="0"/>
    <x v="0"/>
    <x v="0"/>
    <x v="0"/>
    <x v="0"/>
    <x v="0"/>
    <x v="0"/>
    <x v="0"/>
    <x v="0"/>
    <x v="0"/>
    <x v="0"/>
    <x v="334"/>
    <x v="395"/>
    <x v="1"/>
    <x v="63"/>
    <x v="1"/>
    <x v="1"/>
    <x v="0"/>
    <x v="0"/>
    <x v="12"/>
    <x v="2"/>
    <x v="82"/>
    <x v="2"/>
    <x v="87"/>
    <x v="372"/>
    <x v="0"/>
    <x v="5"/>
    <x v="782"/>
    <x v="918"/>
    <x v="3"/>
    <x v="215"/>
    <x v="1"/>
    <x v="28"/>
    <x v="0"/>
    <x v="0"/>
    <x v="43"/>
    <x v="3"/>
    <x v="363"/>
    <x v="1"/>
    <x v="14"/>
    <x v="957"/>
    <x v="1168"/>
    <x v="0"/>
    <x v="0"/>
    <x v="0"/>
    <x v="112"/>
    <x v="112"/>
    <x v="1"/>
    <x v="1"/>
    <x v="20"/>
    <x v="20"/>
  </r>
  <r>
    <x v="0"/>
    <x v="0"/>
    <x v="0"/>
    <x v="18"/>
    <x v="18"/>
    <x v="126"/>
    <x v="0"/>
    <x v="342"/>
    <x v="341"/>
    <x v="3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3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287"/>
    <x v="2"/>
    <x v="2"/>
    <x v="0"/>
    <x v="0"/>
    <x v="39"/>
    <x v="1"/>
    <x v="887"/>
    <x v="1"/>
    <x v="31"/>
    <x v="958"/>
    <x v="1169"/>
    <x v="0"/>
    <x v="0"/>
    <x v="0"/>
    <x v="0"/>
    <x v="0"/>
    <x v="0"/>
    <x v="0"/>
    <x v="0"/>
    <x v="0"/>
  </r>
  <r>
    <x v="0"/>
    <x v="0"/>
    <x v="0"/>
    <x v="18"/>
    <x v="18"/>
    <x v="126"/>
    <x v="0"/>
    <x v="343"/>
    <x v="342"/>
    <x v="3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4"/>
    <x v="486"/>
    <x v="0"/>
    <x v="0"/>
    <x v="0"/>
    <x v="0"/>
    <x v="778"/>
    <x v="425"/>
    <x v="920"/>
    <x v="915"/>
    <x v="921"/>
    <x v="10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8"/>
    <x v="2"/>
    <x v="373"/>
    <x v="0"/>
    <x v="0"/>
    <x v="527"/>
    <x v="0"/>
    <x v="21"/>
    <x v="783"/>
    <x v="919"/>
    <x v="5"/>
    <x v="1288"/>
    <x v="2"/>
    <x v="2"/>
    <x v="0"/>
    <x v="0"/>
    <x v="20"/>
    <x v="8"/>
    <x v="888"/>
    <x v="1"/>
    <x v="35"/>
    <x v="959"/>
    <x v="1170"/>
    <x v="0"/>
    <x v="0"/>
    <x v="0"/>
    <x v="0"/>
    <x v="0"/>
    <x v="0"/>
    <x v="0"/>
    <x v="0"/>
    <x v="0"/>
  </r>
  <r>
    <x v="0"/>
    <x v="0"/>
    <x v="0"/>
    <x v="18"/>
    <x v="18"/>
    <x v="61"/>
    <x v="0"/>
    <x v="153"/>
    <x v="153"/>
    <x v="1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25"/>
    <x v="0"/>
    <x v="0"/>
    <x v="0"/>
    <x v="0"/>
    <x v="85"/>
    <x v="71"/>
    <x v="921"/>
    <x v="916"/>
    <x v="922"/>
    <x v="10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1"/>
    <x v="1"/>
    <x v="9"/>
    <x v="1"/>
    <x v="16"/>
    <x v="22"/>
    <x v="920"/>
    <x v="6"/>
    <x v="1289"/>
    <x v="2"/>
    <x v="2"/>
    <x v="0"/>
    <x v="0"/>
    <x v="13"/>
    <x v="1"/>
    <x v="83"/>
    <x v="4"/>
    <x v="2"/>
    <x v="26"/>
    <x v="1171"/>
    <x v="0"/>
    <x v="0"/>
    <x v="0"/>
    <x v="0"/>
    <x v="0"/>
    <x v="0"/>
    <x v="0"/>
    <x v="0"/>
    <x v="0"/>
  </r>
  <r>
    <x v="0"/>
    <x v="0"/>
    <x v="0"/>
    <x v="18"/>
    <x v="18"/>
    <x v="61"/>
    <x v="0"/>
    <x v="153"/>
    <x v="153"/>
    <x v="15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5"/>
    <x v="56"/>
    <x v="0"/>
    <x v="0"/>
    <x v="0"/>
    <x v="0"/>
    <x v="779"/>
    <x v="52"/>
    <x v="922"/>
    <x v="917"/>
    <x v="923"/>
    <x v="104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293"/>
    <x v="1"/>
    <x v="1"/>
    <x v="0"/>
    <x v="0"/>
    <x v="7"/>
    <x v="4"/>
    <x v="9"/>
    <x v="1"/>
    <x v="1"/>
    <x v="23"/>
    <x v="1"/>
    <x v="1"/>
    <x v="784"/>
    <x v="921"/>
    <x v="30"/>
    <x v="1290"/>
    <x v="2"/>
    <x v="2"/>
    <x v="0"/>
    <x v="0"/>
    <x v="2"/>
    <x v="1"/>
    <x v="28"/>
    <x v="4"/>
    <x v="5"/>
    <x v="960"/>
    <x v="1172"/>
    <x v="0"/>
    <x v="0"/>
    <x v="0"/>
    <x v="0"/>
    <x v="0"/>
    <x v="0"/>
    <x v="0"/>
    <x v="0"/>
    <x v="0"/>
  </r>
  <r>
    <x v="0"/>
    <x v="0"/>
    <x v="0"/>
    <x v="18"/>
    <x v="18"/>
    <x v="1"/>
    <x v="240"/>
    <x v="683"/>
    <x v="680"/>
    <x v="68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291"/>
    <x v="2"/>
    <x v="2"/>
    <x v="0"/>
    <x v="0"/>
    <x v="2"/>
    <x v="1"/>
    <x v="889"/>
    <x v="4"/>
    <x v="5"/>
    <x v="961"/>
    <x v="1173"/>
    <x v="0"/>
    <x v="0"/>
    <x v="1"/>
    <x v="0"/>
    <x v="0"/>
    <x v="0"/>
    <x v="0"/>
    <x v="0"/>
    <x v="0"/>
  </r>
  <r>
    <x v="0"/>
    <x v="0"/>
    <x v="0"/>
    <x v="18"/>
    <x v="18"/>
    <x v="1"/>
    <x v="0"/>
    <x v="337"/>
    <x v="336"/>
    <x v="33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48"/>
    <x v="148"/>
    <x v="1"/>
    <x v="1"/>
    <x v="20"/>
    <x v="20"/>
  </r>
  <r>
    <x v="0"/>
    <x v="0"/>
    <x v="0"/>
    <x v="18"/>
    <x v="18"/>
    <x v="1"/>
    <x v="18"/>
    <x v="684"/>
    <x v="681"/>
    <x v="6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1292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"/>
    <x v="11"/>
    <x v="365"/>
    <x v="363"/>
    <x v="3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92"/>
    <x v="1293"/>
    <x v="2"/>
    <x v="2"/>
    <x v="7"/>
    <x v="303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8"/>
    <x v="80"/>
    <x v="581"/>
    <x v="579"/>
    <x v="5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6"/>
    <x v="487"/>
    <x v="0"/>
    <x v="0"/>
    <x v="0"/>
    <x v="0"/>
    <x v="780"/>
    <x v="426"/>
    <x v="923"/>
    <x v="918"/>
    <x v="924"/>
    <x v="10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39"/>
    <x v="0"/>
    <x v="0"/>
    <x v="528"/>
    <x v="1"/>
    <x v="0"/>
    <x v="785"/>
    <x v="922"/>
    <x v="5"/>
    <x v="1294"/>
    <x v="2"/>
    <x v="2"/>
    <x v="0"/>
    <x v="0"/>
    <x v="38"/>
    <x v="1"/>
    <x v="890"/>
    <x v="4"/>
    <x v="7"/>
    <x v="962"/>
    <x v="1174"/>
    <x v="0"/>
    <x v="0"/>
    <x v="0"/>
    <x v="0"/>
    <x v="0"/>
    <x v="0"/>
    <x v="0"/>
    <x v="0"/>
    <x v="0"/>
  </r>
  <r>
    <x v="0"/>
    <x v="0"/>
    <x v="0"/>
    <x v="18"/>
    <x v="18"/>
    <x v="224"/>
    <x v="241"/>
    <x v="677"/>
    <x v="674"/>
    <x v="6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1"/>
    <x v="129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1"/>
    <x v="27"/>
    <x v="340"/>
    <x v="339"/>
    <x v="34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77"/>
    <x v="146"/>
    <x v="0"/>
    <x v="0"/>
    <x v="0"/>
    <x v="0"/>
    <x v="781"/>
    <x v="125"/>
    <x v="924"/>
    <x v="919"/>
    <x v="925"/>
    <x v="10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1"/>
    <x v="4"/>
    <x v="69"/>
    <x v="0"/>
    <x v="0"/>
    <x v="529"/>
    <x v="1"/>
    <x v="18"/>
    <x v="786"/>
    <x v="923"/>
    <x v="4"/>
    <x v="1296"/>
    <x v="1"/>
    <x v="452"/>
    <x v="0"/>
    <x v="0"/>
    <x v="40"/>
    <x v="1"/>
    <x v="891"/>
    <x v="4"/>
    <x v="0"/>
    <x v="963"/>
    <x v="1175"/>
    <x v="0"/>
    <x v="0"/>
    <x v="0"/>
    <x v="0"/>
    <x v="0"/>
    <x v="0"/>
    <x v="0"/>
    <x v="0"/>
    <x v="0"/>
  </r>
  <r>
    <x v="0"/>
    <x v="0"/>
    <x v="0"/>
    <x v="18"/>
    <x v="18"/>
    <x v="11"/>
    <x v="27"/>
    <x v="340"/>
    <x v="339"/>
    <x v="3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83"/>
    <x v="0"/>
    <x v="334"/>
    <x v="333"/>
    <x v="3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8"/>
    <x v="488"/>
    <x v="0"/>
    <x v="0"/>
    <x v="353"/>
    <x v="21"/>
    <x v="782"/>
    <x v="427"/>
    <x v="925"/>
    <x v="920"/>
    <x v="926"/>
    <x v="1043"/>
    <x v="2"/>
    <x v="40"/>
    <x v="0"/>
    <x v="0"/>
    <x v="0"/>
    <x v="0"/>
    <x v="1"/>
    <x v="3"/>
    <x v="1"/>
    <x v="7"/>
    <x v="1"/>
    <x v="7"/>
    <x v="73"/>
    <x v="0"/>
    <x v="0"/>
    <x v="0"/>
    <x v="0"/>
    <x v="4"/>
    <x v="294"/>
    <x v="1"/>
    <x v="1"/>
    <x v="0"/>
    <x v="0"/>
    <x v="12"/>
    <x v="2"/>
    <x v="12"/>
    <x v="2"/>
    <x v="5"/>
    <x v="530"/>
    <x v="1"/>
    <x v="1"/>
    <x v="787"/>
    <x v="924"/>
    <x v="11"/>
    <x v="1297"/>
    <x v="2"/>
    <x v="2"/>
    <x v="0"/>
    <x v="0"/>
    <x v="43"/>
    <x v="3"/>
    <x v="892"/>
    <x v="4"/>
    <x v="5"/>
    <x v="964"/>
    <x v="1176"/>
    <x v="0"/>
    <x v="0"/>
    <x v="0"/>
    <x v="0"/>
    <x v="0"/>
    <x v="0"/>
    <x v="0"/>
    <x v="0"/>
    <x v="0"/>
  </r>
  <r>
    <x v="0"/>
    <x v="0"/>
    <x v="0"/>
    <x v="18"/>
    <x v="18"/>
    <x v="6"/>
    <x v="0"/>
    <x v="599"/>
    <x v="597"/>
    <x v="59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216"/>
    <x v="214"/>
    <x v="216"/>
    <x v="10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5"/>
    <x v="0"/>
    <x v="0"/>
    <x v="0"/>
    <x v="0"/>
    <x v="0"/>
    <x v="0"/>
    <x v="0"/>
    <x v="0"/>
    <x v="0"/>
    <x v="5"/>
    <x v="151"/>
    <x v="925"/>
    <x v="6"/>
    <x v="14"/>
    <x v="1"/>
    <x v="453"/>
    <x v="0"/>
    <x v="0"/>
    <x v="20"/>
    <x v="1"/>
    <x v="757"/>
    <x v="1"/>
    <x v="19"/>
    <x v="563"/>
    <x v="1177"/>
    <x v="0"/>
    <x v="0"/>
    <x v="0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6"/>
    <x v="0"/>
    <x v="0"/>
    <x v="0"/>
    <x v="0"/>
    <x v="0"/>
    <x v="0"/>
    <x v="0"/>
    <x v="0"/>
    <x v="1"/>
    <x v="1"/>
    <x v="1"/>
    <x v="1"/>
    <x v="6"/>
    <x v="1298"/>
    <x v="1"/>
    <x v="45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8"/>
    <x v="18"/>
    <x v="124"/>
    <x v="0"/>
    <x v="77"/>
    <x v="77"/>
    <x v="7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79"/>
    <x v="106"/>
    <x v="0"/>
    <x v="0"/>
    <x v="354"/>
    <x v="0"/>
    <x v="783"/>
    <x v="94"/>
    <x v="926"/>
    <x v="921"/>
    <x v="927"/>
    <x v="1045"/>
    <x v="0"/>
    <x v="0"/>
    <x v="0"/>
    <x v="0"/>
    <x v="0"/>
    <x v="0"/>
    <x v="0"/>
    <x v="0"/>
    <x v="0"/>
    <x v="0"/>
    <x v="0"/>
    <x v="0"/>
    <x v="0"/>
    <x v="0"/>
    <x v="0"/>
    <x v="335"/>
    <x v="396"/>
    <x v="3"/>
    <x v="295"/>
    <x v="1"/>
    <x v="1"/>
    <x v="0"/>
    <x v="0"/>
    <x v="7"/>
    <x v="4"/>
    <x v="39"/>
    <x v="1"/>
    <x v="51"/>
    <x v="129"/>
    <x v="1"/>
    <x v="1"/>
    <x v="788"/>
    <x v="926"/>
    <x v="1"/>
    <x v="1299"/>
    <x v="2"/>
    <x v="2"/>
    <x v="0"/>
    <x v="0"/>
    <x v="2"/>
    <x v="1"/>
    <x v="197"/>
    <x v="4"/>
    <x v="5"/>
    <x v="965"/>
    <x v="1178"/>
    <x v="0"/>
    <x v="0"/>
    <x v="0"/>
    <x v="0"/>
    <x v="0"/>
    <x v="0"/>
    <x v="0"/>
    <x v="0"/>
    <x v="0"/>
  </r>
  <r>
    <x v="0"/>
    <x v="0"/>
    <x v="0"/>
    <x v="18"/>
    <x v="18"/>
    <x v="126"/>
    <x v="242"/>
    <x v="150"/>
    <x v="150"/>
    <x v="1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83"/>
    <x v="1"/>
    <x v="13"/>
    <x v="79"/>
    <x v="1179"/>
    <x v="0"/>
    <x v="0"/>
    <x v="0"/>
    <x v="0"/>
    <x v="0"/>
    <x v="0"/>
    <x v="0"/>
    <x v="0"/>
    <x v="0"/>
  </r>
  <r>
    <x v="0"/>
    <x v="0"/>
    <x v="0"/>
    <x v="18"/>
    <x v="18"/>
    <x v="126"/>
    <x v="0"/>
    <x v="151"/>
    <x v="151"/>
    <x v="15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300"/>
    <x v="1"/>
    <x v="455"/>
    <x v="0"/>
    <x v="0"/>
    <x v="4"/>
    <x v="15"/>
    <x v="893"/>
    <x v="10"/>
    <x v="4"/>
    <x v="966"/>
    <x v="1180"/>
    <x v="0"/>
    <x v="0"/>
    <x v="0"/>
    <x v="0"/>
    <x v="0"/>
    <x v="0"/>
    <x v="0"/>
    <x v="0"/>
    <x v="0"/>
  </r>
  <r>
    <x v="0"/>
    <x v="0"/>
    <x v="0"/>
    <x v="19"/>
    <x v="19"/>
    <x v="3"/>
    <x v="0"/>
    <x v="220"/>
    <x v="220"/>
    <x v="22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80"/>
    <x v="489"/>
    <x v="0"/>
    <x v="0"/>
    <x v="0"/>
    <x v="0"/>
    <x v="784"/>
    <x v="428"/>
    <x v="927"/>
    <x v="922"/>
    <x v="928"/>
    <x v="1046"/>
    <x v="8"/>
    <x v="41"/>
    <x v="0"/>
    <x v="0"/>
    <x v="0"/>
    <x v="0"/>
    <x v="0"/>
    <x v="0"/>
    <x v="0"/>
    <x v="0"/>
    <x v="0"/>
    <x v="0"/>
    <x v="0"/>
    <x v="0"/>
    <x v="0"/>
    <x v="0"/>
    <x v="0"/>
    <x v="7"/>
    <x v="296"/>
    <x v="0"/>
    <x v="14"/>
    <x v="0"/>
    <x v="0"/>
    <x v="7"/>
    <x v="4"/>
    <x v="11"/>
    <x v="1"/>
    <x v="32"/>
    <x v="199"/>
    <x v="1"/>
    <x v="1"/>
    <x v="789"/>
    <x v="927"/>
    <x v="18"/>
    <x v="1301"/>
    <x v="1"/>
    <x v="16"/>
    <x v="0"/>
    <x v="0"/>
    <x v="2"/>
    <x v="1"/>
    <x v="188"/>
    <x v="4"/>
    <x v="5"/>
    <x v="967"/>
    <x v="1181"/>
    <x v="0"/>
    <x v="0"/>
    <x v="0"/>
    <x v="0"/>
    <x v="0"/>
    <x v="0"/>
    <x v="0"/>
    <x v="0"/>
    <x v="0"/>
  </r>
  <r>
    <x v="0"/>
    <x v="0"/>
    <x v="0"/>
    <x v="19"/>
    <x v="19"/>
    <x v="3"/>
    <x v="0"/>
    <x v="220"/>
    <x v="220"/>
    <x v="22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10"/>
    <x v="4"/>
    <x v="257"/>
    <x v="923"/>
    <x v="929"/>
    <x v="28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"/>
    <x v="1"/>
    <x v="2"/>
    <x v="9"/>
    <x v="1"/>
    <x v="1"/>
    <x v="1"/>
    <x v="1"/>
    <x v="6"/>
    <x v="10"/>
    <x v="2"/>
    <x v="2"/>
    <x v="0"/>
    <x v="0"/>
    <x v="2"/>
    <x v="1"/>
    <x v="83"/>
    <x v="4"/>
    <x v="5"/>
    <x v="5"/>
    <x v="5"/>
    <x v="0"/>
    <x v="0"/>
    <x v="0"/>
    <x v="18"/>
    <x v="18"/>
    <x v="1"/>
    <x v="1"/>
    <x v="1"/>
    <x v="1"/>
  </r>
  <r>
    <x v="0"/>
    <x v="0"/>
    <x v="0"/>
    <x v="19"/>
    <x v="19"/>
    <x v="1"/>
    <x v="90"/>
    <x v="346"/>
    <x v="345"/>
    <x v="3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1302"/>
    <x v="2"/>
    <x v="2"/>
    <x v="3"/>
    <x v="304"/>
    <x v="2"/>
    <x v="1"/>
    <x v="28"/>
    <x v="1"/>
    <x v="2"/>
    <x v="26"/>
    <x v="1182"/>
    <x v="0"/>
    <x v="0"/>
    <x v="0"/>
    <x v="0"/>
    <x v="0"/>
    <x v="0"/>
    <x v="0"/>
    <x v="0"/>
    <x v="0"/>
  </r>
  <r>
    <x v="0"/>
    <x v="0"/>
    <x v="0"/>
    <x v="19"/>
    <x v="19"/>
    <x v="1"/>
    <x v="105"/>
    <x v="685"/>
    <x v="682"/>
    <x v="6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303"/>
    <x v="2"/>
    <x v="2"/>
    <x v="4"/>
    <x v="305"/>
    <x v="40"/>
    <x v="1"/>
    <x v="894"/>
    <x v="1"/>
    <x v="36"/>
    <x v="968"/>
    <x v="1183"/>
    <x v="0"/>
    <x v="0"/>
    <x v="0"/>
    <x v="0"/>
    <x v="0"/>
    <x v="0"/>
    <x v="0"/>
    <x v="0"/>
    <x v="0"/>
  </r>
  <r>
    <x v="0"/>
    <x v="0"/>
    <x v="0"/>
    <x v="19"/>
    <x v="19"/>
    <x v="1"/>
    <x v="82"/>
    <x v="264"/>
    <x v="263"/>
    <x v="2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1"/>
    <x v="490"/>
    <x v="0"/>
    <x v="0"/>
    <x v="0"/>
    <x v="0"/>
    <x v="785"/>
    <x v="429"/>
    <x v="928"/>
    <x v="924"/>
    <x v="930"/>
    <x v="10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1"/>
    <x v="1"/>
    <x v="790"/>
    <x v="928"/>
    <x v="64"/>
    <x v="1304"/>
    <x v="2"/>
    <x v="2"/>
    <x v="12"/>
    <x v="39"/>
    <x v="69"/>
    <x v="3"/>
    <x v="895"/>
    <x v="1"/>
    <x v="36"/>
    <x v="969"/>
    <x v="1184"/>
    <x v="0"/>
    <x v="0"/>
    <x v="0"/>
    <x v="0"/>
    <x v="0"/>
    <x v="0"/>
    <x v="0"/>
    <x v="0"/>
    <x v="0"/>
  </r>
  <r>
    <x v="0"/>
    <x v="0"/>
    <x v="0"/>
    <x v="19"/>
    <x v="19"/>
    <x v="1"/>
    <x v="37"/>
    <x v="581"/>
    <x v="579"/>
    <x v="5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9"/>
    <x v="1305"/>
    <x v="2"/>
    <x v="2"/>
    <x v="9"/>
    <x v="100"/>
    <x v="13"/>
    <x v="1"/>
    <x v="896"/>
    <x v="1"/>
    <x v="13"/>
    <x v="970"/>
    <x v="1185"/>
    <x v="0"/>
    <x v="0"/>
    <x v="0"/>
    <x v="0"/>
    <x v="0"/>
    <x v="0"/>
    <x v="0"/>
    <x v="0"/>
    <x v="0"/>
  </r>
  <r>
    <x v="0"/>
    <x v="0"/>
    <x v="0"/>
    <x v="19"/>
    <x v="19"/>
    <x v="129"/>
    <x v="27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6"/>
    <x v="0"/>
    <x v="929"/>
    <x v="925"/>
    <x v="931"/>
    <x v="10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791"/>
    <x v="929"/>
    <x v="11"/>
    <x v="1306"/>
    <x v="2"/>
    <x v="2"/>
    <x v="0"/>
    <x v="0"/>
    <x v="2"/>
    <x v="1"/>
    <x v="373"/>
    <x v="1"/>
    <x v="2"/>
    <x v="373"/>
    <x v="1186"/>
    <x v="0"/>
    <x v="0"/>
    <x v="0"/>
    <x v="0"/>
    <x v="0"/>
    <x v="0"/>
    <x v="0"/>
    <x v="0"/>
    <x v="0"/>
  </r>
  <r>
    <x v="0"/>
    <x v="0"/>
    <x v="0"/>
    <x v="19"/>
    <x v="19"/>
    <x v="225"/>
    <x v="0"/>
    <x v="526"/>
    <x v="524"/>
    <x v="52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42"/>
    <x v="0"/>
    <x v="0"/>
    <x v="0"/>
    <x v="0"/>
    <x v="0"/>
    <x v="0"/>
    <x v="0"/>
    <x v="0"/>
    <x v="0"/>
    <x v="0"/>
    <x v="0"/>
    <x v="0"/>
    <x v="0"/>
    <x v="0"/>
    <x v="0"/>
    <x v="19"/>
    <x v="297"/>
    <x v="1"/>
    <x v="1"/>
    <x v="0"/>
    <x v="0"/>
    <x v="0"/>
    <x v="0"/>
    <x v="0"/>
    <x v="0"/>
    <x v="0"/>
    <x v="0"/>
    <x v="1"/>
    <x v="1"/>
    <x v="1"/>
    <x v="1"/>
    <x v="23"/>
    <x v="130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79"/>
    <x v="24"/>
    <x v="362"/>
    <x v="360"/>
    <x v="3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3"/>
    <x v="682"/>
    <x v="491"/>
    <x v="0"/>
    <x v="0"/>
    <x v="0"/>
    <x v="0"/>
    <x v="787"/>
    <x v="430"/>
    <x v="930"/>
    <x v="926"/>
    <x v="932"/>
    <x v="1049"/>
    <x v="0"/>
    <x v="0"/>
    <x v="0"/>
    <x v="0"/>
    <x v="0"/>
    <x v="0"/>
    <x v="0"/>
    <x v="0"/>
    <x v="0"/>
    <x v="0"/>
    <x v="0"/>
    <x v="0"/>
    <x v="0"/>
    <x v="0"/>
    <x v="0"/>
    <x v="0"/>
    <x v="397"/>
    <x v="0"/>
    <x v="0"/>
    <x v="3"/>
    <x v="52"/>
    <x v="0"/>
    <x v="0"/>
    <x v="4"/>
    <x v="2"/>
    <x v="374"/>
    <x v="1"/>
    <x v="1"/>
    <x v="531"/>
    <x v="1"/>
    <x v="16"/>
    <x v="792"/>
    <x v="930"/>
    <x v="177"/>
    <x v="1308"/>
    <x v="5"/>
    <x v="19"/>
    <x v="0"/>
    <x v="0"/>
    <x v="60"/>
    <x v="11"/>
    <x v="897"/>
    <x v="0"/>
    <x v="19"/>
    <x v="971"/>
    <x v="1187"/>
    <x v="0"/>
    <x v="0"/>
    <x v="0"/>
    <x v="0"/>
    <x v="0"/>
    <x v="0"/>
    <x v="0"/>
    <x v="0"/>
    <x v="0"/>
  </r>
  <r>
    <x v="0"/>
    <x v="0"/>
    <x v="0"/>
    <x v="19"/>
    <x v="19"/>
    <x v="128"/>
    <x v="0"/>
    <x v="271"/>
    <x v="270"/>
    <x v="27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3"/>
    <x v="492"/>
    <x v="0"/>
    <x v="0"/>
    <x v="0"/>
    <x v="0"/>
    <x v="788"/>
    <x v="431"/>
    <x v="931"/>
    <x v="927"/>
    <x v="933"/>
    <x v="10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10"/>
    <x v="375"/>
    <x v="0"/>
    <x v="0"/>
    <x v="439"/>
    <x v="3"/>
    <x v="11"/>
    <x v="793"/>
    <x v="931"/>
    <x v="22"/>
    <x v="1309"/>
    <x v="2"/>
    <x v="2"/>
    <x v="0"/>
    <x v="0"/>
    <x v="60"/>
    <x v="13"/>
    <x v="898"/>
    <x v="3"/>
    <x v="15"/>
    <x v="972"/>
    <x v="1188"/>
    <x v="0"/>
    <x v="0"/>
    <x v="0"/>
    <x v="0"/>
    <x v="0"/>
    <x v="0"/>
    <x v="0"/>
    <x v="0"/>
    <x v="0"/>
  </r>
  <r>
    <x v="0"/>
    <x v="0"/>
    <x v="0"/>
    <x v="19"/>
    <x v="19"/>
    <x v="128"/>
    <x v="0"/>
    <x v="271"/>
    <x v="270"/>
    <x v="27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98"/>
    <x v="1"/>
    <x v="1"/>
    <x v="0"/>
    <x v="0"/>
    <x v="0"/>
    <x v="0"/>
    <x v="0"/>
    <x v="0"/>
    <x v="0"/>
    <x v="0"/>
    <x v="1"/>
    <x v="1"/>
    <x v="1"/>
    <x v="1"/>
    <x v="60"/>
    <x v="871"/>
    <x v="1"/>
    <x v="456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19"/>
    <x v="19"/>
    <x v="3"/>
    <x v="49"/>
    <x v="340"/>
    <x v="339"/>
    <x v="34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85"/>
    <x v="0"/>
    <x v="0"/>
    <x v="0"/>
    <x v="0"/>
    <x v="85"/>
    <x v="164"/>
    <x v="932"/>
    <x v="928"/>
    <x v="934"/>
    <x v="1051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59"/>
    <x v="1"/>
    <x v="1"/>
    <x v="0"/>
    <x v="0"/>
    <x v="7"/>
    <x v="4"/>
    <x v="9"/>
    <x v="1"/>
    <x v="1"/>
    <x v="23"/>
    <x v="1"/>
    <x v="1"/>
    <x v="1"/>
    <x v="932"/>
    <x v="3"/>
    <x v="1102"/>
    <x v="2"/>
    <x v="2"/>
    <x v="0"/>
    <x v="0"/>
    <x v="2"/>
    <x v="1"/>
    <x v="28"/>
    <x v="4"/>
    <x v="5"/>
    <x v="5"/>
    <x v="1189"/>
    <x v="0"/>
    <x v="0"/>
    <x v="0"/>
    <x v="54"/>
    <x v="54"/>
    <x v="1"/>
    <x v="1"/>
    <x v="21"/>
    <x v="21"/>
  </r>
  <r>
    <x v="0"/>
    <x v="0"/>
    <x v="0"/>
    <x v="19"/>
    <x v="19"/>
    <x v="3"/>
    <x v="49"/>
    <x v="340"/>
    <x v="339"/>
    <x v="34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4"/>
    <x v="1"/>
    <x v="1"/>
    <x v="0"/>
    <x v="0"/>
    <x v="0"/>
    <x v="0"/>
    <x v="0"/>
    <x v="0"/>
    <x v="0"/>
    <x v="0"/>
    <x v="1"/>
    <x v="1"/>
    <x v="1"/>
    <x v="1"/>
    <x v="6"/>
    <x v="8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1"/>
    <x v="27"/>
    <x v="349"/>
    <x v="348"/>
    <x v="3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67"/>
    <x v="0"/>
    <x v="0"/>
    <x v="0"/>
    <x v="0"/>
    <x v="0"/>
    <x v="0"/>
    <x v="0"/>
    <x v="0"/>
    <x v="1"/>
    <x v="1"/>
    <x v="1"/>
    <x v="1"/>
    <x v="16"/>
    <x v="1310"/>
    <x v="24"/>
    <x v="457"/>
    <x v="20"/>
    <x v="30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1"/>
    <x v="102"/>
    <x v="350"/>
    <x v="217"/>
    <x v="3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4"/>
    <x v="119"/>
    <x v="0"/>
    <x v="0"/>
    <x v="0"/>
    <x v="0"/>
    <x v="789"/>
    <x v="287"/>
    <x v="933"/>
    <x v="929"/>
    <x v="935"/>
    <x v="10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376"/>
    <x v="0"/>
    <x v="0"/>
    <x v="532"/>
    <x v="0"/>
    <x v="16"/>
    <x v="794"/>
    <x v="933"/>
    <x v="50"/>
    <x v="1311"/>
    <x v="2"/>
    <x v="2"/>
    <x v="5"/>
    <x v="307"/>
    <x v="7"/>
    <x v="15"/>
    <x v="899"/>
    <x v="10"/>
    <x v="69"/>
    <x v="973"/>
    <x v="1190"/>
    <x v="0"/>
    <x v="0"/>
    <x v="0"/>
    <x v="0"/>
    <x v="0"/>
    <x v="0"/>
    <x v="0"/>
    <x v="0"/>
    <x v="0"/>
  </r>
  <r>
    <x v="0"/>
    <x v="0"/>
    <x v="0"/>
    <x v="20"/>
    <x v="20"/>
    <x v="51"/>
    <x v="53"/>
    <x v="352"/>
    <x v="350"/>
    <x v="3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5"/>
    <x v="9"/>
    <x v="0"/>
    <x v="0"/>
    <x v="355"/>
    <x v="0"/>
    <x v="790"/>
    <x v="7"/>
    <x v="934"/>
    <x v="930"/>
    <x v="936"/>
    <x v="1053"/>
    <x v="0"/>
    <x v="0"/>
    <x v="0"/>
    <x v="0"/>
    <x v="0"/>
    <x v="0"/>
    <x v="0"/>
    <x v="0"/>
    <x v="0"/>
    <x v="0"/>
    <x v="0"/>
    <x v="0"/>
    <x v="0"/>
    <x v="0"/>
    <x v="0"/>
    <x v="336"/>
    <x v="398"/>
    <x v="0"/>
    <x v="0"/>
    <x v="1"/>
    <x v="1"/>
    <x v="0"/>
    <x v="0"/>
    <x v="27"/>
    <x v="4"/>
    <x v="377"/>
    <x v="0"/>
    <x v="0"/>
    <x v="504"/>
    <x v="1"/>
    <x v="0"/>
    <x v="795"/>
    <x v="934"/>
    <x v="3"/>
    <x v="1312"/>
    <x v="2"/>
    <x v="2"/>
    <x v="1"/>
    <x v="157"/>
    <x v="39"/>
    <x v="1"/>
    <x v="900"/>
    <x v="4"/>
    <x v="4"/>
    <x v="974"/>
    <x v="1191"/>
    <x v="0"/>
    <x v="0"/>
    <x v="0"/>
    <x v="0"/>
    <x v="0"/>
    <x v="0"/>
    <x v="0"/>
    <x v="0"/>
    <x v="0"/>
  </r>
  <r>
    <x v="0"/>
    <x v="0"/>
    <x v="0"/>
    <x v="20"/>
    <x v="20"/>
    <x v="63"/>
    <x v="27"/>
    <x v="245"/>
    <x v="244"/>
    <x v="2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1"/>
    <x v="0"/>
    <x v="935"/>
    <x v="931"/>
    <x v="937"/>
    <x v="10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533"/>
    <x v="3"/>
    <x v="4"/>
    <x v="796"/>
    <x v="935"/>
    <x v="23"/>
    <x v="1038"/>
    <x v="2"/>
    <x v="2"/>
    <x v="0"/>
    <x v="0"/>
    <x v="18"/>
    <x v="3"/>
    <x v="901"/>
    <x v="3"/>
    <x v="83"/>
    <x v="975"/>
    <x v="1192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6"/>
    <x v="493"/>
    <x v="0"/>
    <x v="0"/>
    <x v="0"/>
    <x v="0"/>
    <x v="792"/>
    <x v="432"/>
    <x v="936"/>
    <x v="932"/>
    <x v="938"/>
    <x v="10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1"/>
    <x v="2"/>
    <x v="378"/>
    <x v="0"/>
    <x v="0"/>
    <x v="534"/>
    <x v="0"/>
    <x v="4"/>
    <x v="797"/>
    <x v="936"/>
    <x v="40"/>
    <x v="1313"/>
    <x v="2"/>
    <x v="2"/>
    <x v="0"/>
    <x v="0"/>
    <x v="17"/>
    <x v="8"/>
    <x v="902"/>
    <x v="1"/>
    <x v="20"/>
    <x v="976"/>
    <x v="1193"/>
    <x v="0"/>
    <x v="0"/>
    <x v="0"/>
    <x v="0"/>
    <x v="0"/>
    <x v="0"/>
    <x v="0"/>
    <x v="0"/>
    <x v="0"/>
  </r>
  <r>
    <x v="0"/>
    <x v="0"/>
    <x v="0"/>
    <x v="20"/>
    <x v="20"/>
    <x v="130"/>
    <x v="0"/>
    <x v="355"/>
    <x v="353"/>
    <x v="35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87"/>
    <x v="26"/>
    <x v="0"/>
    <x v="0"/>
    <x v="0"/>
    <x v="0"/>
    <x v="793"/>
    <x v="23"/>
    <x v="937"/>
    <x v="933"/>
    <x v="939"/>
    <x v="1056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99"/>
    <x v="1"/>
    <x v="1"/>
    <x v="0"/>
    <x v="0"/>
    <x v="14"/>
    <x v="2"/>
    <x v="118"/>
    <x v="2"/>
    <x v="66"/>
    <x v="56"/>
    <x v="0"/>
    <x v="14"/>
    <x v="798"/>
    <x v="937"/>
    <x v="60"/>
    <x v="865"/>
    <x v="2"/>
    <x v="2"/>
    <x v="0"/>
    <x v="0"/>
    <x v="1"/>
    <x v="3"/>
    <x v="85"/>
    <x v="1"/>
    <x v="10"/>
    <x v="977"/>
    <x v="1194"/>
    <x v="0"/>
    <x v="0"/>
    <x v="0"/>
    <x v="0"/>
    <x v="0"/>
    <x v="0"/>
    <x v="0"/>
    <x v="0"/>
    <x v="0"/>
  </r>
  <r>
    <x v="0"/>
    <x v="0"/>
    <x v="0"/>
    <x v="20"/>
    <x v="20"/>
    <x v="1"/>
    <x v="0"/>
    <x v="686"/>
    <x v="683"/>
    <x v="6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28"/>
    <x v="0"/>
    <x v="0"/>
    <x v="0"/>
    <x v="0"/>
    <x v="794"/>
    <x v="348"/>
    <x v="938"/>
    <x v="934"/>
    <x v="940"/>
    <x v="10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27"/>
    <x v="0"/>
    <x v="0"/>
    <x v="535"/>
    <x v="1"/>
    <x v="5"/>
    <x v="799"/>
    <x v="938"/>
    <x v="10"/>
    <x v="1314"/>
    <x v="2"/>
    <x v="2"/>
    <x v="7"/>
    <x v="62"/>
    <x v="23"/>
    <x v="1"/>
    <x v="903"/>
    <x v="4"/>
    <x v="39"/>
    <x v="978"/>
    <x v="1195"/>
    <x v="0"/>
    <x v="0"/>
    <x v="0"/>
    <x v="0"/>
    <x v="0"/>
    <x v="0"/>
    <x v="0"/>
    <x v="0"/>
    <x v="0"/>
  </r>
  <r>
    <x v="0"/>
    <x v="0"/>
    <x v="0"/>
    <x v="20"/>
    <x v="20"/>
    <x v="29"/>
    <x v="27"/>
    <x v="348"/>
    <x v="347"/>
    <x v="3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88"/>
    <x v="494"/>
    <x v="0"/>
    <x v="0"/>
    <x v="356"/>
    <x v="0"/>
    <x v="795"/>
    <x v="0"/>
    <x v="939"/>
    <x v="935"/>
    <x v="703"/>
    <x v="1058"/>
    <x v="0"/>
    <x v="0"/>
    <x v="0"/>
    <x v="0"/>
    <x v="0"/>
    <x v="0"/>
    <x v="0"/>
    <x v="0"/>
    <x v="0"/>
    <x v="0"/>
    <x v="0"/>
    <x v="0"/>
    <x v="0"/>
    <x v="0"/>
    <x v="0"/>
    <x v="337"/>
    <x v="399"/>
    <x v="0"/>
    <x v="0"/>
    <x v="1"/>
    <x v="1"/>
    <x v="0"/>
    <x v="0"/>
    <x v="0"/>
    <x v="0"/>
    <x v="0"/>
    <x v="0"/>
    <x v="0"/>
    <x v="0"/>
    <x v="1"/>
    <x v="5"/>
    <x v="800"/>
    <x v="939"/>
    <x v="92"/>
    <x v="1030"/>
    <x v="2"/>
    <x v="2"/>
    <x v="0"/>
    <x v="0"/>
    <x v="25"/>
    <x v="15"/>
    <x v="904"/>
    <x v="3"/>
    <x v="52"/>
    <x v="979"/>
    <x v="1196"/>
    <x v="0"/>
    <x v="0"/>
    <x v="0"/>
    <x v="0"/>
    <x v="0"/>
    <x v="0"/>
    <x v="0"/>
    <x v="0"/>
    <x v="0"/>
  </r>
  <r>
    <x v="0"/>
    <x v="0"/>
    <x v="0"/>
    <x v="20"/>
    <x v="20"/>
    <x v="1"/>
    <x v="77"/>
    <x v="687"/>
    <x v="684"/>
    <x v="6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3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3"/>
    <x v="0"/>
    <x v="156"/>
    <x v="156"/>
    <x v="1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89"/>
    <x v="495"/>
    <x v="0"/>
    <x v="0"/>
    <x v="0"/>
    <x v="0"/>
    <x v="796"/>
    <x v="433"/>
    <x v="940"/>
    <x v="936"/>
    <x v="941"/>
    <x v="1059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00"/>
    <x v="1"/>
    <x v="1"/>
    <x v="0"/>
    <x v="0"/>
    <x v="8"/>
    <x v="2"/>
    <x v="12"/>
    <x v="2"/>
    <x v="5"/>
    <x v="139"/>
    <x v="1"/>
    <x v="1"/>
    <x v="801"/>
    <x v="940"/>
    <x v="23"/>
    <x v="1316"/>
    <x v="2"/>
    <x v="2"/>
    <x v="0"/>
    <x v="0"/>
    <x v="13"/>
    <x v="3"/>
    <x v="67"/>
    <x v="4"/>
    <x v="5"/>
    <x v="980"/>
    <x v="1197"/>
    <x v="0"/>
    <x v="0"/>
    <x v="0"/>
    <x v="0"/>
    <x v="0"/>
    <x v="0"/>
    <x v="0"/>
    <x v="0"/>
    <x v="0"/>
  </r>
  <r>
    <x v="0"/>
    <x v="0"/>
    <x v="0"/>
    <x v="20"/>
    <x v="20"/>
    <x v="3"/>
    <x v="0"/>
    <x v="156"/>
    <x v="156"/>
    <x v="15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0"/>
    <x v="185"/>
    <x v="0"/>
    <x v="0"/>
    <x v="0"/>
    <x v="0"/>
    <x v="797"/>
    <x v="164"/>
    <x v="941"/>
    <x v="937"/>
    <x v="942"/>
    <x v="106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2"/>
    <x v="1"/>
    <x v="2"/>
    <x v="9"/>
    <x v="1"/>
    <x v="1"/>
    <x v="802"/>
    <x v="941"/>
    <x v="6"/>
    <x v="120"/>
    <x v="2"/>
    <x v="2"/>
    <x v="0"/>
    <x v="0"/>
    <x v="2"/>
    <x v="1"/>
    <x v="83"/>
    <x v="4"/>
    <x v="5"/>
    <x v="981"/>
    <x v="1198"/>
    <x v="0"/>
    <x v="0"/>
    <x v="0"/>
    <x v="25"/>
    <x v="25"/>
    <x v="1"/>
    <x v="1"/>
    <x v="22"/>
    <x v="22"/>
  </r>
  <r>
    <x v="0"/>
    <x v="0"/>
    <x v="0"/>
    <x v="20"/>
    <x v="20"/>
    <x v="63"/>
    <x v="27"/>
    <x v="245"/>
    <x v="244"/>
    <x v="245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1"/>
    <x v="16"/>
    <x v="0"/>
    <x v="0"/>
    <x v="0"/>
    <x v="0"/>
    <x v="798"/>
    <x v="0"/>
    <x v="942"/>
    <x v="938"/>
    <x v="943"/>
    <x v="1061"/>
    <x v="0"/>
    <x v="0"/>
    <x v="0"/>
    <x v="0"/>
    <x v="0"/>
    <x v="0"/>
    <x v="0"/>
    <x v="0"/>
    <x v="0"/>
    <x v="0"/>
    <x v="0"/>
    <x v="0"/>
    <x v="0"/>
    <x v="0"/>
    <x v="0"/>
    <x v="0"/>
    <x v="400"/>
    <x v="0"/>
    <x v="0"/>
    <x v="1"/>
    <x v="1"/>
    <x v="0"/>
    <x v="0"/>
    <x v="0"/>
    <x v="0"/>
    <x v="0"/>
    <x v="0"/>
    <x v="0"/>
    <x v="0"/>
    <x v="1"/>
    <x v="0"/>
    <x v="803"/>
    <x v="942"/>
    <x v="6"/>
    <x v="10"/>
    <x v="2"/>
    <x v="2"/>
    <x v="0"/>
    <x v="0"/>
    <x v="6"/>
    <x v="1"/>
    <x v="34"/>
    <x v="4"/>
    <x v="13"/>
    <x v="982"/>
    <x v="1199"/>
    <x v="0"/>
    <x v="0"/>
    <x v="0"/>
    <x v="107"/>
    <x v="107"/>
    <x v="1"/>
    <x v="1"/>
    <x v="22"/>
    <x v="22"/>
  </r>
  <r>
    <x v="0"/>
    <x v="0"/>
    <x v="0"/>
    <x v="20"/>
    <x v="20"/>
    <x v="13"/>
    <x v="20"/>
    <x v="688"/>
    <x v="685"/>
    <x v="6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0"/>
    <x v="20"/>
    <x v="37"/>
    <x v="0"/>
    <x v="356"/>
    <x v="354"/>
    <x v="3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96"/>
    <x v="0"/>
    <x v="0"/>
    <x v="0"/>
    <x v="0"/>
    <x v="1"/>
    <x v="434"/>
    <x v="943"/>
    <x v="939"/>
    <x v="944"/>
    <x v="10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0"/>
    <x v="0"/>
    <x v="943"/>
    <x v="60"/>
    <x v="1317"/>
    <x v="2"/>
    <x v="2"/>
    <x v="0"/>
    <x v="0"/>
    <x v="43"/>
    <x v="1"/>
    <x v="92"/>
    <x v="4"/>
    <x v="13"/>
    <x v="79"/>
    <x v="1200"/>
    <x v="0"/>
    <x v="0"/>
    <x v="0"/>
    <x v="0"/>
    <x v="0"/>
    <x v="0"/>
    <x v="0"/>
    <x v="0"/>
    <x v="0"/>
  </r>
  <r>
    <x v="0"/>
    <x v="0"/>
    <x v="0"/>
    <x v="20"/>
    <x v="20"/>
    <x v="37"/>
    <x v="0"/>
    <x v="356"/>
    <x v="354"/>
    <x v="35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6"/>
    <x v="881"/>
    <x v="886"/>
    <x v="996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01"/>
    <x v="1"/>
    <x v="1"/>
    <x v="0"/>
    <x v="0"/>
    <x v="7"/>
    <x v="4"/>
    <x v="9"/>
    <x v="1"/>
    <x v="1"/>
    <x v="23"/>
    <x v="0"/>
    <x v="16"/>
    <x v="22"/>
    <x v="944"/>
    <x v="4"/>
    <x v="1318"/>
    <x v="2"/>
    <x v="2"/>
    <x v="0"/>
    <x v="0"/>
    <x v="2"/>
    <x v="1"/>
    <x v="28"/>
    <x v="1"/>
    <x v="2"/>
    <x v="26"/>
    <x v="1201"/>
    <x v="0"/>
    <x v="0"/>
    <x v="0"/>
    <x v="0"/>
    <x v="0"/>
    <x v="0"/>
    <x v="0"/>
    <x v="0"/>
    <x v="0"/>
  </r>
  <r>
    <x v="0"/>
    <x v="0"/>
    <x v="0"/>
    <x v="20"/>
    <x v="20"/>
    <x v="1"/>
    <x v="27"/>
    <x v="349"/>
    <x v="348"/>
    <x v="34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"/>
    <x v="0"/>
    <x v="359"/>
    <x v="357"/>
    <x v="3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2"/>
    <x v="497"/>
    <x v="0"/>
    <x v="0"/>
    <x v="357"/>
    <x v="91"/>
    <x v="799"/>
    <x v="435"/>
    <x v="944"/>
    <x v="940"/>
    <x v="945"/>
    <x v="1063"/>
    <x v="0"/>
    <x v="0"/>
    <x v="0"/>
    <x v="0"/>
    <x v="0"/>
    <x v="0"/>
    <x v="1"/>
    <x v="3"/>
    <x v="0"/>
    <x v="0"/>
    <x v="0"/>
    <x v="0"/>
    <x v="74"/>
    <x v="0"/>
    <x v="1"/>
    <x v="37"/>
    <x v="401"/>
    <x v="0"/>
    <x v="0"/>
    <x v="0"/>
    <x v="110"/>
    <x v="0"/>
    <x v="0"/>
    <x v="74"/>
    <x v="5"/>
    <x v="379"/>
    <x v="1"/>
    <x v="154"/>
    <x v="536"/>
    <x v="6"/>
    <x v="89"/>
    <x v="804"/>
    <x v="945"/>
    <x v="101"/>
    <x v="1319"/>
    <x v="1"/>
    <x v="179"/>
    <x v="1"/>
    <x v="144"/>
    <x v="137"/>
    <x v="11"/>
    <x v="905"/>
    <x v="13"/>
    <x v="185"/>
    <x v="983"/>
    <x v="1202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320"/>
    <x v="1"/>
    <x v="4"/>
    <x v="0"/>
    <x v="0"/>
    <x v="39"/>
    <x v="1"/>
    <x v="906"/>
    <x v="1"/>
    <x v="31"/>
    <x v="984"/>
    <x v="1203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3"/>
    <x v="498"/>
    <x v="0"/>
    <x v="0"/>
    <x v="358"/>
    <x v="92"/>
    <x v="800"/>
    <x v="436"/>
    <x v="945"/>
    <x v="941"/>
    <x v="946"/>
    <x v="1064"/>
    <x v="0"/>
    <x v="0"/>
    <x v="0"/>
    <x v="0"/>
    <x v="0"/>
    <x v="0"/>
    <x v="3"/>
    <x v="3"/>
    <x v="0"/>
    <x v="0"/>
    <x v="0"/>
    <x v="0"/>
    <x v="3"/>
    <x v="0"/>
    <x v="0"/>
    <x v="338"/>
    <x v="402"/>
    <x v="0"/>
    <x v="0"/>
    <x v="0"/>
    <x v="268"/>
    <x v="0"/>
    <x v="0"/>
    <x v="68"/>
    <x v="10"/>
    <x v="380"/>
    <x v="0"/>
    <x v="0"/>
    <x v="537"/>
    <x v="3"/>
    <x v="15"/>
    <x v="805"/>
    <x v="946"/>
    <x v="124"/>
    <x v="1321"/>
    <x v="7"/>
    <x v="458"/>
    <x v="0"/>
    <x v="0"/>
    <x v="54"/>
    <x v="15"/>
    <x v="907"/>
    <x v="3"/>
    <x v="17"/>
    <x v="985"/>
    <x v="1204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4"/>
    <x v="499"/>
    <x v="0"/>
    <x v="0"/>
    <x v="359"/>
    <x v="76"/>
    <x v="801"/>
    <x v="437"/>
    <x v="946"/>
    <x v="942"/>
    <x v="947"/>
    <x v="1065"/>
    <x v="8"/>
    <x v="41"/>
    <x v="0"/>
    <x v="0"/>
    <x v="0"/>
    <x v="0"/>
    <x v="3"/>
    <x v="3"/>
    <x v="0"/>
    <x v="0"/>
    <x v="0"/>
    <x v="0"/>
    <x v="51"/>
    <x v="0"/>
    <x v="0"/>
    <x v="339"/>
    <x v="403"/>
    <x v="67"/>
    <x v="302"/>
    <x v="9"/>
    <x v="19"/>
    <x v="0"/>
    <x v="0"/>
    <x v="20"/>
    <x v="14"/>
    <x v="381"/>
    <x v="13"/>
    <x v="155"/>
    <x v="538"/>
    <x v="3"/>
    <x v="5"/>
    <x v="806"/>
    <x v="947"/>
    <x v="97"/>
    <x v="1322"/>
    <x v="15"/>
    <x v="228"/>
    <x v="0"/>
    <x v="0"/>
    <x v="23"/>
    <x v="0"/>
    <x v="908"/>
    <x v="3"/>
    <x v="7"/>
    <x v="986"/>
    <x v="1205"/>
    <x v="0"/>
    <x v="0"/>
    <x v="0"/>
    <x v="0"/>
    <x v="0"/>
    <x v="0"/>
    <x v="0"/>
    <x v="0"/>
    <x v="0"/>
  </r>
  <r>
    <x v="0"/>
    <x v="0"/>
    <x v="0"/>
    <x v="21"/>
    <x v="21"/>
    <x v="133"/>
    <x v="0"/>
    <x v="353"/>
    <x v="351"/>
    <x v="35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6"/>
    <x v="0"/>
    <x v="0"/>
    <x v="0"/>
    <x v="0"/>
    <x v="85"/>
    <x v="14"/>
    <x v="947"/>
    <x v="943"/>
    <x v="948"/>
    <x v="106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03"/>
    <x v="1"/>
    <x v="1"/>
    <x v="0"/>
    <x v="0"/>
    <x v="7"/>
    <x v="4"/>
    <x v="9"/>
    <x v="1"/>
    <x v="1"/>
    <x v="23"/>
    <x v="1"/>
    <x v="1"/>
    <x v="1"/>
    <x v="1"/>
    <x v="6"/>
    <x v="706"/>
    <x v="2"/>
    <x v="2"/>
    <x v="0"/>
    <x v="0"/>
    <x v="2"/>
    <x v="1"/>
    <x v="28"/>
    <x v="4"/>
    <x v="5"/>
    <x v="5"/>
    <x v="5"/>
    <x v="0"/>
    <x v="0"/>
    <x v="0"/>
    <x v="58"/>
    <x v="58"/>
    <x v="1"/>
    <x v="1"/>
    <x v="23"/>
    <x v="23"/>
  </r>
  <r>
    <x v="0"/>
    <x v="0"/>
    <x v="0"/>
    <x v="21"/>
    <x v="21"/>
    <x v="25"/>
    <x v="27"/>
    <x v="31"/>
    <x v="31"/>
    <x v="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5"/>
    <x v="500"/>
    <x v="0"/>
    <x v="0"/>
    <x v="360"/>
    <x v="90"/>
    <x v="802"/>
    <x v="438"/>
    <x v="948"/>
    <x v="944"/>
    <x v="949"/>
    <x v="1067"/>
    <x v="0"/>
    <x v="0"/>
    <x v="0"/>
    <x v="0"/>
    <x v="0"/>
    <x v="0"/>
    <x v="3"/>
    <x v="3"/>
    <x v="1"/>
    <x v="6"/>
    <x v="0"/>
    <x v="0"/>
    <x v="10"/>
    <x v="0"/>
    <x v="0"/>
    <x v="340"/>
    <x v="404"/>
    <x v="0"/>
    <x v="0"/>
    <x v="1"/>
    <x v="1"/>
    <x v="0"/>
    <x v="0"/>
    <x v="32"/>
    <x v="21"/>
    <x v="382"/>
    <x v="0"/>
    <x v="0"/>
    <x v="539"/>
    <x v="13"/>
    <x v="10"/>
    <x v="807"/>
    <x v="948"/>
    <x v="7"/>
    <x v="1323"/>
    <x v="13"/>
    <x v="459"/>
    <x v="0"/>
    <x v="0"/>
    <x v="220"/>
    <x v="46"/>
    <x v="909"/>
    <x v="42"/>
    <x v="138"/>
    <x v="987"/>
    <x v="1206"/>
    <x v="0"/>
    <x v="0"/>
    <x v="0"/>
    <x v="0"/>
    <x v="0"/>
    <x v="0"/>
    <x v="0"/>
    <x v="0"/>
    <x v="0"/>
  </r>
  <r>
    <x v="0"/>
    <x v="0"/>
    <x v="0"/>
    <x v="21"/>
    <x v="21"/>
    <x v="61"/>
    <x v="0"/>
    <x v="365"/>
    <x v="363"/>
    <x v="3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71"/>
    <x v="132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61"/>
    <x v="0"/>
    <x v="365"/>
    <x v="363"/>
    <x v="3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6"/>
    <x v="501"/>
    <x v="0"/>
    <x v="0"/>
    <x v="0"/>
    <x v="0"/>
    <x v="803"/>
    <x v="439"/>
    <x v="949"/>
    <x v="945"/>
    <x v="950"/>
    <x v="1068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04"/>
    <x v="0"/>
    <x v="0"/>
    <x v="0"/>
    <x v="0"/>
    <x v="20"/>
    <x v="2"/>
    <x v="383"/>
    <x v="0"/>
    <x v="0"/>
    <x v="540"/>
    <x v="1"/>
    <x v="4"/>
    <x v="808"/>
    <x v="949"/>
    <x v="23"/>
    <x v="332"/>
    <x v="1"/>
    <x v="19"/>
    <x v="0"/>
    <x v="0"/>
    <x v="173"/>
    <x v="3"/>
    <x v="910"/>
    <x v="4"/>
    <x v="61"/>
    <x v="988"/>
    <x v="1207"/>
    <x v="0"/>
    <x v="0"/>
    <x v="0"/>
    <x v="0"/>
    <x v="0"/>
    <x v="0"/>
    <x v="0"/>
    <x v="0"/>
    <x v="0"/>
  </r>
  <r>
    <x v="0"/>
    <x v="0"/>
    <x v="0"/>
    <x v="21"/>
    <x v="21"/>
    <x v="1"/>
    <x v="0"/>
    <x v="366"/>
    <x v="364"/>
    <x v="36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7"/>
    <x v="502"/>
    <x v="0"/>
    <x v="0"/>
    <x v="361"/>
    <x v="93"/>
    <x v="804"/>
    <x v="440"/>
    <x v="950"/>
    <x v="946"/>
    <x v="951"/>
    <x v="1069"/>
    <x v="0"/>
    <x v="0"/>
    <x v="0"/>
    <x v="0"/>
    <x v="0"/>
    <x v="0"/>
    <x v="3"/>
    <x v="3"/>
    <x v="0"/>
    <x v="0"/>
    <x v="0"/>
    <x v="0"/>
    <x v="3"/>
    <x v="0"/>
    <x v="0"/>
    <x v="341"/>
    <x v="405"/>
    <x v="0"/>
    <x v="0"/>
    <x v="1"/>
    <x v="1"/>
    <x v="0"/>
    <x v="0"/>
    <x v="68"/>
    <x v="5"/>
    <x v="315"/>
    <x v="1"/>
    <x v="1"/>
    <x v="541"/>
    <x v="3"/>
    <x v="32"/>
    <x v="809"/>
    <x v="950"/>
    <x v="178"/>
    <x v="1325"/>
    <x v="9"/>
    <x v="460"/>
    <x v="5"/>
    <x v="308"/>
    <x v="221"/>
    <x v="22"/>
    <x v="911"/>
    <x v="14"/>
    <x v="152"/>
    <x v="989"/>
    <x v="1208"/>
    <x v="60"/>
    <x v="55"/>
    <x v="4"/>
    <x v="0"/>
    <x v="0"/>
    <x v="0"/>
    <x v="0"/>
    <x v="0"/>
    <x v="0"/>
  </r>
  <r>
    <x v="0"/>
    <x v="0"/>
    <x v="0"/>
    <x v="21"/>
    <x v="21"/>
    <x v="1"/>
    <x v="0"/>
    <x v="367"/>
    <x v="365"/>
    <x v="3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8"/>
    <x v="503"/>
    <x v="0"/>
    <x v="0"/>
    <x v="0"/>
    <x v="0"/>
    <x v="805"/>
    <x v="441"/>
    <x v="951"/>
    <x v="947"/>
    <x v="952"/>
    <x v="10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4"/>
    <x v="50"/>
    <x v="0"/>
    <x v="0"/>
    <x v="195"/>
    <x v="1"/>
    <x v="5"/>
    <x v="810"/>
    <x v="951"/>
    <x v="10"/>
    <x v="1326"/>
    <x v="2"/>
    <x v="2"/>
    <x v="4"/>
    <x v="16"/>
    <x v="20"/>
    <x v="3"/>
    <x v="912"/>
    <x v="1"/>
    <x v="15"/>
    <x v="990"/>
    <x v="1209"/>
    <x v="0"/>
    <x v="0"/>
    <x v="0"/>
    <x v="0"/>
    <x v="0"/>
    <x v="0"/>
    <x v="0"/>
    <x v="0"/>
    <x v="0"/>
  </r>
  <r>
    <x v="0"/>
    <x v="0"/>
    <x v="0"/>
    <x v="21"/>
    <x v="21"/>
    <x v="1"/>
    <x v="35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2"/>
    <x v="0"/>
    <x v="806"/>
    <x v="0"/>
    <x v="952"/>
    <x v="948"/>
    <x v="953"/>
    <x v="1071"/>
    <x v="0"/>
    <x v="0"/>
    <x v="0"/>
    <x v="0"/>
    <x v="0"/>
    <x v="0"/>
    <x v="0"/>
    <x v="0"/>
    <x v="0"/>
    <x v="0"/>
    <x v="0"/>
    <x v="0"/>
    <x v="0"/>
    <x v="2"/>
    <x v="1"/>
    <x v="342"/>
    <x v="406"/>
    <x v="0"/>
    <x v="0"/>
    <x v="0"/>
    <x v="269"/>
    <x v="0"/>
    <x v="0"/>
    <x v="0"/>
    <x v="0"/>
    <x v="0"/>
    <x v="0"/>
    <x v="0"/>
    <x v="0"/>
    <x v="0"/>
    <x v="16"/>
    <x v="811"/>
    <x v="952"/>
    <x v="17"/>
    <x v="1327"/>
    <x v="1"/>
    <x v="461"/>
    <x v="9"/>
    <x v="309"/>
    <x v="18"/>
    <x v="8"/>
    <x v="913"/>
    <x v="10"/>
    <x v="83"/>
    <x v="991"/>
    <x v="1210"/>
    <x v="0"/>
    <x v="0"/>
    <x v="0"/>
    <x v="0"/>
    <x v="0"/>
    <x v="0"/>
    <x v="0"/>
    <x v="0"/>
    <x v="0"/>
  </r>
  <r>
    <x v="0"/>
    <x v="0"/>
    <x v="0"/>
    <x v="21"/>
    <x v="21"/>
    <x v="131"/>
    <x v="77"/>
    <x v="348"/>
    <x v="347"/>
    <x v="3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99"/>
    <x v="230"/>
    <x v="0"/>
    <x v="0"/>
    <x v="363"/>
    <x v="0"/>
    <x v="807"/>
    <x v="204"/>
    <x v="953"/>
    <x v="949"/>
    <x v="954"/>
    <x v="1072"/>
    <x v="0"/>
    <x v="0"/>
    <x v="0"/>
    <x v="0"/>
    <x v="0"/>
    <x v="0"/>
    <x v="0"/>
    <x v="0"/>
    <x v="0"/>
    <x v="0"/>
    <x v="0"/>
    <x v="0"/>
    <x v="0"/>
    <x v="0"/>
    <x v="1"/>
    <x v="343"/>
    <x v="407"/>
    <x v="0"/>
    <x v="0"/>
    <x v="1"/>
    <x v="1"/>
    <x v="0"/>
    <x v="0"/>
    <x v="8"/>
    <x v="2"/>
    <x v="9"/>
    <x v="0"/>
    <x v="0"/>
    <x v="23"/>
    <x v="0"/>
    <x v="0"/>
    <x v="812"/>
    <x v="953"/>
    <x v="46"/>
    <x v="1328"/>
    <x v="2"/>
    <x v="2"/>
    <x v="7"/>
    <x v="15"/>
    <x v="55"/>
    <x v="3"/>
    <x v="914"/>
    <x v="1"/>
    <x v="65"/>
    <x v="992"/>
    <x v="1211"/>
    <x v="0"/>
    <x v="0"/>
    <x v="0"/>
    <x v="0"/>
    <x v="0"/>
    <x v="0"/>
    <x v="0"/>
    <x v="0"/>
    <x v="0"/>
  </r>
  <r>
    <x v="0"/>
    <x v="0"/>
    <x v="0"/>
    <x v="21"/>
    <x v="21"/>
    <x v="29"/>
    <x v="104"/>
    <x v="687"/>
    <x v="684"/>
    <x v="6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5"/>
    <x v="0"/>
    <x v="677"/>
    <x v="674"/>
    <x v="6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8"/>
    <x v="1"/>
    <x v="1"/>
    <x v="0"/>
    <x v="0"/>
    <x v="0"/>
    <x v="0"/>
    <x v="0"/>
    <x v="0"/>
    <x v="0"/>
    <x v="0"/>
    <x v="1"/>
    <x v="1"/>
    <x v="1"/>
    <x v="1"/>
    <x v="6"/>
    <x v="1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5"/>
    <x v="0"/>
    <x v="677"/>
    <x v="674"/>
    <x v="6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54"/>
    <x v="950"/>
    <x v="955"/>
    <x v="107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9"/>
    <x v="1"/>
    <x v="1"/>
    <x v="23"/>
    <x v="0"/>
    <x v="16"/>
    <x v="22"/>
    <x v="954"/>
    <x v="6"/>
    <x v="10"/>
    <x v="2"/>
    <x v="2"/>
    <x v="0"/>
    <x v="0"/>
    <x v="2"/>
    <x v="1"/>
    <x v="28"/>
    <x v="1"/>
    <x v="2"/>
    <x v="26"/>
    <x v="1212"/>
    <x v="0"/>
    <x v="0"/>
    <x v="0"/>
    <x v="149"/>
    <x v="149"/>
    <x v="1"/>
    <x v="1"/>
    <x v="23"/>
    <x v="23"/>
  </r>
  <r>
    <x v="0"/>
    <x v="0"/>
    <x v="0"/>
    <x v="21"/>
    <x v="21"/>
    <x v="58"/>
    <x v="20"/>
    <x v="209"/>
    <x v="209"/>
    <x v="2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226"/>
    <x v="190"/>
    <x v="680"/>
    <x v="677"/>
    <x v="6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84"/>
    <x v="132"/>
    <x v="357"/>
    <x v="355"/>
    <x v="3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8"/>
    <x v="0"/>
    <x v="955"/>
    <x v="951"/>
    <x v="956"/>
    <x v="10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0"/>
    <x v="0"/>
    <x v="0"/>
    <x v="0"/>
    <x v="0"/>
    <x v="0"/>
    <x v="0"/>
    <x v="0"/>
    <x v="0"/>
    <x v="3"/>
    <x v="14"/>
    <x v="813"/>
    <x v="955"/>
    <x v="55"/>
    <x v="92"/>
    <x v="15"/>
    <x v="462"/>
    <x v="0"/>
    <x v="0"/>
    <x v="59"/>
    <x v="15"/>
    <x v="915"/>
    <x v="6"/>
    <x v="50"/>
    <x v="993"/>
    <x v="1213"/>
    <x v="0"/>
    <x v="0"/>
    <x v="0"/>
    <x v="0"/>
    <x v="0"/>
    <x v="0"/>
    <x v="0"/>
    <x v="0"/>
    <x v="0"/>
  </r>
  <r>
    <x v="0"/>
    <x v="0"/>
    <x v="0"/>
    <x v="21"/>
    <x v="21"/>
    <x v="37"/>
    <x v="0"/>
    <x v="689"/>
    <x v="686"/>
    <x v="6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3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1"/>
    <x v="21"/>
    <x v="1"/>
    <x v="0"/>
    <x v="358"/>
    <x v="356"/>
    <x v="35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331"/>
    <x v="2"/>
    <x v="2"/>
    <x v="0"/>
    <x v="0"/>
    <x v="2"/>
    <x v="1"/>
    <x v="266"/>
    <x v="1"/>
    <x v="2"/>
    <x v="263"/>
    <x v="1214"/>
    <x v="0"/>
    <x v="0"/>
    <x v="0"/>
    <x v="0"/>
    <x v="0"/>
    <x v="0"/>
    <x v="0"/>
    <x v="0"/>
    <x v="0"/>
  </r>
  <r>
    <x v="0"/>
    <x v="0"/>
    <x v="0"/>
    <x v="21"/>
    <x v="21"/>
    <x v="1"/>
    <x v="27"/>
    <x v="360"/>
    <x v="358"/>
    <x v="36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0"/>
    <x v="504"/>
    <x v="0"/>
    <x v="0"/>
    <x v="364"/>
    <x v="0"/>
    <x v="809"/>
    <x v="442"/>
    <x v="956"/>
    <x v="952"/>
    <x v="957"/>
    <x v="1076"/>
    <x v="0"/>
    <x v="0"/>
    <x v="0"/>
    <x v="0"/>
    <x v="0"/>
    <x v="0"/>
    <x v="0"/>
    <x v="0"/>
    <x v="0"/>
    <x v="0"/>
    <x v="0"/>
    <x v="0"/>
    <x v="0"/>
    <x v="0"/>
    <x v="0"/>
    <x v="344"/>
    <x v="408"/>
    <x v="0"/>
    <x v="0"/>
    <x v="0"/>
    <x v="271"/>
    <x v="0"/>
    <x v="0"/>
    <x v="96"/>
    <x v="3"/>
    <x v="345"/>
    <x v="0"/>
    <x v="0"/>
    <x v="302"/>
    <x v="6"/>
    <x v="39"/>
    <x v="814"/>
    <x v="956"/>
    <x v="35"/>
    <x v="1332"/>
    <x v="7"/>
    <x v="463"/>
    <x v="0"/>
    <x v="0"/>
    <x v="222"/>
    <x v="27"/>
    <x v="916"/>
    <x v="9"/>
    <x v="183"/>
    <x v="994"/>
    <x v="1215"/>
    <x v="0"/>
    <x v="0"/>
    <x v="0"/>
    <x v="0"/>
    <x v="0"/>
    <x v="0"/>
    <x v="0"/>
    <x v="0"/>
    <x v="0"/>
  </r>
  <r>
    <x v="0"/>
    <x v="0"/>
    <x v="0"/>
    <x v="21"/>
    <x v="21"/>
    <x v="1"/>
    <x v="0"/>
    <x v="361"/>
    <x v="359"/>
    <x v="36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73"/>
    <x v="0"/>
    <x v="0"/>
    <x v="365"/>
    <x v="0"/>
    <x v="810"/>
    <x v="67"/>
    <x v="957"/>
    <x v="953"/>
    <x v="958"/>
    <x v="1077"/>
    <x v="0"/>
    <x v="0"/>
    <x v="0"/>
    <x v="0"/>
    <x v="0"/>
    <x v="0"/>
    <x v="0"/>
    <x v="0"/>
    <x v="0"/>
    <x v="0"/>
    <x v="0"/>
    <x v="0"/>
    <x v="0"/>
    <x v="2"/>
    <x v="1"/>
    <x v="345"/>
    <x v="409"/>
    <x v="0"/>
    <x v="0"/>
    <x v="1"/>
    <x v="1"/>
    <x v="0"/>
    <x v="0"/>
    <x v="4"/>
    <x v="2"/>
    <x v="2"/>
    <x v="0"/>
    <x v="0"/>
    <x v="42"/>
    <x v="3"/>
    <x v="21"/>
    <x v="815"/>
    <x v="957"/>
    <x v="10"/>
    <x v="1333"/>
    <x v="2"/>
    <x v="2"/>
    <x v="0"/>
    <x v="0"/>
    <x v="25"/>
    <x v="15"/>
    <x v="917"/>
    <x v="3"/>
    <x v="68"/>
    <x v="995"/>
    <x v="1216"/>
    <x v="0"/>
    <x v="0"/>
    <x v="0"/>
    <x v="0"/>
    <x v="0"/>
    <x v="0"/>
    <x v="0"/>
    <x v="0"/>
    <x v="0"/>
  </r>
  <r>
    <x v="0"/>
    <x v="0"/>
    <x v="0"/>
    <x v="22"/>
    <x v="22"/>
    <x v="1"/>
    <x v="136"/>
    <x v="371"/>
    <x v="369"/>
    <x v="3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1"/>
    <x v="216"/>
    <x v="0"/>
    <x v="0"/>
    <x v="0"/>
    <x v="0"/>
    <x v="811"/>
    <x v="0"/>
    <x v="958"/>
    <x v="954"/>
    <x v="959"/>
    <x v="1078"/>
    <x v="0"/>
    <x v="0"/>
    <x v="0"/>
    <x v="0"/>
    <x v="0"/>
    <x v="0"/>
    <x v="0"/>
    <x v="0"/>
    <x v="0"/>
    <x v="0"/>
    <x v="0"/>
    <x v="0"/>
    <x v="0"/>
    <x v="0"/>
    <x v="0"/>
    <x v="0"/>
    <x v="410"/>
    <x v="0"/>
    <x v="0"/>
    <x v="1"/>
    <x v="1"/>
    <x v="0"/>
    <x v="0"/>
    <x v="0"/>
    <x v="0"/>
    <x v="0"/>
    <x v="0"/>
    <x v="0"/>
    <x v="0"/>
    <x v="1"/>
    <x v="16"/>
    <x v="816"/>
    <x v="958"/>
    <x v="6"/>
    <x v="93"/>
    <x v="2"/>
    <x v="2"/>
    <x v="1"/>
    <x v="1"/>
    <x v="59"/>
    <x v="1"/>
    <x v="918"/>
    <x v="4"/>
    <x v="45"/>
    <x v="996"/>
    <x v="1217"/>
    <x v="0"/>
    <x v="0"/>
    <x v="0"/>
    <x v="0"/>
    <x v="0"/>
    <x v="0"/>
    <x v="0"/>
    <x v="0"/>
    <x v="0"/>
  </r>
  <r>
    <x v="0"/>
    <x v="0"/>
    <x v="0"/>
    <x v="22"/>
    <x v="22"/>
    <x v="79"/>
    <x v="136"/>
    <x v="372"/>
    <x v="370"/>
    <x v="3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7"/>
    <x v="1334"/>
    <x v="2"/>
    <x v="2"/>
    <x v="0"/>
    <x v="0"/>
    <x v="1"/>
    <x v="1"/>
    <x v="919"/>
    <x v="1"/>
    <x v="1"/>
    <x v="997"/>
    <x v="1218"/>
    <x v="0"/>
    <x v="0"/>
    <x v="0"/>
    <x v="0"/>
    <x v="0"/>
    <x v="0"/>
    <x v="0"/>
    <x v="0"/>
    <x v="0"/>
  </r>
  <r>
    <x v="0"/>
    <x v="0"/>
    <x v="0"/>
    <x v="22"/>
    <x v="22"/>
    <x v="65"/>
    <x v="98"/>
    <x v="374"/>
    <x v="372"/>
    <x v="3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13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"/>
    <x v="93"/>
    <x v="690"/>
    <x v="687"/>
    <x v="6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2"/>
    <x v="505"/>
    <x v="0"/>
    <x v="0"/>
    <x v="0"/>
    <x v="0"/>
    <x v="812"/>
    <x v="443"/>
    <x v="959"/>
    <x v="955"/>
    <x v="960"/>
    <x v="10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28"/>
    <x v="1"/>
    <x v="156"/>
    <x v="457"/>
    <x v="1"/>
    <x v="16"/>
    <x v="817"/>
    <x v="959"/>
    <x v="31"/>
    <x v="1336"/>
    <x v="2"/>
    <x v="2"/>
    <x v="4"/>
    <x v="310"/>
    <x v="40"/>
    <x v="8"/>
    <x v="920"/>
    <x v="1"/>
    <x v="19"/>
    <x v="998"/>
    <x v="1219"/>
    <x v="0"/>
    <x v="0"/>
    <x v="0"/>
    <x v="0"/>
    <x v="0"/>
    <x v="0"/>
    <x v="0"/>
    <x v="0"/>
    <x v="0"/>
  </r>
  <r>
    <x v="0"/>
    <x v="0"/>
    <x v="0"/>
    <x v="22"/>
    <x v="22"/>
    <x v="44"/>
    <x v="136"/>
    <x v="690"/>
    <x v="687"/>
    <x v="6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6"/>
    <x v="1"/>
    <x v="921"/>
    <x v="1"/>
    <x v="14"/>
    <x v="233"/>
    <x v="1220"/>
    <x v="0"/>
    <x v="0"/>
    <x v="0"/>
    <x v="0"/>
    <x v="0"/>
    <x v="0"/>
    <x v="0"/>
    <x v="0"/>
    <x v="0"/>
  </r>
  <r>
    <x v="0"/>
    <x v="0"/>
    <x v="0"/>
    <x v="22"/>
    <x v="22"/>
    <x v="1"/>
    <x v="58"/>
    <x v="368"/>
    <x v="366"/>
    <x v="36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4"/>
    <x v="703"/>
    <x v="506"/>
    <x v="0"/>
    <x v="0"/>
    <x v="366"/>
    <x v="87"/>
    <x v="813"/>
    <x v="444"/>
    <x v="960"/>
    <x v="956"/>
    <x v="961"/>
    <x v="1081"/>
    <x v="0"/>
    <x v="0"/>
    <x v="0"/>
    <x v="0"/>
    <x v="0"/>
    <x v="0"/>
    <x v="3"/>
    <x v="3"/>
    <x v="0"/>
    <x v="0"/>
    <x v="0"/>
    <x v="0"/>
    <x v="75"/>
    <x v="2"/>
    <x v="5"/>
    <x v="346"/>
    <x v="411"/>
    <x v="0"/>
    <x v="0"/>
    <x v="5"/>
    <x v="272"/>
    <x v="0"/>
    <x v="0"/>
    <x v="97"/>
    <x v="8"/>
    <x v="384"/>
    <x v="1"/>
    <x v="1"/>
    <x v="542"/>
    <x v="10"/>
    <x v="66"/>
    <x v="818"/>
    <x v="960"/>
    <x v="179"/>
    <x v="1337"/>
    <x v="13"/>
    <x v="464"/>
    <x v="46"/>
    <x v="311"/>
    <x v="223"/>
    <x v="76"/>
    <x v="922"/>
    <x v="48"/>
    <x v="199"/>
    <x v="999"/>
    <x v="1221"/>
    <x v="0"/>
    <x v="0"/>
    <x v="0"/>
    <x v="0"/>
    <x v="0"/>
    <x v="0"/>
    <x v="0"/>
    <x v="0"/>
    <x v="0"/>
  </r>
  <r>
    <x v="0"/>
    <x v="0"/>
    <x v="0"/>
    <x v="22"/>
    <x v="22"/>
    <x v="0"/>
    <x v="134"/>
    <x v="369"/>
    <x v="367"/>
    <x v="36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3"/>
    <x v="96"/>
    <x v="370"/>
    <x v="368"/>
    <x v="3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6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2"/>
    <x v="22"/>
    <x v="1"/>
    <x v="58"/>
    <x v="368"/>
    <x v="366"/>
    <x v="368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38"/>
    <x v="1"/>
    <x v="4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81"/>
    <x v="379"/>
    <x v="377"/>
    <x v="3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478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0"/>
    <x v="378"/>
    <x v="3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4"/>
    <x v="189"/>
    <x v="0"/>
    <x v="0"/>
    <x v="0"/>
    <x v="0"/>
    <x v="814"/>
    <x v="167"/>
    <x v="961"/>
    <x v="957"/>
    <x v="962"/>
    <x v="10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2"/>
    <x v="1"/>
    <x v="37"/>
    <x v="490"/>
    <x v="1"/>
    <x v="1"/>
    <x v="819"/>
    <x v="961"/>
    <x v="55"/>
    <x v="1339"/>
    <x v="2"/>
    <x v="2"/>
    <x v="25"/>
    <x v="312"/>
    <x v="6"/>
    <x v="3"/>
    <x v="251"/>
    <x v="1"/>
    <x v="2"/>
    <x v="1000"/>
    <x v="1222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0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340"/>
    <x v="1"/>
    <x v="4"/>
    <x v="0"/>
    <x v="0"/>
    <x v="13"/>
    <x v="3"/>
    <x v="465"/>
    <x v="3"/>
    <x v="13"/>
    <x v="476"/>
    <x v="1223"/>
    <x v="0"/>
    <x v="0"/>
    <x v="0"/>
    <x v="0"/>
    <x v="0"/>
    <x v="0"/>
    <x v="0"/>
    <x v="0"/>
    <x v="0"/>
  </r>
  <r>
    <x v="0"/>
    <x v="0"/>
    <x v="0"/>
    <x v="23"/>
    <x v="23"/>
    <x v="54"/>
    <x v="138"/>
    <x v="140"/>
    <x v="140"/>
    <x v="1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5"/>
    <x v="0"/>
    <x v="962"/>
    <x v="958"/>
    <x v="963"/>
    <x v="10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51"/>
    <x v="2"/>
    <x v="31"/>
    <x v="0"/>
    <x v="0"/>
    <x v="543"/>
    <x v="3"/>
    <x v="17"/>
    <x v="820"/>
    <x v="962"/>
    <x v="22"/>
    <x v="1341"/>
    <x v="1"/>
    <x v="4"/>
    <x v="12"/>
    <x v="313"/>
    <x v="190"/>
    <x v="8"/>
    <x v="923"/>
    <x v="10"/>
    <x v="86"/>
    <x v="1001"/>
    <x v="1224"/>
    <x v="0"/>
    <x v="0"/>
    <x v="0"/>
    <x v="0"/>
    <x v="0"/>
    <x v="0"/>
    <x v="0"/>
    <x v="0"/>
    <x v="0"/>
  </r>
  <r>
    <x v="0"/>
    <x v="0"/>
    <x v="0"/>
    <x v="23"/>
    <x v="23"/>
    <x v="58"/>
    <x v="88"/>
    <x v="607"/>
    <x v="605"/>
    <x v="6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42"/>
    <x v="5"/>
    <x v="300"/>
    <x v="0"/>
    <x v="0"/>
    <x v="13"/>
    <x v="1"/>
    <x v="924"/>
    <x v="1"/>
    <x v="13"/>
    <x v="107"/>
    <x v="1225"/>
    <x v="0"/>
    <x v="0"/>
    <x v="0"/>
    <x v="0"/>
    <x v="0"/>
    <x v="0"/>
    <x v="0"/>
    <x v="0"/>
    <x v="0"/>
  </r>
  <r>
    <x v="0"/>
    <x v="0"/>
    <x v="0"/>
    <x v="23"/>
    <x v="23"/>
    <x v="1"/>
    <x v="81"/>
    <x v="121"/>
    <x v="121"/>
    <x v="1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5"/>
    <x v="507"/>
    <x v="0"/>
    <x v="0"/>
    <x v="367"/>
    <x v="0"/>
    <x v="816"/>
    <x v="0"/>
    <x v="963"/>
    <x v="959"/>
    <x v="964"/>
    <x v="1085"/>
    <x v="0"/>
    <x v="0"/>
    <x v="0"/>
    <x v="0"/>
    <x v="0"/>
    <x v="0"/>
    <x v="0"/>
    <x v="0"/>
    <x v="0"/>
    <x v="0"/>
    <x v="0"/>
    <x v="0"/>
    <x v="0"/>
    <x v="0"/>
    <x v="0"/>
    <x v="347"/>
    <x v="412"/>
    <x v="0"/>
    <x v="0"/>
    <x v="1"/>
    <x v="1"/>
    <x v="0"/>
    <x v="0"/>
    <x v="7"/>
    <x v="4"/>
    <x v="9"/>
    <x v="0"/>
    <x v="0"/>
    <x v="23"/>
    <x v="1"/>
    <x v="5"/>
    <x v="821"/>
    <x v="963"/>
    <x v="55"/>
    <x v="1343"/>
    <x v="1"/>
    <x v="154"/>
    <x v="13"/>
    <x v="314"/>
    <x v="69"/>
    <x v="0"/>
    <x v="925"/>
    <x v="13"/>
    <x v="0"/>
    <x v="1002"/>
    <x v="1226"/>
    <x v="61"/>
    <x v="56"/>
    <x v="4"/>
    <x v="0"/>
    <x v="0"/>
    <x v="0"/>
    <x v="0"/>
    <x v="0"/>
    <x v="0"/>
  </r>
  <r>
    <x v="0"/>
    <x v="0"/>
    <x v="0"/>
    <x v="23"/>
    <x v="23"/>
    <x v="11"/>
    <x v="27"/>
    <x v="3"/>
    <x v="3"/>
    <x v="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6"/>
    <x v="233"/>
    <x v="0"/>
    <x v="0"/>
    <x v="0"/>
    <x v="0"/>
    <x v="817"/>
    <x v="234"/>
    <x v="964"/>
    <x v="960"/>
    <x v="965"/>
    <x v="10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85"/>
    <x v="0"/>
    <x v="0"/>
    <x v="219"/>
    <x v="0"/>
    <x v="16"/>
    <x v="822"/>
    <x v="964"/>
    <x v="10"/>
    <x v="1344"/>
    <x v="7"/>
    <x v="466"/>
    <x v="0"/>
    <x v="0"/>
    <x v="43"/>
    <x v="3"/>
    <x v="926"/>
    <x v="1"/>
    <x v="13"/>
    <x v="1003"/>
    <x v="1227"/>
    <x v="0"/>
    <x v="0"/>
    <x v="0"/>
    <x v="0"/>
    <x v="0"/>
    <x v="0"/>
    <x v="0"/>
    <x v="0"/>
    <x v="0"/>
  </r>
  <r>
    <x v="0"/>
    <x v="0"/>
    <x v="0"/>
    <x v="23"/>
    <x v="23"/>
    <x v="11"/>
    <x v="27"/>
    <x v="3"/>
    <x v="3"/>
    <x v="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7"/>
    <x v="508"/>
    <x v="0"/>
    <x v="0"/>
    <x v="0"/>
    <x v="0"/>
    <x v="818"/>
    <x v="14"/>
    <x v="965"/>
    <x v="961"/>
    <x v="966"/>
    <x v="1087"/>
    <x v="0"/>
    <x v="0"/>
    <x v="0"/>
    <x v="0"/>
    <x v="0"/>
    <x v="0"/>
    <x v="0"/>
    <x v="0"/>
    <x v="0"/>
    <x v="0"/>
    <x v="0"/>
    <x v="0"/>
    <x v="0"/>
    <x v="0"/>
    <x v="0"/>
    <x v="0"/>
    <x v="413"/>
    <x v="0"/>
    <x v="0"/>
    <x v="0"/>
    <x v="24"/>
    <x v="0"/>
    <x v="0"/>
    <x v="14"/>
    <x v="2"/>
    <x v="106"/>
    <x v="0"/>
    <x v="0"/>
    <x v="544"/>
    <x v="6"/>
    <x v="40"/>
    <x v="823"/>
    <x v="965"/>
    <x v="11"/>
    <x v="1345"/>
    <x v="1"/>
    <x v="28"/>
    <x v="0"/>
    <x v="0"/>
    <x v="79"/>
    <x v="11"/>
    <x v="927"/>
    <x v="13"/>
    <x v="51"/>
    <x v="1004"/>
    <x v="1228"/>
    <x v="0"/>
    <x v="0"/>
    <x v="0"/>
    <x v="9"/>
    <x v="9"/>
    <x v="1"/>
    <x v="1"/>
    <x v="3"/>
    <x v="3"/>
  </r>
  <r>
    <x v="0"/>
    <x v="0"/>
    <x v="0"/>
    <x v="23"/>
    <x v="23"/>
    <x v="87"/>
    <x v="73"/>
    <x v="619"/>
    <x v="617"/>
    <x v="6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8"/>
    <x v="48"/>
    <x v="123"/>
    <x v="123"/>
    <x v="1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8"/>
    <x v="509"/>
    <x v="0"/>
    <x v="0"/>
    <x v="368"/>
    <x v="94"/>
    <x v="819"/>
    <x v="445"/>
    <x v="966"/>
    <x v="962"/>
    <x v="967"/>
    <x v="1088"/>
    <x v="0"/>
    <x v="0"/>
    <x v="1"/>
    <x v="15"/>
    <x v="0"/>
    <x v="0"/>
    <x v="6"/>
    <x v="1"/>
    <x v="0"/>
    <x v="0"/>
    <x v="0"/>
    <x v="0"/>
    <x v="76"/>
    <x v="2"/>
    <x v="10"/>
    <x v="348"/>
    <x v="414"/>
    <x v="0"/>
    <x v="0"/>
    <x v="10"/>
    <x v="273"/>
    <x v="0"/>
    <x v="0"/>
    <x v="98"/>
    <x v="6"/>
    <x v="386"/>
    <x v="0"/>
    <x v="0"/>
    <x v="545"/>
    <x v="23"/>
    <x v="36"/>
    <x v="824"/>
    <x v="966"/>
    <x v="180"/>
    <x v="1346"/>
    <x v="35"/>
    <x v="467"/>
    <x v="9"/>
    <x v="315"/>
    <x v="224"/>
    <x v="77"/>
    <x v="928"/>
    <x v="55"/>
    <x v="200"/>
    <x v="1005"/>
    <x v="1229"/>
    <x v="62"/>
    <x v="57"/>
    <x v="4"/>
    <x v="0"/>
    <x v="0"/>
    <x v="0"/>
    <x v="0"/>
    <x v="0"/>
    <x v="0"/>
  </r>
  <r>
    <x v="0"/>
    <x v="0"/>
    <x v="0"/>
    <x v="23"/>
    <x v="23"/>
    <x v="58"/>
    <x v="48"/>
    <x v="123"/>
    <x v="123"/>
    <x v="12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09"/>
    <x v="510"/>
    <x v="0"/>
    <x v="0"/>
    <x v="369"/>
    <x v="0"/>
    <x v="820"/>
    <x v="446"/>
    <x v="967"/>
    <x v="963"/>
    <x v="968"/>
    <x v="1089"/>
    <x v="0"/>
    <x v="0"/>
    <x v="0"/>
    <x v="0"/>
    <x v="0"/>
    <x v="0"/>
    <x v="0"/>
    <x v="0"/>
    <x v="0"/>
    <x v="0"/>
    <x v="0"/>
    <x v="0"/>
    <x v="0"/>
    <x v="2"/>
    <x v="8"/>
    <x v="349"/>
    <x v="415"/>
    <x v="0"/>
    <x v="0"/>
    <x v="1"/>
    <x v="1"/>
    <x v="0"/>
    <x v="0"/>
    <x v="20"/>
    <x v="19"/>
    <x v="387"/>
    <x v="1"/>
    <x v="14"/>
    <x v="546"/>
    <x v="6"/>
    <x v="26"/>
    <x v="825"/>
    <x v="967"/>
    <x v="19"/>
    <x v="1347"/>
    <x v="1"/>
    <x v="28"/>
    <x v="0"/>
    <x v="0"/>
    <x v="26"/>
    <x v="20"/>
    <x v="929"/>
    <x v="0"/>
    <x v="88"/>
    <x v="1006"/>
    <x v="1230"/>
    <x v="0"/>
    <x v="0"/>
    <x v="0"/>
    <x v="142"/>
    <x v="142"/>
    <x v="1"/>
    <x v="1"/>
    <x v="3"/>
    <x v="3"/>
  </r>
  <r>
    <x v="0"/>
    <x v="0"/>
    <x v="0"/>
    <x v="23"/>
    <x v="23"/>
    <x v="227"/>
    <x v="0"/>
    <x v="73"/>
    <x v="73"/>
    <x v="7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8"/>
    <x v="4"/>
    <x v="9"/>
    <x v="0"/>
    <x v="0"/>
    <x v="9"/>
    <x v="0"/>
    <x v="0"/>
    <x v="0"/>
    <x v="534"/>
    <x v="6"/>
    <x v="15"/>
    <x v="2"/>
    <x v="2"/>
    <x v="0"/>
    <x v="0"/>
    <x v="8"/>
    <x v="1"/>
    <x v="304"/>
    <x v="1"/>
    <x v="10"/>
    <x v="586"/>
    <x v="1231"/>
    <x v="0"/>
    <x v="0"/>
    <x v="0"/>
    <x v="0"/>
    <x v="0"/>
    <x v="0"/>
    <x v="0"/>
    <x v="0"/>
    <x v="0"/>
  </r>
  <r>
    <x v="0"/>
    <x v="0"/>
    <x v="0"/>
    <x v="23"/>
    <x v="23"/>
    <x v="1"/>
    <x v="35"/>
    <x v="465"/>
    <x v="463"/>
    <x v="4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0"/>
    <x v="396"/>
    <x v="0"/>
    <x v="0"/>
    <x v="0"/>
    <x v="0"/>
    <x v="821"/>
    <x v="301"/>
    <x v="968"/>
    <x v="964"/>
    <x v="969"/>
    <x v="10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3"/>
    <x v="826"/>
    <x v="968"/>
    <x v="31"/>
    <x v="1348"/>
    <x v="2"/>
    <x v="2"/>
    <x v="3"/>
    <x v="316"/>
    <x v="7"/>
    <x v="8"/>
    <x v="930"/>
    <x v="3"/>
    <x v="172"/>
    <x v="1007"/>
    <x v="1232"/>
    <x v="0"/>
    <x v="0"/>
    <x v="0"/>
    <x v="0"/>
    <x v="0"/>
    <x v="0"/>
    <x v="0"/>
    <x v="0"/>
    <x v="0"/>
  </r>
  <r>
    <x v="0"/>
    <x v="0"/>
    <x v="0"/>
    <x v="23"/>
    <x v="23"/>
    <x v="1"/>
    <x v="0"/>
    <x v="375"/>
    <x v="373"/>
    <x v="37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1"/>
    <x v="206"/>
    <x v="0"/>
    <x v="0"/>
    <x v="0"/>
    <x v="0"/>
    <x v="822"/>
    <x v="0"/>
    <x v="969"/>
    <x v="965"/>
    <x v="970"/>
    <x v="10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827"/>
    <x v="969"/>
    <x v="37"/>
    <x v="1349"/>
    <x v="2"/>
    <x v="2"/>
    <x v="3"/>
    <x v="3"/>
    <x v="8"/>
    <x v="3"/>
    <x v="931"/>
    <x v="1"/>
    <x v="7"/>
    <x v="1008"/>
    <x v="1233"/>
    <x v="0"/>
    <x v="0"/>
    <x v="0"/>
    <x v="0"/>
    <x v="0"/>
    <x v="0"/>
    <x v="0"/>
    <x v="0"/>
    <x v="0"/>
  </r>
  <r>
    <x v="0"/>
    <x v="0"/>
    <x v="0"/>
    <x v="23"/>
    <x v="23"/>
    <x v="1"/>
    <x v="56"/>
    <x v="376"/>
    <x v="374"/>
    <x v="37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"/>
    <x v="105"/>
    <x v="712"/>
    <x v="511"/>
    <x v="95"/>
    <x v="0"/>
    <x v="370"/>
    <x v="0"/>
    <x v="823"/>
    <x v="447"/>
    <x v="970"/>
    <x v="966"/>
    <x v="971"/>
    <x v="1092"/>
    <x v="0"/>
    <x v="0"/>
    <x v="0"/>
    <x v="0"/>
    <x v="0"/>
    <x v="0"/>
    <x v="0"/>
    <x v="0"/>
    <x v="0"/>
    <x v="0"/>
    <x v="0"/>
    <x v="0"/>
    <x v="0"/>
    <x v="2"/>
    <x v="1"/>
    <x v="350"/>
    <x v="416"/>
    <x v="0"/>
    <x v="0"/>
    <x v="1"/>
    <x v="1"/>
    <x v="0"/>
    <x v="0"/>
    <x v="32"/>
    <x v="5"/>
    <x v="388"/>
    <x v="1"/>
    <x v="157"/>
    <x v="547"/>
    <x v="3"/>
    <x v="62"/>
    <x v="828"/>
    <x v="970"/>
    <x v="37"/>
    <x v="1350"/>
    <x v="1"/>
    <x v="4"/>
    <x v="12"/>
    <x v="317"/>
    <x v="225"/>
    <x v="0"/>
    <x v="932"/>
    <x v="10"/>
    <x v="78"/>
    <x v="1009"/>
    <x v="1234"/>
    <x v="0"/>
    <x v="0"/>
    <x v="0"/>
    <x v="0"/>
    <x v="0"/>
    <x v="0"/>
    <x v="0"/>
    <x v="0"/>
    <x v="0"/>
  </r>
  <r>
    <x v="0"/>
    <x v="0"/>
    <x v="0"/>
    <x v="23"/>
    <x v="23"/>
    <x v="1"/>
    <x v="0"/>
    <x v="691"/>
    <x v="688"/>
    <x v="6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51"/>
    <x v="692"/>
    <x v="689"/>
    <x v="6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351"/>
    <x v="2"/>
    <x v="2"/>
    <x v="4"/>
    <x v="4"/>
    <x v="4"/>
    <x v="1"/>
    <x v="933"/>
    <x v="1"/>
    <x v="4"/>
    <x v="1010"/>
    <x v="1235"/>
    <x v="0"/>
    <x v="0"/>
    <x v="0"/>
    <x v="0"/>
    <x v="0"/>
    <x v="0"/>
    <x v="0"/>
    <x v="0"/>
    <x v="0"/>
  </r>
  <r>
    <x v="0"/>
    <x v="0"/>
    <x v="0"/>
    <x v="23"/>
    <x v="23"/>
    <x v="1"/>
    <x v="0"/>
    <x v="387"/>
    <x v="385"/>
    <x v="38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71"/>
    <x v="967"/>
    <x v="972"/>
    <x v="10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41"/>
    <x v="0"/>
    <x v="0"/>
    <x v="829"/>
    <x v="971"/>
    <x v="46"/>
    <x v="1352"/>
    <x v="2"/>
    <x v="2"/>
    <x v="7"/>
    <x v="318"/>
    <x v="57"/>
    <x v="10"/>
    <x v="934"/>
    <x v="6"/>
    <x v="0"/>
    <x v="1011"/>
    <x v="1236"/>
    <x v="0"/>
    <x v="0"/>
    <x v="0"/>
    <x v="0"/>
    <x v="0"/>
    <x v="0"/>
    <x v="0"/>
    <x v="0"/>
    <x v="0"/>
  </r>
  <r>
    <x v="0"/>
    <x v="0"/>
    <x v="0"/>
    <x v="23"/>
    <x v="23"/>
    <x v="1"/>
    <x v="0"/>
    <x v="388"/>
    <x v="386"/>
    <x v="38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3"/>
    <x v="166"/>
    <x v="0"/>
    <x v="0"/>
    <x v="0"/>
    <x v="0"/>
    <x v="824"/>
    <x v="396"/>
    <x v="972"/>
    <x v="968"/>
    <x v="973"/>
    <x v="10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23"/>
    <x v="0"/>
    <x v="0"/>
    <x v="548"/>
    <x v="0"/>
    <x v="48"/>
    <x v="830"/>
    <x v="972"/>
    <x v="35"/>
    <x v="1353"/>
    <x v="2"/>
    <x v="2"/>
    <x v="1"/>
    <x v="1"/>
    <x v="203"/>
    <x v="8"/>
    <x v="935"/>
    <x v="3"/>
    <x v="71"/>
    <x v="1012"/>
    <x v="1237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5"/>
    <x v="106"/>
    <x v="714"/>
    <x v="512"/>
    <x v="96"/>
    <x v="0"/>
    <x v="371"/>
    <x v="0"/>
    <x v="825"/>
    <x v="448"/>
    <x v="973"/>
    <x v="969"/>
    <x v="974"/>
    <x v="1095"/>
    <x v="0"/>
    <x v="0"/>
    <x v="0"/>
    <x v="0"/>
    <x v="0"/>
    <x v="0"/>
    <x v="0"/>
    <x v="0"/>
    <x v="0"/>
    <x v="0"/>
    <x v="0"/>
    <x v="0"/>
    <x v="0"/>
    <x v="0"/>
    <x v="0"/>
    <x v="351"/>
    <x v="417"/>
    <x v="0"/>
    <x v="0"/>
    <x v="9"/>
    <x v="274"/>
    <x v="0"/>
    <x v="0"/>
    <x v="89"/>
    <x v="39"/>
    <x v="389"/>
    <x v="0"/>
    <x v="0"/>
    <x v="549"/>
    <x v="20"/>
    <x v="90"/>
    <x v="831"/>
    <x v="973"/>
    <x v="181"/>
    <x v="1354"/>
    <x v="36"/>
    <x v="468"/>
    <x v="22"/>
    <x v="319"/>
    <x v="226"/>
    <x v="78"/>
    <x v="936"/>
    <x v="56"/>
    <x v="201"/>
    <x v="1013"/>
    <x v="1238"/>
    <x v="0"/>
    <x v="0"/>
    <x v="0"/>
    <x v="0"/>
    <x v="0"/>
    <x v="0"/>
    <x v="0"/>
    <x v="0"/>
    <x v="0"/>
  </r>
  <r>
    <x v="0"/>
    <x v="0"/>
    <x v="0"/>
    <x v="23"/>
    <x v="23"/>
    <x v="1"/>
    <x v="0"/>
    <x v="377"/>
    <x v="375"/>
    <x v="3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05"/>
    <x v="0"/>
    <x v="275"/>
    <x v="0"/>
    <x v="0"/>
    <x v="0"/>
    <x v="0"/>
    <x v="0"/>
    <x v="0"/>
    <x v="0"/>
    <x v="0"/>
    <x v="1"/>
    <x v="1"/>
    <x v="1"/>
    <x v="1"/>
    <x v="1"/>
    <x v="1355"/>
    <x v="1"/>
    <x v="46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11"/>
    <x v="693"/>
    <x v="690"/>
    <x v="6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5"/>
    <x v="30"/>
    <x v="0"/>
    <x v="0"/>
    <x v="0"/>
    <x v="0"/>
    <x v="826"/>
    <x v="27"/>
    <x v="974"/>
    <x v="970"/>
    <x v="975"/>
    <x v="10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357"/>
    <x v="1"/>
    <x v="1"/>
    <x v="832"/>
    <x v="974"/>
    <x v="35"/>
    <x v="1356"/>
    <x v="2"/>
    <x v="2"/>
    <x v="9"/>
    <x v="3"/>
    <x v="11"/>
    <x v="15"/>
    <x v="937"/>
    <x v="10"/>
    <x v="35"/>
    <x v="1014"/>
    <x v="1239"/>
    <x v="0"/>
    <x v="0"/>
    <x v="0"/>
    <x v="0"/>
    <x v="0"/>
    <x v="0"/>
    <x v="0"/>
    <x v="0"/>
    <x v="0"/>
  </r>
  <r>
    <x v="0"/>
    <x v="0"/>
    <x v="0"/>
    <x v="23"/>
    <x v="23"/>
    <x v="54"/>
    <x v="0"/>
    <x v="143"/>
    <x v="143"/>
    <x v="1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5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55"/>
    <x v="3"/>
    <x v="74"/>
    <x v="74"/>
    <x v="74"/>
    <x v="0"/>
    <x v="1"/>
    <x v="0"/>
    <x v="0"/>
    <x v="0"/>
    <x v="0"/>
    <x v="0"/>
    <x v="0"/>
    <x v="0"/>
    <x v="0"/>
    <x v="2"/>
    <x v="2"/>
    <x v="0"/>
    <x v="0"/>
    <x v="0"/>
    <x v="0"/>
    <x v="8"/>
    <x v="0"/>
    <x v="0"/>
    <x v="86"/>
    <x v="107"/>
    <x v="716"/>
    <x v="513"/>
    <x v="97"/>
    <x v="25"/>
    <x v="372"/>
    <x v="95"/>
    <x v="827"/>
    <x v="449"/>
    <x v="975"/>
    <x v="971"/>
    <x v="976"/>
    <x v="1097"/>
    <x v="0"/>
    <x v="0"/>
    <x v="0"/>
    <x v="0"/>
    <x v="0"/>
    <x v="0"/>
    <x v="1"/>
    <x v="1"/>
    <x v="0"/>
    <x v="0"/>
    <x v="0"/>
    <x v="0"/>
    <x v="15"/>
    <x v="0"/>
    <x v="0"/>
    <x v="352"/>
    <x v="418"/>
    <x v="0"/>
    <x v="0"/>
    <x v="5"/>
    <x v="276"/>
    <x v="0"/>
    <x v="0"/>
    <x v="92"/>
    <x v="24"/>
    <x v="390"/>
    <x v="15"/>
    <x v="158"/>
    <x v="550"/>
    <x v="10"/>
    <x v="35"/>
    <x v="833"/>
    <x v="975"/>
    <x v="182"/>
    <x v="1358"/>
    <x v="19"/>
    <x v="470"/>
    <x v="2"/>
    <x v="320"/>
    <x v="227"/>
    <x v="55"/>
    <x v="938"/>
    <x v="40"/>
    <x v="202"/>
    <x v="1015"/>
    <x v="1240"/>
    <x v="0"/>
    <x v="0"/>
    <x v="0"/>
    <x v="0"/>
    <x v="0"/>
    <x v="0"/>
    <x v="0"/>
    <x v="0"/>
    <x v="0"/>
  </r>
  <r>
    <x v="0"/>
    <x v="0"/>
    <x v="0"/>
    <x v="23"/>
    <x v="23"/>
    <x v="55"/>
    <x v="3"/>
    <x v="74"/>
    <x v="74"/>
    <x v="7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7"/>
    <x v="514"/>
    <x v="0"/>
    <x v="0"/>
    <x v="0"/>
    <x v="0"/>
    <x v="828"/>
    <x v="450"/>
    <x v="976"/>
    <x v="972"/>
    <x v="977"/>
    <x v="10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10"/>
    <x v="391"/>
    <x v="0"/>
    <x v="0"/>
    <x v="551"/>
    <x v="0"/>
    <x v="5"/>
    <x v="834"/>
    <x v="976"/>
    <x v="23"/>
    <x v="521"/>
    <x v="2"/>
    <x v="2"/>
    <x v="0"/>
    <x v="0"/>
    <x v="55"/>
    <x v="8"/>
    <x v="939"/>
    <x v="1"/>
    <x v="50"/>
    <x v="1016"/>
    <x v="1241"/>
    <x v="0"/>
    <x v="0"/>
    <x v="0"/>
    <x v="59"/>
    <x v="59"/>
    <x v="1"/>
    <x v="1"/>
    <x v="3"/>
    <x v="3"/>
  </r>
  <r>
    <x v="0"/>
    <x v="0"/>
    <x v="0"/>
    <x v="23"/>
    <x v="23"/>
    <x v="7"/>
    <x v="45"/>
    <x v="226"/>
    <x v="225"/>
    <x v="2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8"/>
    <x v="396"/>
    <x v="0"/>
    <x v="0"/>
    <x v="0"/>
    <x v="0"/>
    <x v="829"/>
    <x v="301"/>
    <x v="977"/>
    <x v="973"/>
    <x v="978"/>
    <x v="10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21"/>
    <x v="10"/>
    <x v="392"/>
    <x v="1"/>
    <x v="139"/>
    <x v="552"/>
    <x v="3"/>
    <x v="38"/>
    <x v="835"/>
    <x v="977"/>
    <x v="94"/>
    <x v="1359"/>
    <x v="7"/>
    <x v="228"/>
    <x v="28"/>
    <x v="321"/>
    <x v="56"/>
    <x v="6"/>
    <x v="940"/>
    <x v="13"/>
    <x v="186"/>
    <x v="1017"/>
    <x v="1242"/>
    <x v="0"/>
    <x v="0"/>
    <x v="0"/>
    <x v="0"/>
    <x v="0"/>
    <x v="0"/>
    <x v="0"/>
    <x v="0"/>
    <x v="0"/>
  </r>
  <r>
    <x v="0"/>
    <x v="0"/>
    <x v="0"/>
    <x v="23"/>
    <x v="23"/>
    <x v="37"/>
    <x v="139"/>
    <x v="386"/>
    <x v="384"/>
    <x v="38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19"/>
    <x v="515"/>
    <x v="0"/>
    <x v="0"/>
    <x v="373"/>
    <x v="0"/>
    <x v="830"/>
    <x v="451"/>
    <x v="978"/>
    <x v="798"/>
    <x v="979"/>
    <x v="1100"/>
    <x v="0"/>
    <x v="0"/>
    <x v="0"/>
    <x v="0"/>
    <x v="0"/>
    <x v="0"/>
    <x v="0"/>
    <x v="0"/>
    <x v="0"/>
    <x v="0"/>
    <x v="0"/>
    <x v="0"/>
    <x v="0"/>
    <x v="0"/>
    <x v="0"/>
    <x v="353"/>
    <x v="419"/>
    <x v="0"/>
    <x v="0"/>
    <x v="1"/>
    <x v="1"/>
    <x v="0"/>
    <x v="0"/>
    <x v="14"/>
    <x v="2"/>
    <x v="8"/>
    <x v="2"/>
    <x v="63"/>
    <x v="553"/>
    <x v="1"/>
    <x v="0"/>
    <x v="836"/>
    <x v="978"/>
    <x v="183"/>
    <x v="1360"/>
    <x v="5"/>
    <x v="471"/>
    <x v="0"/>
    <x v="0"/>
    <x v="1"/>
    <x v="3"/>
    <x v="941"/>
    <x v="4"/>
    <x v="13"/>
    <x v="1018"/>
    <x v="1243"/>
    <x v="0"/>
    <x v="0"/>
    <x v="0"/>
    <x v="0"/>
    <x v="0"/>
    <x v="0"/>
    <x v="0"/>
    <x v="0"/>
    <x v="0"/>
  </r>
  <r>
    <x v="0"/>
    <x v="0"/>
    <x v="0"/>
    <x v="23"/>
    <x v="23"/>
    <x v="37"/>
    <x v="139"/>
    <x v="386"/>
    <x v="384"/>
    <x v="38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306"/>
    <x v="1"/>
    <x v="1"/>
    <x v="0"/>
    <x v="0"/>
    <x v="0"/>
    <x v="0"/>
    <x v="0"/>
    <x v="0"/>
    <x v="0"/>
    <x v="0"/>
    <x v="1"/>
    <x v="1"/>
    <x v="1"/>
    <x v="1"/>
    <x v="26"/>
    <x v="136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20"/>
    <x v="0"/>
    <x v="558"/>
    <x v="556"/>
    <x v="55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79"/>
    <x v="0"/>
    <x v="0"/>
    <x v="0"/>
    <x v="0"/>
    <x v="0"/>
    <x v="0"/>
    <x v="0"/>
    <x v="0"/>
    <x v="0"/>
    <x v="0"/>
    <x v="1"/>
    <x v="1"/>
    <x v="1"/>
    <x v="1"/>
    <x v="3"/>
    <x v="777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20"/>
    <x v="0"/>
    <x v="558"/>
    <x v="556"/>
    <x v="55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97"/>
    <x v="97"/>
    <x v="1"/>
    <x v="1"/>
    <x v="3"/>
    <x v="3"/>
  </r>
  <r>
    <x v="0"/>
    <x v="0"/>
    <x v="0"/>
    <x v="23"/>
    <x v="23"/>
    <x v="58"/>
    <x v="48"/>
    <x v="123"/>
    <x v="123"/>
    <x v="1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36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0"/>
    <x v="378"/>
    <x v="38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36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3"/>
    <x v="23"/>
    <x v="1"/>
    <x v="0"/>
    <x v="381"/>
    <x v="379"/>
    <x v="38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364"/>
    <x v="2"/>
    <x v="2"/>
    <x v="0"/>
    <x v="0"/>
    <x v="6"/>
    <x v="8"/>
    <x v="520"/>
    <x v="10"/>
    <x v="14"/>
    <x v="535"/>
    <x v="1244"/>
    <x v="0"/>
    <x v="0"/>
    <x v="0"/>
    <x v="0"/>
    <x v="0"/>
    <x v="0"/>
    <x v="0"/>
    <x v="0"/>
    <x v="0"/>
  </r>
  <r>
    <x v="0"/>
    <x v="0"/>
    <x v="0"/>
    <x v="23"/>
    <x v="23"/>
    <x v="1"/>
    <x v="0"/>
    <x v="382"/>
    <x v="380"/>
    <x v="38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1"/>
    <x v="0"/>
    <x v="979"/>
    <x v="974"/>
    <x v="980"/>
    <x v="11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2"/>
    <x v="4"/>
    <x v="23"/>
    <x v="0"/>
    <x v="0"/>
    <x v="554"/>
    <x v="0"/>
    <x v="32"/>
    <x v="837"/>
    <x v="979"/>
    <x v="23"/>
    <x v="1365"/>
    <x v="2"/>
    <x v="2"/>
    <x v="0"/>
    <x v="0"/>
    <x v="28"/>
    <x v="8"/>
    <x v="942"/>
    <x v="10"/>
    <x v="203"/>
    <x v="1019"/>
    <x v="1245"/>
    <x v="0"/>
    <x v="0"/>
    <x v="0"/>
    <x v="0"/>
    <x v="0"/>
    <x v="0"/>
    <x v="0"/>
    <x v="0"/>
    <x v="0"/>
  </r>
  <r>
    <x v="0"/>
    <x v="0"/>
    <x v="0"/>
    <x v="23"/>
    <x v="23"/>
    <x v="1"/>
    <x v="0"/>
    <x v="694"/>
    <x v="691"/>
    <x v="69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8"/>
    <x v="1"/>
    <x v="83"/>
    <x v="1"/>
    <x v="10"/>
    <x v="79"/>
    <x v="1246"/>
    <x v="0"/>
    <x v="0"/>
    <x v="0"/>
    <x v="0"/>
    <x v="0"/>
    <x v="0"/>
    <x v="0"/>
    <x v="0"/>
    <x v="0"/>
  </r>
  <r>
    <x v="0"/>
    <x v="0"/>
    <x v="0"/>
    <x v="23"/>
    <x v="23"/>
    <x v="44"/>
    <x v="46"/>
    <x v="368"/>
    <x v="366"/>
    <x v="368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9"/>
    <x v="124"/>
    <x v="0"/>
    <x v="0"/>
    <x v="0"/>
    <x v="0"/>
    <x v="832"/>
    <x v="134"/>
    <x v="980"/>
    <x v="975"/>
    <x v="981"/>
    <x v="110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4"/>
    <x v="1"/>
    <x v="1"/>
    <x v="0"/>
    <x v="0"/>
    <x v="8"/>
    <x v="4"/>
    <x v="393"/>
    <x v="0"/>
    <x v="0"/>
    <x v="74"/>
    <x v="1"/>
    <x v="8"/>
    <x v="151"/>
    <x v="980"/>
    <x v="6"/>
    <x v="125"/>
    <x v="2"/>
    <x v="2"/>
    <x v="0"/>
    <x v="0"/>
    <x v="20"/>
    <x v="1"/>
    <x v="943"/>
    <x v="4"/>
    <x v="33"/>
    <x v="1020"/>
    <x v="1247"/>
    <x v="0"/>
    <x v="0"/>
    <x v="0"/>
    <x v="0"/>
    <x v="0"/>
    <x v="0"/>
    <x v="0"/>
    <x v="0"/>
    <x v="0"/>
  </r>
  <r>
    <x v="0"/>
    <x v="0"/>
    <x v="0"/>
    <x v="24"/>
    <x v="24"/>
    <x v="25"/>
    <x v="48"/>
    <x v="365"/>
    <x v="363"/>
    <x v="36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3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81"/>
    <x v="976"/>
    <x v="982"/>
    <x v="110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0"/>
    <x v="0"/>
    <x v="0"/>
    <x v="0"/>
    <x v="8"/>
    <x v="4"/>
    <x v="9"/>
    <x v="1"/>
    <x v="1"/>
    <x v="9"/>
    <x v="0"/>
    <x v="0"/>
    <x v="0"/>
    <x v="981"/>
    <x v="6"/>
    <x v="15"/>
    <x v="1"/>
    <x v="4"/>
    <x v="1"/>
    <x v="1"/>
    <x v="13"/>
    <x v="1"/>
    <x v="83"/>
    <x v="1"/>
    <x v="13"/>
    <x v="79"/>
    <x v="1248"/>
    <x v="0"/>
    <x v="0"/>
    <x v="0"/>
    <x v="0"/>
    <x v="0"/>
    <x v="0"/>
    <x v="0"/>
    <x v="0"/>
    <x v="0"/>
  </r>
  <r>
    <x v="0"/>
    <x v="0"/>
    <x v="0"/>
    <x v="24"/>
    <x v="24"/>
    <x v="84"/>
    <x v="0"/>
    <x v="399"/>
    <x v="397"/>
    <x v="3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36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"/>
    <x v="112"/>
    <x v="389"/>
    <x v="387"/>
    <x v="3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0"/>
    <x v="516"/>
    <x v="0"/>
    <x v="0"/>
    <x v="0"/>
    <x v="0"/>
    <x v="833"/>
    <x v="227"/>
    <x v="982"/>
    <x v="977"/>
    <x v="983"/>
    <x v="11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1"/>
    <x v="0"/>
    <x v="0"/>
    <x v="12"/>
    <x v="4"/>
    <x v="5"/>
    <x v="0"/>
    <x v="0"/>
    <x v="323"/>
    <x v="1"/>
    <x v="13"/>
    <x v="838"/>
    <x v="982"/>
    <x v="183"/>
    <x v="1368"/>
    <x v="1"/>
    <x v="24"/>
    <x v="25"/>
    <x v="322"/>
    <x v="79"/>
    <x v="1"/>
    <x v="944"/>
    <x v="4"/>
    <x v="22"/>
    <x v="1021"/>
    <x v="1249"/>
    <x v="0"/>
    <x v="0"/>
    <x v="0"/>
    <x v="0"/>
    <x v="0"/>
    <x v="0"/>
    <x v="0"/>
    <x v="0"/>
    <x v="0"/>
  </r>
  <r>
    <x v="0"/>
    <x v="0"/>
    <x v="0"/>
    <x v="24"/>
    <x v="24"/>
    <x v="61"/>
    <x v="0"/>
    <x v="396"/>
    <x v="394"/>
    <x v="396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4"/>
    <x v="0"/>
    <x v="983"/>
    <x v="978"/>
    <x v="984"/>
    <x v="110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2"/>
    <x v="0"/>
    <x v="0"/>
    <x v="239"/>
    <x v="0"/>
    <x v="0"/>
    <x v="839"/>
    <x v="983"/>
    <x v="6"/>
    <x v="10"/>
    <x v="2"/>
    <x v="2"/>
    <x v="0"/>
    <x v="0"/>
    <x v="13"/>
    <x v="1"/>
    <x v="465"/>
    <x v="1"/>
    <x v="13"/>
    <x v="476"/>
    <x v="1250"/>
    <x v="0"/>
    <x v="0"/>
    <x v="0"/>
    <x v="150"/>
    <x v="150"/>
    <x v="1"/>
    <x v="1"/>
    <x v="25"/>
    <x v="25"/>
  </r>
  <r>
    <x v="0"/>
    <x v="0"/>
    <x v="0"/>
    <x v="24"/>
    <x v="24"/>
    <x v="61"/>
    <x v="0"/>
    <x v="396"/>
    <x v="394"/>
    <x v="396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21"/>
    <x v="517"/>
    <x v="0"/>
    <x v="0"/>
    <x v="0"/>
    <x v="0"/>
    <x v="835"/>
    <x v="452"/>
    <x v="984"/>
    <x v="979"/>
    <x v="985"/>
    <x v="1106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07"/>
    <x v="1"/>
    <x v="1"/>
    <x v="0"/>
    <x v="0"/>
    <x v="14"/>
    <x v="10"/>
    <x v="41"/>
    <x v="3"/>
    <x v="134"/>
    <x v="555"/>
    <x v="0"/>
    <x v="0"/>
    <x v="840"/>
    <x v="984"/>
    <x v="4"/>
    <x v="1369"/>
    <x v="2"/>
    <x v="2"/>
    <x v="0"/>
    <x v="0"/>
    <x v="1"/>
    <x v="8"/>
    <x v="825"/>
    <x v="1"/>
    <x v="13"/>
    <x v="1022"/>
    <x v="1251"/>
    <x v="0"/>
    <x v="0"/>
    <x v="0"/>
    <x v="150"/>
    <x v="150"/>
    <x v="1"/>
    <x v="1"/>
    <x v="25"/>
    <x v="25"/>
  </r>
  <r>
    <x v="0"/>
    <x v="0"/>
    <x v="0"/>
    <x v="24"/>
    <x v="24"/>
    <x v="183"/>
    <x v="182"/>
    <x v="404"/>
    <x v="402"/>
    <x v="4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2"/>
    <x v="414"/>
    <x v="0"/>
    <x v="0"/>
    <x v="0"/>
    <x v="0"/>
    <x v="836"/>
    <x v="92"/>
    <x v="985"/>
    <x v="980"/>
    <x v="986"/>
    <x v="11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71"/>
    <x v="1"/>
    <x v="86"/>
    <x v="312"/>
    <x v="1"/>
    <x v="1"/>
    <x v="841"/>
    <x v="985"/>
    <x v="4"/>
    <x v="1370"/>
    <x v="2"/>
    <x v="2"/>
    <x v="0"/>
    <x v="0"/>
    <x v="2"/>
    <x v="1"/>
    <x v="471"/>
    <x v="4"/>
    <x v="5"/>
    <x v="1023"/>
    <x v="1252"/>
    <x v="0"/>
    <x v="0"/>
    <x v="0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7"/>
    <x v="0"/>
    <x v="986"/>
    <x v="981"/>
    <x v="987"/>
    <x v="110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842"/>
    <x v="986"/>
    <x v="6"/>
    <x v="15"/>
    <x v="2"/>
    <x v="2"/>
    <x v="0"/>
    <x v="0"/>
    <x v="2"/>
    <x v="1"/>
    <x v="28"/>
    <x v="1"/>
    <x v="2"/>
    <x v="26"/>
    <x v="1253"/>
    <x v="0"/>
    <x v="0"/>
    <x v="0"/>
    <x v="0"/>
    <x v="0"/>
    <x v="0"/>
    <x v="0"/>
    <x v="0"/>
    <x v="0"/>
  </r>
  <r>
    <x v="0"/>
    <x v="0"/>
    <x v="0"/>
    <x v="24"/>
    <x v="24"/>
    <x v="137"/>
    <x v="0"/>
    <x v="357"/>
    <x v="355"/>
    <x v="35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23"/>
    <x v="40"/>
    <x v="0"/>
    <x v="0"/>
    <x v="0"/>
    <x v="0"/>
    <x v="838"/>
    <x v="37"/>
    <x v="987"/>
    <x v="982"/>
    <x v="988"/>
    <x v="1109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08"/>
    <x v="0"/>
    <x v="277"/>
    <x v="0"/>
    <x v="0"/>
    <x v="7"/>
    <x v="4"/>
    <x v="331"/>
    <x v="0"/>
    <x v="0"/>
    <x v="185"/>
    <x v="1"/>
    <x v="1"/>
    <x v="843"/>
    <x v="987"/>
    <x v="4"/>
    <x v="1371"/>
    <x v="1"/>
    <x v="472"/>
    <x v="0"/>
    <x v="0"/>
    <x v="13"/>
    <x v="1"/>
    <x v="67"/>
    <x v="4"/>
    <x v="2"/>
    <x v="1024"/>
    <x v="1254"/>
    <x v="0"/>
    <x v="0"/>
    <x v="0"/>
    <x v="0"/>
    <x v="0"/>
    <x v="0"/>
    <x v="0"/>
    <x v="0"/>
    <x v="0"/>
  </r>
  <r>
    <x v="0"/>
    <x v="0"/>
    <x v="0"/>
    <x v="24"/>
    <x v="24"/>
    <x v="213"/>
    <x v="238"/>
    <x v="412"/>
    <x v="410"/>
    <x v="4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3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147"/>
    <x v="243"/>
    <x v="529"/>
    <x v="527"/>
    <x v="5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228"/>
    <x v="244"/>
    <x v="482"/>
    <x v="480"/>
    <x v="4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24"/>
    <x v="0"/>
    <x v="0"/>
    <x v="0"/>
    <x v="0"/>
    <x v="1"/>
    <x v="134"/>
    <x v="988"/>
    <x v="983"/>
    <x v="989"/>
    <x v="11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9"/>
    <x v="0"/>
    <x v="0"/>
    <x v="9"/>
    <x v="1"/>
    <x v="0"/>
    <x v="0"/>
    <x v="988"/>
    <x v="1"/>
    <x v="1373"/>
    <x v="2"/>
    <x v="2"/>
    <x v="0"/>
    <x v="0"/>
    <x v="4"/>
    <x v="1"/>
    <x v="420"/>
    <x v="4"/>
    <x v="1"/>
    <x v="52"/>
    <x v="1255"/>
    <x v="0"/>
    <x v="0"/>
    <x v="0"/>
    <x v="0"/>
    <x v="0"/>
    <x v="0"/>
    <x v="0"/>
    <x v="0"/>
    <x v="0"/>
  </r>
  <r>
    <x v="0"/>
    <x v="0"/>
    <x v="0"/>
    <x v="24"/>
    <x v="24"/>
    <x v="37"/>
    <x v="118"/>
    <x v="518"/>
    <x v="516"/>
    <x v="5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0"/>
    <x v="0"/>
    <x v="0"/>
    <x v="0"/>
    <x v="0"/>
    <x v="0"/>
    <x v="0"/>
    <x v="0"/>
    <x v="1"/>
    <x v="1"/>
    <x v="1"/>
    <x v="1"/>
    <x v="43"/>
    <x v="1374"/>
    <x v="7"/>
    <x v="473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37"/>
    <x v="118"/>
    <x v="518"/>
    <x v="516"/>
    <x v="5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09"/>
    <x v="0"/>
    <x v="0"/>
    <x v="0"/>
    <x v="0"/>
    <x v="0"/>
    <x v="0"/>
    <x v="0"/>
    <x v="0"/>
    <x v="0"/>
    <x v="0"/>
    <x v="1"/>
    <x v="1"/>
    <x v="1"/>
    <x v="1"/>
    <x v="3"/>
    <x v="137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4"/>
    <x v="24"/>
    <x v="91"/>
    <x v="143"/>
    <x v="398"/>
    <x v="396"/>
    <x v="39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3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61"/>
    <x v="0"/>
    <x v="333"/>
    <x v="332"/>
    <x v="33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65"/>
    <x v="1"/>
    <x v="1"/>
    <x v="0"/>
    <x v="0"/>
    <x v="0"/>
    <x v="0"/>
    <x v="0"/>
    <x v="0"/>
    <x v="0"/>
    <x v="0"/>
    <x v="1"/>
    <x v="1"/>
    <x v="1"/>
    <x v="1"/>
    <x v="6"/>
    <x v="2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79"/>
    <x v="48"/>
    <x v="378"/>
    <x v="376"/>
    <x v="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4"/>
    <x v="518"/>
    <x v="0"/>
    <x v="0"/>
    <x v="374"/>
    <x v="0"/>
    <x v="839"/>
    <x v="453"/>
    <x v="989"/>
    <x v="984"/>
    <x v="990"/>
    <x v="1111"/>
    <x v="0"/>
    <x v="0"/>
    <x v="0"/>
    <x v="0"/>
    <x v="0"/>
    <x v="0"/>
    <x v="0"/>
    <x v="0"/>
    <x v="0"/>
    <x v="0"/>
    <x v="0"/>
    <x v="0"/>
    <x v="0"/>
    <x v="0"/>
    <x v="1"/>
    <x v="354"/>
    <x v="420"/>
    <x v="0"/>
    <x v="0"/>
    <x v="1"/>
    <x v="1"/>
    <x v="0"/>
    <x v="0"/>
    <x v="27"/>
    <x v="4"/>
    <x v="394"/>
    <x v="0"/>
    <x v="0"/>
    <x v="317"/>
    <x v="1"/>
    <x v="11"/>
    <x v="844"/>
    <x v="989"/>
    <x v="46"/>
    <x v="1376"/>
    <x v="2"/>
    <x v="2"/>
    <x v="0"/>
    <x v="0"/>
    <x v="114"/>
    <x v="3"/>
    <x v="109"/>
    <x v="1"/>
    <x v="61"/>
    <x v="1025"/>
    <x v="1256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5"/>
    <x v="519"/>
    <x v="0"/>
    <x v="0"/>
    <x v="0"/>
    <x v="0"/>
    <x v="840"/>
    <x v="25"/>
    <x v="990"/>
    <x v="985"/>
    <x v="991"/>
    <x v="11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1"/>
    <x v="0"/>
    <x v="845"/>
    <x v="990"/>
    <x v="103"/>
    <x v="1377"/>
    <x v="2"/>
    <x v="2"/>
    <x v="1"/>
    <x v="1"/>
    <x v="38"/>
    <x v="3"/>
    <x v="945"/>
    <x v="4"/>
    <x v="14"/>
    <x v="1026"/>
    <x v="1257"/>
    <x v="0"/>
    <x v="0"/>
    <x v="0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6"/>
    <x v="520"/>
    <x v="0"/>
    <x v="0"/>
    <x v="375"/>
    <x v="0"/>
    <x v="841"/>
    <x v="454"/>
    <x v="991"/>
    <x v="986"/>
    <x v="992"/>
    <x v="1113"/>
    <x v="0"/>
    <x v="0"/>
    <x v="0"/>
    <x v="0"/>
    <x v="0"/>
    <x v="0"/>
    <x v="0"/>
    <x v="0"/>
    <x v="0"/>
    <x v="0"/>
    <x v="0"/>
    <x v="0"/>
    <x v="0"/>
    <x v="0"/>
    <x v="0"/>
    <x v="355"/>
    <x v="421"/>
    <x v="0"/>
    <x v="0"/>
    <x v="0"/>
    <x v="69"/>
    <x v="0"/>
    <x v="0"/>
    <x v="16"/>
    <x v="2"/>
    <x v="395"/>
    <x v="1"/>
    <x v="1"/>
    <x v="556"/>
    <x v="0"/>
    <x v="8"/>
    <x v="846"/>
    <x v="991"/>
    <x v="23"/>
    <x v="1378"/>
    <x v="1"/>
    <x v="47"/>
    <x v="1"/>
    <x v="1"/>
    <x v="58"/>
    <x v="8"/>
    <x v="946"/>
    <x v="3"/>
    <x v="16"/>
    <x v="1027"/>
    <x v="1258"/>
    <x v="0"/>
    <x v="0"/>
    <x v="0"/>
    <x v="0"/>
    <x v="0"/>
    <x v="0"/>
    <x v="0"/>
    <x v="0"/>
    <x v="0"/>
  </r>
  <r>
    <x v="0"/>
    <x v="0"/>
    <x v="0"/>
    <x v="25"/>
    <x v="25"/>
    <x v="62"/>
    <x v="56"/>
    <x v="81"/>
    <x v="81"/>
    <x v="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1"/>
    <x v="137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97"/>
    <x v="695"/>
    <x v="692"/>
    <x v="6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7"/>
    <x v="424"/>
    <x v="0"/>
    <x v="0"/>
    <x v="0"/>
    <x v="0"/>
    <x v="842"/>
    <x v="455"/>
    <x v="992"/>
    <x v="987"/>
    <x v="993"/>
    <x v="11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281"/>
    <x v="1"/>
    <x v="16"/>
    <x v="847"/>
    <x v="992"/>
    <x v="3"/>
    <x v="1380"/>
    <x v="2"/>
    <x v="2"/>
    <x v="7"/>
    <x v="323"/>
    <x v="12"/>
    <x v="1"/>
    <x v="947"/>
    <x v="4"/>
    <x v="13"/>
    <x v="1028"/>
    <x v="1259"/>
    <x v="0"/>
    <x v="0"/>
    <x v="0"/>
    <x v="0"/>
    <x v="0"/>
    <x v="0"/>
    <x v="0"/>
    <x v="0"/>
    <x v="0"/>
  </r>
  <r>
    <x v="0"/>
    <x v="0"/>
    <x v="0"/>
    <x v="25"/>
    <x v="25"/>
    <x v="1"/>
    <x v="245"/>
    <x v="696"/>
    <x v="693"/>
    <x v="6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381"/>
    <x v="2"/>
    <x v="2"/>
    <x v="9"/>
    <x v="324"/>
    <x v="16"/>
    <x v="10"/>
    <x v="948"/>
    <x v="13"/>
    <x v="45"/>
    <x v="1029"/>
    <x v="1260"/>
    <x v="0"/>
    <x v="0"/>
    <x v="0"/>
    <x v="0"/>
    <x v="0"/>
    <x v="0"/>
    <x v="0"/>
    <x v="0"/>
    <x v="0"/>
  </r>
  <r>
    <x v="0"/>
    <x v="0"/>
    <x v="0"/>
    <x v="25"/>
    <x v="25"/>
    <x v="93"/>
    <x v="246"/>
    <x v="696"/>
    <x v="693"/>
    <x v="6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382"/>
    <x v="2"/>
    <x v="2"/>
    <x v="0"/>
    <x v="0"/>
    <x v="6"/>
    <x v="3"/>
    <x v="122"/>
    <x v="3"/>
    <x v="14"/>
    <x v="292"/>
    <x v="1261"/>
    <x v="0"/>
    <x v="0"/>
    <x v="0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28"/>
    <x v="521"/>
    <x v="0"/>
    <x v="0"/>
    <x v="376"/>
    <x v="0"/>
    <x v="843"/>
    <x v="456"/>
    <x v="993"/>
    <x v="988"/>
    <x v="994"/>
    <x v="1115"/>
    <x v="0"/>
    <x v="0"/>
    <x v="0"/>
    <x v="0"/>
    <x v="0"/>
    <x v="0"/>
    <x v="0"/>
    <x v="0"/>
    <x v="0"/>
    <x v="0"/>
    <x v="0"/>
    <x v="0"/>
    <x v="0"/>
    <x v="0"/>
    <x v="0"/>
    <x v="356"/>
    <x v="422"/>
    <x v="0"/>
    <x v="0"/>
    <x v="3"/>
    <x v="278"/>
    <x v="0"/>
    <x v="0"/>
    <x v="22"/>
    <x v="3"/>
    <x v="396"/>
    <x v="1"/>
    <x v="37"/>
    <x v="557"/>
    <x v="6"/>
    <x v="91"/>
    <x v="848"/>
    <x v="993"/>
    <x v="114"/>
    <x v="1383"/>
    <x v="9"/>
    <x v="474"/>
    <x v="33"/>
    <x v="325"/>
    <x v="228"/>
    <x v="46"/>
    <x v="949"/>
    <x v="23"/>
    <x v="40"/>
    <x v="1030"/>
    <x v="1262"/>
    <x v="0"/>
    <x v="0"/>
    <x v="0"/>
    <x v="0"/>
    <x v="0"/>
    <x v="0"/>
    <x v="0"/>
    <x v="0"/>
    <x v="0"/>
  </r>
  <r>
    <x v="0"/>
    <x v="0"/>
    <x v="0"/>
    <x v="25"/>
    <x v="25"/>
    <x v="1"/>
    <x v="0"/>
    <x v="403"/>
    <x v="401"/>
    <x v="40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94"/>
    <x v="989"/>
    <x v="995"/>
    <x v="1116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10"/>
    <x v="1"/>
    <x v="1"/>
    <x v="0"/>
    <x v="0"/>
    <x v="8"/>
    <x v="4"/>
    <x v="173"/>
    <x v="1"/>
    <x v="159"/>
    <x v="558"/>
    <x v="0"/>
    <x v="0"/>
    <x v="849"/>
    <x v="994"/>
    <x v="11"/>
    <x v="1384"/>
    <x v="2"/>
    <x v="2"/>
    <x v="0"/>
    <x v="0"/>
    <x v="13"/>
    <x v="1"/>
    <x v="950"/>
    <x v="1"/>
    <x v="13"/>
    <x v="1031"/>
    <x v="1263"/>
    <x v="0"/>
    <x v="0"/>
    <x v="0"/>
    <x v="0"/>
    <x v="0"/>
    <x v="0"/>
    <x v="0"/>
    <x v="0"/>
    <x v="0"/>
  </r>
  <r>
    <x v="0"/>
    <x v="0"/>
    <x v="0"/>
    <x v="25"/>
    <x v="25"/>
    <x v="1"/>
    <x v="0"/>
    <x v="414"/>
    <x v="412"/>
    <x v="4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385"/>
    <x v="2"/>
    <x v="2"/>
    <x v="0"/>
    <x v="0"/>
    <x v="2"/>
    <x v="1"/>
    <x v="2"/>
    <x v="1"/>
    <x v="2"/>
    <x v="2"/>
    <x v="1264"/>
    <x v="0"/>
    <x v="0"/>
    <x v="0"/>
    <x v="0"/>
    <x v="0"/>
    <x v="0"/>
    <x v="0"/>
    <x v="0"/>
    <x v="0"/>
  </r>
  <r>
    <x v="0"/>
    <x v="0"/>
    <x v="0"/>
    <x v="25"/>
    <x v="25"/>
    <x v="1"/>
    <x v="144"/>
    <x v="408"/>
    <x v="406"/>
    <x v="4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7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90"/>
    <x v="372"/>
    <x v="370"/>
    <x v="372"/>
    <x v="0"/>
    <x v="1"/>
    <x v="0"/>
    <x v="0"/>
    <x v="0"/>
    <x v="0"/>
    <x v="0"/>
    <x v="0"/>
    <x v="0"/>
    <x v="0"/>
    <x v="2"/>
    <x v="2"/>
    <x v="0"/>
    <x v="0"/>
    <x v="0"/>
    <x v="0"/>
    <x v="23"/>
    <x v="0"/>
    <x v="0"/>
    <x v="0"/>
    <x v="0"/>
    <x v="729"/>
    <x v="522"/>
    <x v="98"/>
    <x v="26"/>
    <x v="377"/>
    <x v="87"/>
    <x v="844"/>
    <x v="457"/>
    <x v="995"/>
    <x v="990"/>
    <x v="996"/>
    <x v="1117"/>
    <x v="0"/>
    <x v="0"/>
    <x v="0"/>
    <x v="0"/>
    <x v="0"/>
    <x v="0"/>
    <x v="3"/>
    <x v="3"/>
    <x v="0"/>
    <x v="0"/>
    <x v="0"/>
    <x v="0"/>
    <x v="25"/>
    <x v="0"/>
    <x v="0"/>
    <x v="0"/>
    <x v="0"/>
    <x v="0"/>
    <x v="0"/>
    <x v="1"/>
    <x v="1"/>
    <x v="0"/>
    <x v="0"/>
    <x v="39"/>
    <x v="4"/>
    <x v="173"/>
    <x v="0"/>
    <x v="0"/>
    <x v="559"/>
    <x v="1"/>
    <x v="0"/>
    <x v="850"/>
    <x v="995"/>
    <x v="34"/>
    <x v="1386"/>
    <x v="2"/>
    <x v="2"/>
    <x v="22"/>
    <x v="326"/>
    <x v="229"/>
    <x v="6"/>
    <x v="951"/>
    <x v="19"/>
    <x v="204"/>
    <x v="1032"/>
    <x v="1265"/>
    <x v="0"/>
    <x v="0"/>
    <x v="0"/>
    <x v="0"/>
    <x v="0"/>
    <x v="0"/>
    <x v="0"/>
    <x v="0"/>
    <x v="0"/>
  </r>
  <r>
    <x v="0"/>
    <x v="0"/>
    <x v="0"/>
    <x v="25"/>
    <x v="25"/>
    <x v="11"/>
    <x v="27"/>
    <x v="14"/>
    <x v="14"/>
    <x v="1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0"/>
    <x v="523"/>
    <x v="0"/>
    <x v="0"/>
    <x v="0"/>
    <x v="0"/>
    <x v="845"/>
    <x v="458"/>
    <x v="996"/>
    <x v="991"/>
    <x v="997"/>
    <x v="11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2"/>
    <x v="397"/>
    <x v="0"/>
    <x v="0"/>
    <x v="560"/>
    <x v="0"/>
    <x v="0"/>
    <x v="851"/>
    <x v="996"/>
    <x v="23"/>
    <x v="1387"/>
    <x v="2"/>
    <x v="2"/>
    <x v="0"/>
    <x v="0"/>
    <x v="23"/>
    <x v="8"/>
    <x v="952"/>
    <x v="1"/>
    <x v="7"/>
    <x v="1033"/>
    <x v="1266"/>
    <x v="0"/>
    <x v="0"/>
    <x v="0"/>
    <x v="2"/>
    <x v="2"/>
    <x v="1"/>
    <x v="1"/>
    <x v="26"/>
    <x v="26"/>
  </r>
  <r>
    <x v="0"/>
    <x v="0"/>
    <x v="0"/>
    <x v="25"/>
    <x v="25"/>
    <x v="11"/>
    <x v="27"/>
    <x v="14"/>
    <x v="14"/>
    <x v="1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97"/>
    <x v="992"/>
    <x v="998"/>
    <x v="1119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50"/>
    <x v="1"/>
    <x v="1"/>
    <x v="0"/>
    <x v="0"/>
    <x v="2"/>
    <x v="2"/>
    <x v="154"/>
    <x v="2"/>
    <x v="21"/>
    <x v="561"/>
    <x v="3"/>
    <x v="3"/>
    <x v="852"/>
    <x v="997"/>
    <x v="1"/>
    <x v="268"/>
    <x v="2"/>
    <x v="2"/>
    <x v="0"/>
    <x v="0"/>
    <x v="4"/>
    <x v="3"/>
    <x v="953"/>
    <x v="3"/>
    <x v="4"/>
    <x v="1034"/>
    <x v="1267"/>
    <x v="0"/>
    <x v="0"/>
    <x v="0"/>
    <x v="2"/>
    <x v="2"/>
    <x v="1"/>
    <x v="1"/>
    <x v="26"/>
    <x v="26"/>
  </r>
  <r>
    <x v="0"/>
    <x v="0"/>
    <x v="0"/>
    <x v="25"/>
    <x v="25"/>
    <x v="98"/>
    <x v="49"/>
    <x v="404"/>
    <x v="402"/>
    <x v="4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1"/>
    <x v="524"/>
    <x v="0"/>
    <x v="0"/>
    <x v="378"/>
    <x v="76"/>
    <x v="846"/>
    <x v="459"/>
    <x v="998"/>
    <x v="993"/>
    <x v="999"/>
    <x v="1120"/>
    <x v="0"/>
    <x v="0"/>
    <x v="0"/>
    <x v="0"/>
    <x v="0"/>
    <x v="0"/>
    <x v="3"/>
    <x v="3"/>
    <x v="0"/>
    <x v="0"/>
    <x v="0"/>
    <x v="0"/>
    <x v="72"/>
    <x v="0"/>
    <x v="0"/>
    <x v="0"/>
    <x v="0"/>
    <x v="0"/>
    <x v="0"/>
    <x v="1"/>
    <x v="1"/>
    <x v="0"/>
    <x v="0"/>
    <x v="20"/>
    <x v="2"/>
    <x v="8"/>
    <x v="0"/>
    <x v="0"/>
    <x v="562"/>
    <x v="1"/>
    <x v="8"/>
    <x v="853"/>
    <x v="998"/>
    <x v="109"/>
    <x v="1388"/>
    <x v="1"/>
    <x v="4"/>
    <x v="0"/>
    <x v="0"/>
    <x v="35"/>
    <x v="3"/>
    <x v="954"/>
    <x v="4"/>
    <x v="10"/>
    <x v="1035"/>
    <x v="1268"/>
    <x v="0"/>
    <x v="0"/>
    <x v="0"/>
    <x v="0"/>
    <x v="0"/>
    <x v="0"/>
    <x v="0"/>
    <x v="0"/>
    <x v="0"/>
  </r>
  <r>
    <x v="0"/>
    <x v="0"/>
    <x v="0"/>
    <x v="25"/>
    <x v="25"/>
    <x v="98"/>
    <x v="49"/>
    <x v="404"/>
    <x v="402"/>
    <x v="40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311"/>
    <x v="1"/>
    <x v="1"/>
    <x v="0"/>
    <x v="0"/>
    <x v="0"/>
    <x v="0"/>
    <x v="0"/>
    <x v="0"/>
    <x v="0"/>
    <x v="0"/>
    <x v="1"/>
    <x v="1"/>
    <x v="1"/>
    <x v="1"/>
    <x v="22"/>
    <x v="138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19"/>
    <x v="166"/>
    <x v="411"/>
    <x v="409"/>
    <x v="4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1"/>
    <x v="13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229"/>
    <x v="0"/>
    <x v="106"/>
    <x v="106"/>
    <x v="10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6"/>
    <x v="1"/>
    <x v="1"/>
    <x v="0"/>
    <x v="0"/>
    <x v="0"/>
    <x v="0"/>
    <x v="0"/>
    <x v="0"/>
    <x v="0"/>
    <x v="0"/>
    <x v="1"/>
    <x v="1"/>
    <x v="1"/>
    <x v="1"/>
    <x v="6"/>
    <x v="14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3"/>
    <x v="0"/>
    <x v="31"/>
    <x v="31"/>
    <x v="31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09"/>
    <x v="1"/>
    <x v="1"/>
    <x v="0"/>
    <x v="0"/>
    <x v="0"/>
    <x v="0"/>
    <x v="0"/>
    <x v="0"/>
    <x v="0"/>
    <x v="0"/>
    <x v="1"/>
    <x v="1"/>
    <x v="1"/>
    <x v="1"/>
    <x v="6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50"/>
    <x v="0"/>
    <x v="405"/>
    <x v="403"/>
    <x v="40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39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"/>
    <x v="131"/>
    <x v="406"/>
    <x v="404"/>
    <x v="40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8"/>
    <x v="3"/>
    <x v="955"/>
    <x v="3"/>
    <x v="10"/>
    <x v="1036"/>
    <x v="1269"/>
    <x v="0"/>
    <x v="0"/>
    <x v="0"/>
    <x v="0"/>
    <x v="0"/>
    <x v="0"/>
    <x v="0"/>
    <x v="0"/>
    <x v="0"/>
  </r>
  <r>
    <x v="0"/>
    <x v="0"/>
    <x v="0"/>
    <x v="25"/>
    <x v="25"/>
    <x v="1"/>
    <x v="0"/>
    <x v="407"/>
    <x v="405"/>
    <x v="40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956"/>
    <x v="1"/>
    <x v="2"/>
    <x v="1037"/>
    <x v="1270"/>
    <x v="0"/>
    <x v="0"/>
    <x v="0"/>
    <x v="0"/>
    <x v="0"/>
    <x v="0"/>
    <x v="0"/>
    <x v="0"/>
    <x v="0"/>
  </r>
  <r>
    <x v="0"/>
    <x v="0"/>
    <x v="0"/>
    <x v="25"/>
    <x v="25"/>
    <x v="138"/>
    <x v="26"/>
    <x v="393"/>
    <x v="391"/>
    <x v="39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5"/>
    <x v="25"/>
    <x v="11"/>
    <x v="27"/>
    <x v="14"/>
    <x v="14"/>
    <x v="1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7"/>
    <x v="0"/>
    <x v="999"/>
    <x v="994"/>
    <x v="1000"/>
    <x v="11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4"/>
    <x v="854"/>
    <x v="999"/>
    <x v="23"/>
    <x v="1392"/>
    <x v="1"/>
    <x v="104"/>
    <x v="0"/>
    <x v="0"/>
    <x v="208"/>
    <x v="3"/>
    <x v="957"/>
    <x v="3"/>
    <x v="25"/>
    <x v="1038"/>
    <x v="1271"/>
    <x v="0"/>
    <x v="0"/>
    <x v="0"/>
    <x v="0"/>
    <x v="0"/>
    <x v="0"/>
    <x v="0"/>
    <x v="0"/>
    <x v="0"/>
  </r>
  <r>
    <x v="0"/>
    <x v="0"/>
    <x v="0"/>
    <x v="26"/>
    <x v="26"/>
    <x v="1"/>
    <x v="247"/>
    <x v="697"/>
    <x v="694"/>
    <x v="69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393"/>
    <x v="2"/>
    <x v="2"/>
    <x v="4"/>
    <x v="4"/>
    <x v="33"/>
    <x v="1"/>
    <x v="958"/>
    <x v="4"/>
    <x v="1"/>
    <x v="1039"/>
    <x v="1272"/>
    <x v="0"/>
    <x v="0"/>
    <x v="0"/>
    <x v="0"/>
    <x v="0"/>
    <x v="0"/>
    <x v="0"/>
    <x v="0"/>
    <x v="0"/>
  </r>
  <r>
    <x v="0"/>
    <x v="0"/>
    <x v="0"/>
    <x v="26"/>
    <x v="26"/>
    <x v="1"/>
    <x v="147"/>
    <x v="415"/>
    <x v="413"/>
    <x v="4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2"/>
    <x v="525"/>
    <x v="0"/>
    <x v="0"/>
    <x v="0"/>
    <x v="0"/>
    <x v="848"/>
    <x v="460"/>
    <x v="1000"/>
    <x v="995"/>
    <x v="1001"/>
    <x v="11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2"/>
    <x v="398"/>
    <x v="0"/>
    <x v="0"/>
    <x v="563"/>
    <x v="0"/>
    <x v="11"/>
    <x v="855"/>
    <x v="1000"/>
    <x v="184"/>
    <x v="1394"/>
    <x v="1"/>
    <x v="4"/>
    <x v="7"/>
    <x v="15"/>
    <x v="86"/>
    <x v="11"/>
    <x v="959"/>
    <x v="19"/>
    <x v="17"/>
    <x v="1040"/>
    <x v="1273"/>
    <x v="0"/>
    <x v="0"/>
    <x v="0"/>
    <x v="0"/>
    <x v="0"/>
    <x v="0"/>
    <x v="0"/>
    <x v="0"/>
    <x v="0"/>
  </r>
  <r>
    <x v="0"/>
    <x v="0"/>
    <x v="0"/>
    <x v="26"/>
    <x v="26"/>
    <x v="79"/>
    <x v="108"/>
    <x v="416"/>
    <x v="414"/>
    <x v="4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99"/>
    <x v="0"/>
    <x v="0"/>
    <x v="0"/>
    <x v="0"/>
    <x v="1"/>
    <x v="177"/>
    <x v="1001"/>
    <x v="996"/>
    <x v="1002"/>
    <x v="1123"/>
    <x v="0"/>
    <x v="0"/>
    <x v="0"/>
    <x v="0"/>
    <x v="0"/>
    <x v="0"/>
    <x v="0"/>
    <x v="0"/>
    <x v="0"/>
    <x v="0"/>
    <x v="0"/>
    <x v="0"/>
    <x v="0"/>
    <x v="0"/>
    <x v="0"/>
    <x v="0"/>
    <x v="423"/>
    <x v="0"/>
    <x v="0"/>
    <x v="1"/>
    <x v="1"/>
    <x v="0"/>
    <x v="0"/>
    <x v="4"/>
    <x v="4"/>
    <x v="10"/>
    <x v="0"/>
    <x v="0"/>
    <x v="9"/>
    <x v="1"/>
    <x v="5"/>
    <x v="0"/>
    <x v="1001"/>
    <x v="11"/>
    <x v="5"/>
    <x v="2"/>
    <x v="2"/>
    <x v="0"/>
    <x v="0"/>
    <x v="52"/>
    <x v="0"/>
    <x v="960"/>
    <x v="19"/>
    <x v="36"/>
    <x v="1041"/>
    <x v="1274"/>
    <x v="0"/>
    <x v="0"/>
    <x v="0"/>
    <x v="0"/>
    <x v="0"/>
    <x v="0"/>
    <x v="0"/>
    <x v="0"/>
    <x v="0"/>
  </r>
  <r>
    <x v="0"/>
    <x v="0"/>
    <x v="0"/>
    <x v="26"/>
    <x v="26"/>
    <x v="143"/>
    <x v="0"/>
    <x v="132"/>
    <x v="132"/>
    <x v="1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3"/>
    <x v="16"/>
    <x v="0"/>
    <x v="0"/>
    <x v="0"/>
    <x v="0"/>
    <x v="849"/>
    <x v="0"/>
    <x v="1002"/>
    <x v="997"/>
    <x v="1003"/>
    <x v="11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856"/>
    <x v="1002"/>
    <x v="6"/>
    <x v="1395"/>
    <x v="1"/>
    <x v="56"/>
    <x v="0"/>
    <x v="0"/>
    <x v="2"/>
    <x v="1"/>
    <x v="961"/>
    <x v="4"/>
    <x v="5"/>
    <x v="1042"/>
    <x v="1275"/>
    <x v="0"/>
    <x v="0"/>
    <x v="0"/>
    <x v="0"/>
    <x v="0"/>
    <x v="0"/>
    <x v="0"/>
    <x v="0"/>
    <x v="0"/>
  </r>
  <r>
    <x v="0"/>
    <x v="0"/>
    <x v="0"/>
    <x v="26"/>
    <x v="26"/>
    <x v="143"/>
    <x v="0"/>
    <x v="132"/>
    <x v="132"/>
    <x v="13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34"/>
    <x v="526"/>
    <x v="0"/>
    <x v="0"/>
    <x v="379"/>
    <x v="37"/>
    <x v="850"/>
    <x v="461"/>
    <x v="1003"/>
    <x v="998"/>
    <x v="1004"/>
    <x v="1125"/>
    <x v="0"/>
    <x v="0"/>
    <x v="0"/>
    <x v="0"/>
    <x v="0"/>
    <x v="0"/>
    <x v="3"/>
    <x v="3"/>
    <x v="0"/>
    <x v="0"/>
    <x v="0"/>
    <x v="0"/>
    <x v="33"/>
    <x v="0"/>
    <x v="1"/>
    <x v="357"/>
    <x v="424"/>
    <x v="31"/>
    <x v="312"/>
    <x v="3"/>
    <x v="279"/>
    <x v="0"/>
    <x v="0"/>
    <x v="18"/>
    <x v="3"/>
    <x v="399"/>
    <x v="15"/>
    <x v="160"/>
    <x v="564"/>
    <x v="3"/>
    <x v="14"/>
    <x v="857"/>
    <x v="1003"/>
    <x v="35"/>
    <x v="1396"/>
    <x v="9"/>
    <x v="475"/>
    <x v="0"/>
    <x v="0"/>
    <x v="39"/>
    <x v="10"/>
    <x v="962"/>
    <x v="3"/>
    <x v="1"/>
    <x v="1043"/>
    <x v="1276"/>
    <x v="0"/>
    <x v="0"/>
    <x v="0"/>
    <x v="0"/>
    <x v="0"/>
    <x v="0"/>
    <x v="0"/>
    <x v="0"/>
    <x v="0"/>
  </r>
  <r>
    <x v="0"/>
    <x v="0"/>
    <x v="0"/>
    <x v="26"/>
    <x v="26"/>
    <x v="98"/>
    <x v="48"/>
    <x v="489"/>
    <x v="487"/>
    <x v="48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1"/>
    <x v="0"/>
    <x v="1004"/>
    <x v="999"/>
    <x v="1005"/>
    <x v="11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0"/>
    <x v="0"/>
    <x v="0"/>
    <x v="4"/>
    <x v="4"/>
    <x v="5"/>
    <x v="0"/>
    <x v="0"/>
    <x v="565"/>
    <x v="0"/>
    <x v="8"/>
    <x v="858"/>
    <x v="1004"/>
    <x v="40"/>
    <x v="1397"/>
    <x v="5"/>
    <x v="476"/>
    <x v="0"/>
    <x v="0"/>
    <x v="4"/>
    <x v="3"/>
    <x v="963"/>
    <x v="3"/>
    <x v="4"/>
    <x v="1044"/>
    <x v="1277"/>
    <x v="0"/>
    <x v="0"/>
    <x v="0"/>
    <x v="0"/>
    <x v="0"/>
    <x v="0"/>
    <x v="0"/>
    <x v="0"/>
    <x v="0"/>
  </r>
  <r>
    <x v="0"/>
    <x v="0"/>
    <x v="0"/>
    <x v="26"/>
    <x v="26"/>
    <x v="98"/>
    <x v="48"/>
    <x v="489"/>
    <x v="487"/>
    <x v="48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2"/>
    <x v="1"/>
    <x v="341"/>
    <x v="1"/>
    <x v="2"/>
    <x v="518"/>
    <x v="1278"/>
    <x v="0"/>
    <x v="0"/>
    <x v="0"/>
    <x v="80"/>
    <x v="80"/>
    <x v="1"/>
    <x v="1"/>
    <x v="27"/>
    <x v="27"/>
  </r>
  <r>
    <x v="0"/>
    <x v="0"/>
    <x v="0"/>
    <x v="26"/>
    <x v="26"/>
    <x v="22"/>
    <x v="83"/>
    <x v="698"/>
    <x v="695"/>
    <x v="6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81"/>
    <x v="0"/>
    <x v="0"/>
    <x v="0"/>
    <x v="0"/>
    <x v="0"/>
    <x v="0"/>
    <x v="0"/>
    <x v="0"/>
    <x v="1"/>
    <x v="1"/>
    <x v="1"/>
    <x v="1"/>
    <x v="10"/>
    <x v="1398"/>
    <x v="5"/>
    <x v="477"/>
    <x v="1"/>
    <x v="65"/>
    <x v="6"/>
    <x v="3"/>
    <x v="63"/>
    <x v="1"/>
    <x v="14"/>
    <x v="116"/>
    <x v="1279"/>
    <x v="0"/>
    <x v="0"/>
    <x v="0"/>
    <x v="0"/>
    <x v="0"/>
    <x v="0"/>
    <x v="0"/>
    <x v="0"/>
    <x v="0"/>
  </r>
  <r>
    <x v="0"/>
    <x v="0"/>
    <x v="0"/>
    <x v="26"/>
    <x v="26"/>
    <x v="160"/>
    <x v="248"/>
    <x v="699"/>
    <x v="696"/>
    <x v="69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313"/>
    <x v="1"/>
    <x v="1"/>
    <x v="0"/>
    <x v="0"/>
    <x v="0"/>
    <x v="0"/>
    <x v="0"/>
    <x v="0"/>
    <x v="0"/>
    <x v="0"/>
    <x v="1"/>
    <x v="1"/>
    <x v="1"/>
    <x v="1"/>
    <x v="15"/>
    <x v="139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160"/>
    <x v="248"/>
    <x v="699"/>
    <x v="696"/>
    <x v="69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51"/>
    <x v="151"/>
    <x v="1"/>
    <x v="1"/>
    <x v="27"/>
    <x v="27"/>
  </r>
  <r>
    <x v="0"/>
    <x v="0"/>
    <x v="0"/>
    <x v="26"/>
    <x v="26"/>
    <x v="37"/>
    <x v="0"/>
    <x v="424"/>
    <x v="422"/>
    <x v="4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400"/>
    <x v="2"/>
    <x v="2"/>
    <x v="0"/>
    <x v="0"/>
    <x v="2"/>
    <x v="1"/>
    <x v="171"/>
    <x v="1"/>
    <x v="2"/>
    <x v="352"/>
    <x v="1280"/>
    <x v="0"/>
    <x v="0"/>
    <x v="0"/>
    <x v="0"/>
    <x v="0"/>
    <x v="0"/>
    <x v="0"/>
    <x v="0"/>
    <x v="0"/>
  </r>
  <r>
    <x v="0"/>
    <x v="0"/>
    <x v="0"/>
    <x v="26"/>
    <x v="26"/>
    <x v="37"/>
    <x v="0"/>
    <x v="424"/>
    <x v="422"/>
    <x v="42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2"/>
    <x v="0"/>
    <x v="1005"/>
    <x v="1000"/>
    <x v="1006"/>
    <x v="1129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14"/>
    <x v="9"/>
    <x v="282"/>
    <x v="0"/>
    <x v="0"/>
    <x v="7"/>
    <x v="4"/>
    <x v="117"/>
    <x v="0"/>
    <x v="0"/>
    <x v="140"/>
    <x v="1"/>
    <x v="14"/>
    <x v="859"/>
    <x v="1005"/>
    <x v="11"/>
    <x v="1401"/>
    <x v="15"/>
    <x v="478"/>
    <x v="1"/>
    <x v="161"/>
    <x v="4"/>
    <x v="8"/>
    <x v="964"/>
    <x v="3"/>
    <x v="4"/>
    <x v="1045"/>
    <x v="1281"/>
    <x v="0"/>
    <x v="0"/>
    <x v="0"/>
    <x v="0"/>
    <x v="0"/>
    <x v="0"/>
    <x v="0"/>
    <x v="0"/>
    <x v="0"/>
  </r>
  <r>
    <x v="0"/>
    <x v="0"/>
    <x v="0"/>
    <x v="26"/>
    <x v="26"/>
    <x v="61"/>
    <x v="0"/>
    <x v="146"/>
    <x v="146"/>
    <x v="1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3"/>
    <x v="0"/>
    <x v="1006"/>
    <x v="1001"/>
    <x v="1007"/>
    <x v="11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860"/>
    <x v="1006"/>
    <x v="3"/>
    <x v="1402"/>
    <x v="2"/>
    <x v="2"/>
    <x v="0"/>
    <x v="0"/>
    <x v="2"/>
    <x v="1"/>
    <x v="955"/>
    <x v="1"/>
    <x v="2"/>
    <x v="1036"/>
    <x v="1282"/>
    <x v="0"/>
    <x v="0"/>
    <x v="0"/>
    <x v="0"/>
    <x v="0"/>
    <x v="0"/>
    <x v="0"/>
    <x v="0"/>
    <x v="0"/>
  </r>
  <r>
    <x v="0"/>
    <x v="0"/>
    <x v="0"/>
    <x v="26"/>
    <x v="26"/>
    <x v="61"/>
    <x v="0"/>
    <x v="146"/>
    <x v="146"/>
    <x v="14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35"/>
    <x v="71"/>
    <x v="0"/>
    <x v="0"/>
    <x v="0"/>
    <x v="0"/>
    <x v="854"/>
    <x v="66"/>
    <x v="1007"/>
    <x v="1002"/>
    <x v="1008"/>
    <x v="1131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315"/>
    <x v="1"/>
    <x v="1"/>
    <x v="0"/>
    <x v="0"/>
    <x v="8"/>
    <x v="2"/>
    <x v="134"/>
    <x v="2"/>
    <x v="161"/>
    <x v="149"/>
    <x v="0"/>
    <x v="16"/>
    <x v="861"/>
    <x v="1007"/>
    <x v="10"/>
    <x v="1403"/>
    <x v="2"/>
    <x v="2"/>
    <x v="0"/>
    <x v="0"/>
    <x v="13"/>
    <x v="3"/>
    <x v="232"/>
    <x v="1"/>
    <x v="2"/>
    <x v="1046"/>
    <x v="1283"/>
    <x v="0"/>
    <x v="0"/>
    <x v="0"/>
    <x v="0"/>
    <x v="0"/>
    <x v="0"/>
    <x v="0"/>
    <x v="0"/>
    <x v="0"/>
  </r>
  <r>
    <x v="0"/>
    <x v="0"/>
    <x v="0"/>
    <x v="26"/>
    <x v="26"/>
    <x v="61"/>
    <x v="0"/>
    <x v="146"/>
    <x v="146"/>
    <x v="146"/>
    <x v="0"/>
    <x v="1"/>
    <x v="1"/>
    <x v="1"/>
    <x v="0"/>
    <x v="0"/>
    <x v="0"/>
    <x v="0"/>
    <x v="0"/>
    <x v="0"/>
    <x v="2"/>
    <x v="2"/>
    <x v="1"/>
    <x v="4"/>
    <x v="1"/>
    <x v="4"/>
    <x v="16"/>
    <x v="0"/>
    <x v="0"/>
    <x v="0"/>
    <x v="0"/>
    <x v="736"/>
    <x v="527"/>
    <x v="68"/>
    <x v="13"/>
    <x v="117"/>
    <x v="24"/>
    <x v="855"/>
    <x v="462"/>
    <x v="1008"/>
    <x v="1003"/>
    <x v="1009"/>
    <x v="1132"/>
    <x v="2"/>
    <x v="5"/>
    <x v="0"/>
    <x v="0"/>
    <x v="0"/>
    <x v="0"/>
    <x v="3"/>
    <x v="3"/>
    <x v="1"/>
    <x v="5"/>
    <x v="1"/>
    <x v="5"/>
    <x v="17"/>
    <x v="0"/>
    <x v="0"/>
    <x v="0"/>
    <x v="0"/>
    <x v="17"/>
    <x v="316"/>
    <x v="1"/>
    <x v="1"/>
    <x v="0"/>
    <x v="0"/>
    <x v="18"/>
    <x v="5"/>
    <x v="400"/>
    <x v="15"/>
    <x v="26"/>
    <x v="566"/>
    <x v="3"/>
    <x v="13"/>
    <x v="862"/>
    <x v="1008"/>
    <x v="10"/>
    <x v="1404"/>
    <x v="2"/>
    <x v="2"/>
    <x v="0"/>
    <x v="0"/>
    <x v="23"/>
    <x v="15"/>
    <x v="965"/>
    <x v="3"/>
    <x v="35"/>
    <x v="1047"/>
    <x v="1284"/>
    <x v="0"/>
    <x v="0"/>
    <x v="0"/>
    <x v="151"/>
    <x v="151"/>
    <x v="1"/>
    <x v="1"/>
    <x v="27"/>
    <x v="27"/>
  </r>
  <r>
    <x v="0"/>
    <x v="0"/>
    <x v="0"/>
    <x v="26"/>
    <x v="26"/>
    <x v="66"/>
    <x v="0"/>
    <x v="700"/>
    <x v="697"/>
    <x v="70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5"/>
    <x v="43"/>
    <x v="0"/>
    <x v="0"/>
    <x v="0"/>
    <x v="0"/>
    <x v="0"/>
    <x v="0"/>
    <x v="0"/>
    <x v="0"/>
    <x v="0"/>
    <x v="0"/>
    <x v="0"/>
    <x v="0"/>
    <x v="0"/>
    <x v="0"/>
    <x v="0"/>
    <x v="68"/>
    <x v="317"/>
    <x v="0"/>
    <x v="134"/>
    <x v="0"/>
    <x v="0"/>
    <x v="0"/>
    <x v="0"/>
    <x v="0"/>
    <x v="0"/>
    <x v="0"/>
    <x v="0"/>
    <x v="1"/>
    <x v="1"/>
    <x v="1"/>
    <x v="1"/>
    <x v="21"/>
    <x v="1405"/>
    <x v="1"/>
    <x v="23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6"/>
    <x v="26"/>
    <x v="79"/>
    <x v="108"/>
    <x v="416"/>
    <x v="414"/>
    <x v="4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8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108"/>
    <x v="737"/>
    <x v="528"/>
    <x v="0"/>
    <x v="0"/>
    <x v="380"/>
    <x v="96"/>
    <x v="856"/>
    <x v="463"/>
    <x v="1009"/>
    <x v="1004"/>
    <x v="1010"/>
    <x v="1133"/>
    <x v="0"/>
    <x v="0"/>
    <x v="1"/>
    <x v="16"/>
    <x v="0"/>
    <x v="0"/>
    <x v="6"/>
    <x v="1"/>
    <x v="0"/>
    <x v="0"/>
    <x v="0"/>
    <x v="0"/>
    <x v="32"/>
    <x v="4"/>
    <x v="3"/>
    <x v="358"/>
    <x v="425"/>
    <x v="0"/>
    <x v="0"/>
    <x v="8"/>
    <x v="283"/>
    <x v="0"/>
    <x v="0"/>
    <x v="99"/>
    <x v="43"/>
    <x v="401"/>
    <x v="2"/>
    <x v="162"/>
    <x v="567"/>
    <x v="27"/>
    <x v="92"/>
    <x v="863"/>
    <x v="1009"/>
    <x v="38"/>
    <x v="1406"/>
    <x v="28"/>
    <x v="479"/>
    <x v="27"/>
    <x v="327"/>
    <x v="230"/>
    <x v="79"/>
    <x v="966"/>
    <x v="57"/>
    <x v="205"/>
    <x v="1048"/>
    <x v="1285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1"/>
    <x v="0"/>
    <x v="1010"/>
    <x v="1005"/>
    <x v="1011"/>
    <x v="11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51"/>
    <x v="1010"/>
    <x v="6"/>
    <x v="290"/>
    <x v="2"/>
    <x v="2"/>
    <x v="0"/>
    <x v="0"/>
    <x v="2"/>
    <x v="1"/>
    <x v="63"/>
    <x v="1"/>
    <x v="2"/>
    <x v="116"/>
    <x v="1286"/>
    <x v="0"/>
    <x v="0"/>
    <x v="0"/>
    <x v="1"/>
    <x v="1"/>
    <x v="1"/>
    <x v="1"/>
    <x v="28"/>
    <x v="28"/>
  </r>
  <r>
    <x v="0"/>
    <x v="0"/>
    <x v="0"/>
    <x v="27"/>
    <x v="27"/>
    <x v="1"/>
    <x v="0"/>
    <x v="435"/>
    <x v="433"/>
    <x v="4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407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17"/>
    <x v="439"/>
    <x v="437"/>
    <x v="4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3"/>
    <x v="157"/>
    <x v="442"/>
    <x v="440"/>
    <x v="4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248"/>
    <x v="5"/>
    <x v="480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29"/>
    <x v="158"/>
    <x v="442"/>
    <x v="440"/>
    <x v="4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8"/>
    <x v="529"/>
    <x v="0"/>
    <x v="0"/>
    <x v="0"/>
    <x v="0"/>
    <x v="857"/>
    <x v="464"/>
    <x v="1011"/>
    <x v="1006"/>
    <x v="1012"/>
    <x v="11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178"/>
    <x v="0"/>
    <x v="0"/>
    <x v="568"/>
    <x v="1"/>
    <x v="21"/>
    <x v="864"/>
    <x v="1011"/>
    <x v="76"/>
    <x v="1409"/>
    <x v="10"/>
    <x v="481"/>
    <x v="0"/>
    <x v="0"/>
    <x v="182"/>
    <x v="14"/>
    <x v="967"/>
    <x v="16"/>
    <x v="34"/>
    <x v="1049"/>
    <x v="1287"/>
    <x v="0"/>
    <x v="0"/>
    <x v="0"/>
    <x v="0"/>
    <x v="0"/>
    <x v="0"/>
    <x v="0"/>
    <x v="0"/>
    <x v="0"/>
  </r>
  <r>
    <x v="0"/>
    <x v="0"/>
    <x v="0"/>
    <x v="27"/>
    <x v="27"/>
    <x v="114"/>
    <x v="159"/>
    <x v="23"/>
    <x v="23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9"/>
    <x v="216"/>
    <x v="0"/>
    <x v="0"/>
    <x v="0"/>
    <x v="0"/>
    <x v="858"/>
    <x v="191"/>
    <x v="1012"/>
    <x v="1007"/>
    <x v="1013"/>
    <x v="11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1"/>
    <x v="1"/>
    <x v="27"/>
    <x v="1"/>
    <x v="1"/>
    <x v="865"/>
    <x v="1012"/>
    <x v="15"/>
    <x v="1410"/>
    <x v="1"/>
    <x v="482"/>
    <x v="4"/>
    <x v="328"/>
    <x v="58"/>
    <x v="15"/>
    <x v="968"/>
    <x v="10"/>
    <x v="16"/>
    <x v="1050"/>
    <x v="1288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0"/>
    <x v="5"/>
    <x v="0"/>
    <x v="0"/>
    <x v="0"/>
    <x v="0"/>
    <x v="859"/>
    <x v="4"/>
    <x v="1013"/>
    <x v="1008"/>
    <x v="1014"/>
    <x v="1137"/>
    <x v="0"/>
    <x v="0"/>
    <x v="0"/>
    <x v="0"/>
    <x v="0"/>
    <x v="0"/>
    <x v="0"/>
    <x v="0"/>
    <x v="0"/>
    <x v="0"/>
    <x v="0"/>
    <x v="0"/>
    <x v="0"/>
    <x v="0"/>
    <x v="0"/>
    <x v="0"/>
    <x v="426"/>
    <x v="2"/>
    <x v="3"/>
    <x v="1"/>
    <x v="1"/>
    <x v="0"/>
    <x v="0"/>
    <x v="8"/>
    <x v="4"/>
    <x v="315"/>
    <x v="1"/>
    <x v="46"/>
    <x v="39"/>
    <x v="1"/>
    <x v="1"/>
    <x v="1"/>
    <x v="1013"/>
    <x v="6"/>
    <x v="10"/>
    <x v="2"/>
    <x v="2"/>
    <x v="0"/>
    <x v="0"/>
    <x v="13"/>
    <x v="1"/>
    <x v="969"/>
    <x v="4"/>
    <x v="5"/>
    <x v="5"/>
    <x v="1289"/>
    <x v="0"/>
    <x v="0"/>
    <x v="0"/>
    <x v="1"/>
    <x v="1"/>
    <x v="1"/>
    <x v="1"/>
    <x v="1"/>
    <x v="1"/>
  </r>
  <r>
    <x v="0"/>
    <x v="0"/>
    <x v="0"/>
    <x v="27"/>
    <x v="27"/>
    <x v="150"/>
    <x v="65"/>
    <x v="443"/>
    <x v="441"/>
    <x v="4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"/>
    <x v="109"/>
    <x v="741"/>
    <x v="530"/>
    <x v="99"/>
    <x v="0"/>
    <x v="381"/>
    <x v="0"/>
    <x v="860"/>
    <x v="465"/>
    <x v="1014"/>
    <x v="1009"/>
    <x v="1015"/>
    <x v="1138"/>
    <x v="0"/>
    <x v="0"/>
    <x v="0"/>
    <x v="0"/>
    <x v="0"/>
    <x v="0"/>
    <x v="0"/>
    <x v="0"/>
    <x v="0"/>
    <x v="0"/>
    <x v="0"/>
    <x v="0"/>
    <x v="0"/>
    <x v="0"/>
    <x v="0"/>
    <x v="359"/>
    <x v="427"/>
    <x v="0"/>
    <x v="0"/>
    <x v="1"/>
    <x v="1"/>
    <x v="0"/>
    <x v="0"/>
    <x v="4"/>
    <x v="10"/>
    <x v="212"/>
    <x v="2"/>
    <x v="2"/>
    <x v="569"/>
    <x v="1"/>
    <x v="16"/>
    <x v="866"/>
    <x v="1014"/>
    <x v="109"/>
    <x v="1411"/>
    <x v="1"/>
    <x v="483"/>
    <x v="0"/>
    <x v="0"/>
    <x v="43"/>
    <x v="8"/>
    <x v="970"/>
    <x v="4"/>
    <x v="2"/>
    <x v="1051"/>
    <x v="1290"/>
    <x v="0"/>
    <x v="0"/>
    <x v="0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318"/>
    <x v="0"/>
    <x v="284"/>
    <x v="0"/>
    <x v="0"/>
    <x v="0"/>
    <x v="0"/>
    <x v="0"/>
    <x v="0"/>
    <x v="0"/>
    <x v="0"/>
    <x v="1"/>
    <x v="1"/>
    <x v="1"/>
    <x v="1"/>
    <x v="31"/>
    <x v="1412"/>
    <x v="1"/>
    <x v="48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0"/>
    <x v="65"/>
    <x v="443"/>
    <x v="441"/>
    <x v="44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4"/>
    <x v="2"/>
    <x v="2"/>
    <x v="0"/>
    <x v="0"/>
    <x v="5"/>
    <x v="4"/>
    <x v="5"/>
    <x v="4"/>
    <x v="5"/>
    <x v="5"/>
    <x v="5"/>
    <x v="0"/>
    <x v="0"/>
    <x v="1"/>
    <x v="1"/>
    <x v="1"/>
    <x v="1"/>
    <x v="1"/>
    <x v="28"/>
    <x v="28"/>
  </r>
  <r>
    <x v="0"/>
    <x v="0"/>
    <x v="0"/>
    <x v="27"/>
    <x v="27"/>
    <x v="106"/>
    <x v="112"/>
    <x v="405"/>
    <x v="403"/>
    <x v="4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461"/>
    <x v="455"/>
    <x v="458"/>
    <x v="11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3"/>
    <x v="0"/>
    <x v="0"/>
    <x v="112"/>
    <x v="0"/>
    <x v="16"/>
    <x v="330"/>
    <x v="1015"/>
    <x v="10"/>
    <x v="1413"/>
    <x v="2"/>
    <x v="2"/>
    <x v="0"/>
    <x v="0"/>
    <x v="60"/>
    <x v="15"/>
    <x v="971"/>
    <x v="6"/>
    <x v="114"/>
    <x v="1052"/>
    <x v="1291"/>
    <x v="0"/>
    <x v="0"/>
    <x v="0"/>
    <x v="0"/>
    <x v="0"/>
    <x v="0"/>
    <x v="0"/>
    <x v="0"/>
    <x v="0"/>
  </r>
  <r>
    <x v="0"/>
    <x v="0"/>
    <x v="0"/>
    <x v="27"/>
    <x v="27"/>
    <x v="1"/>
    <x v="11"/>
    <x v="493"/>
    <x v="491"/>
    <x v="49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2"/>
    <x v="531"/>
    <x v="0"/>
    <x v="0"/>
    <x v="382"/>
    <x v="0"/>
    <x v="861"/>
    <x v="131"/>
    <x v="1015"/>
    <x v="1010"/>
    <x v="1016"/>
    <x v="1140"/>
    <x v="0"/>
    <x v="0"/>
    <x v="0"/>
    <x v="0"/>
    <x v="0"/>
    <x v="0"/>
    <x v="0"/>
    <x v="0"/>
    <x v="0"/>
    <x v="0"/>
    <x v="0"/>
    <x v="0"/>
    <x v="0"/>
    <x v="0"/>
    <x v="0"/>
    <x v="360"/>
    <x v="428"/>
    <x v="0"/>
    <x v="0"/>
    <x v="3"/>
    <x v="285"/>
    <x v="0"/>
    <x v="0"/>
    <x v="12"/>
    <x v="10"/>
    <x v="402"/>
    <x v="0"/>
    <x v="0"/>
    <x v="570"/>
    <x v="6"/>
    <x v="11"/>
    <x v="867"/>
    <x v="1016"/>
    <x v="72"/>
    <x v="1414"/>
    <x v="7"/>
    <x v="433"/>
    <x v="12"/>
    <x v="329"/>
    <x v="231"/>
    <x v="41"/>
    <x v="972"/>
    <x v="48"/>
    <x v="206"/>
    <x v="1053"/>
    <x v="1292"/>
    <x v="0"/>
    <x v="0"/>
    <x v="0"/>
    <x v="0"/>
    <x v="0"/>
    <x v="0"/>
    <x v="0"/>
    <x v="0"/>
    <x v="0"/>
  </r>
  <r>
    <x v="0"/>
    <x v="0"/>
    <x v="0"/>
    <x v="27"/>
    <x v="27"/>
    <x v="1"/>
    <x v="27"/>
    <x v="426"/>
    <x v="424"/>
    <x v="4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3"/>
    <x v="532"/>
    <x v="0"/>
    <x v="0"/>
    <x v="0"/>
    <x v="0"/>
    <x v="862"/>
    <x v="466"/>
    <x v="1016"/>
    <x v="1011"/>
    <x v="1017"/>
    <x v="11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3"/>
    <x v="403"/>
    <x v="1"/>
    <x v="1"/>
    <x v="571"/>
    <x v="10"/>
    <x v="10"/>
    <x v="868"/>
    <x v="1017"/>
    <x v="91"/>
    <x v="1415"/>
    <x v="13"/>
    <x v="485"/>
    <x v="31"/>
    <x v="330"/>
    <x v="232"/>
    <x v="80"/>
    <x v="973"/>
    <x v="29"/>
    <x v="207"/>
    <x v="1054"/>
    <x v="1293"/>
    <x v="63"/>
    <x v="58"/>
    <x v="4"/>
    <x v="0"/>
    <x v="0"/>
    <x v="0"/>
    <x v="0"/>
    <x v="0"/>
    <x v="0"/>
  </r>
  <r>
    <x v="0"/>
    <x v="0"/>
    <x v="0"/>
    <x v="27"/>
    <x v="27"/>
    <x v="1"/>
    <x v="0"/>
    <x v="447"/>
    <x v="445"/>
    <x v="4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7"/>
    <x v="0"/>
    <x v="0"/>
    <x v="0"/>
    <x v="0"/>
    <x v="0"/>
    <x v="0"/>
    <x v="0"/>
    <x v="0"/>
    <x v="1"/>
    <x v="1"/>
    <x v="1"/>
    <x v="1"/>
    <x v="116"/>
    <x v="1416"/>
    <x v="1"/>
    <x v="215"/>
    <x v="19"/>
    <x v="331"/>
    <x v="132"/>
    <x v="6"/>
    <x v="974"/>
    <x v="16"/>
    <x v="69"/>
    <x v="1055"/>
    <x v="1294"/>
    <x v="0"/>
    <x v="0"/>
    <x v="0"/>
    <x v="0"/>
    <x v="0"/>
    <x v="0"/>
    <x v="0"/>
    <x v="0"/>
    <x v="0"/>
  </r>
  <r>
    <x v="0"/>
    <x v="0"/>
    <x v="0"/>
    <x v="27"/>
    <x v="27"/>
    <x v="1"/>
    <x v="87"/>
    <x v="701"/>
    <x v="698"/>
    <x v="7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1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223"/>
    <x v="67"/>
    <x v="67"/>
    <x v="6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4"/>
    <x v="533"/>
    <x v="0"/>
    <x v="0"/>
    <x v="0"/>
    <x v="0"/>
    <x v="863"/>
    <x v="467"/>
    <x v="1017"/>
    <x v="1012"/>
    <x v="1018"/>
    <x v="11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2"/>
    <x v="170"/>
    <x v="0"/>
    <x v="0"/>
    <x v="572"/>
    <x v="0"/>
    <x v="0"/>
    <x v="869"/>
    <x v="1018"/>
    <x v="60"/>
    <x v="1418"/>
    <x v="7"/>
    <x v="486"/>
    <x v="3"/>
    <x v="332"/>
    <x v="121"/>
    <x v="13"/>
    <x v="975"/>
    <x v="13"/>
    <x v="204"/>
    <x v="1056"/>
    <x v="1295"/>
    <x v="0"/>
    <x v="0"/>
    <x v="0"/>
    <x v="0"/>
    <x v="0"/>
    <x v="0"/>
    <x v="0"/>
    <x v="0"/>
    <x v="0"/>
  </r>
  <r>
    <x v="0"/>
    <x v="0"/>
    <x v="0"/>
    <x v="27"/>
    <x v="27"/>
    <x v="1"/>
    <x v="0"/>
    <x v="702"/>
    <x v="699"/>
    <x v="7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1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27"/>
    <x v="425"/>
    <x v="4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4"/>
    <x v="0"/>
    <x v="0"/>
    <x v="0"/>
    <x v="0"/>
    <x v="1"/>
    <x v="3"/>
    <x v="1018"/>
    <x v="1013"/>
    <x v="1019"/>
    <x v="1144"/>
    <x v="0"/>
    <x v="0"/>
    <x v="0"/>
    <x v="0"/>
    <x v="0"/>
    <x v="0"/>
    <x v="0"/>
    <x v="0"/>
    <x v="0"/>
    <x v="0"/>
    <x v="0"/>
    <x v="0"/>
    <x v="0"/>
    <x v="0"/>
    <x v="0"/>
    <x v="0"/>
    <x v="429"/>
    <x v="0"/>
    <x v="0"/>
    <x v="1"/>
    <x v="1"/>
    <x v="0"/>
    <x v="0"/>
    <x v="8"/>
    <x v="4"/>
    <x v="9"/>
    <x v="0"/>
    <x v="0"/>
    <x v="9"/>
    <x v="1"/>
    <x v="0"/>
    <x v="0"/>
    <x v="1019"/>
    <x v="4"/>
    <x v="1420"/>
    <x v="2"/>
    <x v="2"/>
    <x v="0"/>
    <x v="0"/>
    <x v="17"/>
    <x v="8"/>
    <x v="976"/>
    <x v="3"/>
    <x v="83"/>
    <x v="1057"/>
    <x v="1296"/>
    <x v="0"/>
    <x v="0"/>
    <x v="0"/>
    <x v="0"/>
    <x v="0"/>
    <x v="0"/>
    <x v="0"/>
    <x v="0"/>
    <x v="0"/>
  </r>
  <r>
    <x v="0"/>
    <x v="0"/>
    <x v="0"/>
    <x v="27"/>
    <x v="27"/>
    <x v="1"/>
    <x v="0"/>
    <x v="428"/>
    <x v="426"/>
    <x v="4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4"/>
    <x v="0"/>
    <x v="1019"/>
    <x v="1014"/>
    <x v="1020"/>
    <x v="114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04"/>
    <x v="0"/>
    <x v="0"/>
    <x v="573"/>
    <x v="0"/>
    <x v="0"/>
    <x v="870"/>
    <x v="1020"/>
    <x v="103"/>
    <x v="1421"/>
    <x v="2"/>
    <x v="2"/>
    <x v="22"/>
    <x v="333"/>
    <x v="43"/>
    <x v="3"/>
    <x v="977"/>
    <x v="3"/>
    <x v="7"/>
    <x v="1058"/>
    <x v="1297"/>
    <x v="0"/>
    <x v="0"/>
    <x v="0"/>
    <x v="0"/>
    <x v="0"/>
    <x v="0"/>
    <x v="0"/>
    <x v="0"/>
    <x v="0"/>
  </r>
  <r>
    <x v="0"/>
    <x v="0"/>
    <x v="0"/>
    <x v="27"/>
    <x v="27"/>
    <x v="1"/>
    <x v="59"/>
    <x v="429"/>
    <x v="427"/>
    <x v="4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2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78"/>
    <x v="249"/>
    <x v="439"/>
    <x v="437"/>
    <x v="4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35"/>
    <x v="703"/>
    <x v="700"/>
    <x v="70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2"/>
    <x v="1"/>
    <x v="2"/>
    <x v="2"/>
    <x v="44"/>
    <x v="0"/>
    <x v="0"/>
    <x v="0"/>
    <x v="0"/>
    <x v="0"/>
    <x v="0"/>
    <x v="0"/>
    <x v="0"/>
    <x v="0"/>
  </r>
  <r>
    <x v="0"/>
    <x v="0"/>
    <x v="0"/>
    <x v="27"/>
    <x v="27"/>
    <x v="1"/>
    <x v="11"/>
    <x v="147"/>
    <x v="147"/>
    <x v="1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20"/>
    <x v="1015"/>
    <x v="1021"/>
    <x v="114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05"/>
    <x v="1"/>
    <x v="163"/>
    <x v="574"/>
    <x v="0"/>
    <x v="16"/>
    <x v="871"/>
    <x v="1021"/>
    <x v="59"/>
    <x v="1423"/>
    <x v="7"/>
    <x v="487"/>
    <x v="13"/>
    <x v="334"/>
    <x v="11"/>
    <x v="8"/>
    <x v="978"/>
    <x v="10"/>
    <x v="39"/>
    <x v="1059"/>
    <x v="1298"/>
    <x v="0"/>
    <x v="0"/>
    <x v="0"/>
    <x v="0"/>
    <x v="0"/>
    <x v="0"/>
    <x v="0"/>
    <x v="0"/>
    <x v="0"/>
  </r>
  <r>
    <x v="0"/>
    <x v="0"/>
    <x v="0"/>
    <x v="27"/>
    <x v="27"/>
    <x v="1"/>
    <x v="0"/>
    <x v="704"/>
    <x v="701"/>
    <x v="7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5"/>
    <x v="534"/>
    <x v="0"/>
    <x v="0"/>
    <x v="383"/>
    <x v="0"/>
    <x v="865"/>
    <x v="468"/>
    <x v="1021"/>
    <x v="1016"/>
    <x v="1022"/>
    <x v="1147"/>
    <x v="0"/>
    <x v="0"/>
    <x v="0"/>
    <x v="0"/>
    <x v="0"/>
    <x v="0"/>
    <x v="0"/>
    <x v="0"/>
    <x v="0"/>
    <x v="0"/>
    <x v="0"/>
    <x v="0"/>
    <x v="0"/>
    <x v="0"/>
    <x v="0"/>
    <x v="361"/>
    <x v="430"/>
    <x v="0"/>
    <x v="0"/>
    <x v="1"/>
    <x v="1"/>
    <x v="0"/>
    <x v="0"/>
    <x v="14"/>
    <x v="10"/>
    <x v="383"/>
    <x v="0"/>
    <x v="0"/>
    <x v="575"/>
    <x v="0"/>
    <x v="21"/>
    <x v="872"/>
    <x v="1022"/>
    <x v="185"/>
    <x v="1424"/>
    <x v="2"/>
    <x v="2"/>
    <x v="3"/>
    <x v="115"/>
    <x v="98"/>
    <x v="14"/>
    <x v="979"/>
    <x v="19"/>
    <x v="94"/>
    <x v="1060"/>
    <x v="1299"/>
    <x v="0"/>
    <x v="0"/>
    <x v="0"/>
    <x v="0"/>
    <x v="0"/>
    <x v="0"/>
    <x v="0"/>
    <x v="0"/>
    <x v="0"/>
  </r>
  <r>
    <x v="0"/>
    <x v="0"/>
    <x v="0"/>
    <x v="27"/>
    <x v="27"/>
    <x v="20"/>
    <x v="160"/>
    <x v="448"/>
    <x v="446"/>
    <x v="4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1022"/>
    <x v="1017"/>
    <x v="1023"/>
    <x v="11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6"/>
    <x v="0"/>
    <x v="0"/>
    <x v="7"/>
    <x v="4"/>
    <x v="174"/>
    <x v="0"/>
    <x v="0"/>
    <x v="289"/>
    <x v="3"/>
    <x v="0"/>
    <x v="196"/>
    <x v="1023"/>
    <x v="60"/>
    <x v="1425"/>
    <x v="1"/>
    <x v="174"/>
    <x v="0"/>
    <x v="0"/>
    <x v="19"/>
    <x v="10"/>
    <x v="980"/>
    <x v="13"/>
    <x v="65"/>
    <x v="1061"/>
    <x v="1300"/>
    <x v="0"/>
    <x v="0"/>
    <x v="0"/>
    <x v="0"/>
    <x v="0"/>
    <x v="0"/>
    <x v="0"/>
    <x v="0"/>
    <x v="0"/>
  </r>
  <r>
    <x v="0"/>
    <x v="0"/>
    <x v="0"/>
    <x v="27"/>
    <x v="27"/>
    <x v="25"/>
    <x v="166"/>
    <x v="454"/>
    <x v="452"/>
    <x v="4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23"/>
    <x v="1018"/>
    <x v="1024"/>
    <x v="11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024"/>
    <x v="1"/>
    <x v="108"/>
    <x v="1"/>
    <x v="4"/>
    <x v="0"/>
    <x v="0"/>
    <x v="12"/>
    <x v="1"/>
    <x v="363"/>
    <x v="4"/>
    <x v="20"/>
    <x v="52"/>
    <x v="1301"/>
    <x v="0"/>
    <x v="0"/>
    <x v="0"/>
    <x v="0"/>
    <x v="0"/>
    <x v="0"/>
    <x v="0"/>
    <x v="0"/>
    <x v="0"/>
  </r>
  <r>
    <x v="0"/>
    <x v="0"/>
    <x v="0"/>
    <x v="27"/>
    <x v="27"/>
    <x v="47"/>
    <x v="86"/>
    <x v="318"/>
    <x v="317"/>
    <x v="3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8"/>
    <x v="110"/>
    <x v="746"/>
    <x v="535"/>
    <x v="100"/>
    <x v="0"/>
    <x v="384"/>
    <x v="24"/>
    <x v="866"/>
    <x v="469"/>
    <x v="1024"/>
    <x v="1019"/>
    <x v="1025"/>
    <x v="1150"/>
    <x v="0"/>
    <x v="0"/>
    <x v="0"/>
    <x v="0"/>
    <x v="0"/>
    <x v="0"/>
    <x v="3"/>
    <x v="3"/>
    <x v="1"/>
    <x v="7"/>
    <x v="0"/>
    <x v="0"/>
    <x v="15"/>
    <x v="2"/>
    <x v="5"/>
    <x v="362"/>
    <x v="431"/>
    <x v="0"/>
    <x v="0"/>
    <x v="0"/>
    <x v="268"/>
    <x v="0"/>
    <x v="0"/>
    <x v="100"/>
    <x v="30"/>
    <x v="406"/>
    <x v="0"/>
    <x v="0"/>
    <x v="576"/>
    <x v="14"/>
    <x v="93"/>
    <x v="873"/>
    <x v="1025"/>
    <x v="86"/>
    <x v="1426"/>
    <x v="17"/>
    <x v="488"/>
    <x v="7"/>
    <x v="335"/>
    <x v="233"/>
    <x v="17"/>
    <x v="981"/>
    <x v="37"/>
    <x v="208"/>
    <x v="1062"/>
    <x v="1302"/>
    <x v="0"/>
    <x v="0"/>
    <x v="0"/>
    <x v="0"/>
    <x v="0"/>
    <x v="0"/>
    <x v="0"/>
    <x v="0"/>
    <x v="0"/>
  </r>
  <r>
    <x v="0"/>
    <x v="0"/>
    <x v="0"/>
    <x v="27"/>
    <x v="27"/>
    <x v="230"/>
    <x v="114"/>
    <x v="678"/>
    <x v="675"/>
    <x v="6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2"/>
    <x v="1"/>
    <x v="171"/>
    <x v="1"/>
    <x v="2"/>
    <x v="352"/>
    <x v="1303"/>
    <x v="0"/>
    <x v="0"/>
    <x v="0"/>
    <x v="0"/>
    <x v="0"/>
    <x v="0"/>
    <x v="0"/>
    <x v="0"/>
    <x v="0"/>
  </r>
  <r>
    <x v="0"/>
    <x v="0"/>
    <x v="0"/>
    <x v="27"/>
    <x v="27"/>
    <x v="13"/>
    <x v="0"/>
    <x v="449"/>
    <x v="447"/>
    <x v="44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7"/>
    <x v="536"/>
    <x v="0"/>
    <x v="0"/>
    <x v="0"/>
    <x v="0"/>
    <x v="867"/>
    <x v="470"/>
    <x v="1025"/>
    <x v="1020"/>
    <x v="1026"/>
    <x v="11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6"/>
    <x v="4"/>
    <x v="5"/>
    <x v="0"/>
    <x v="0"/>
    <x v="577"/>
    <x v="1"/>
    <x v="16"/>
    <x v="874"/>
    <x v="1026"/>
    <x v="5"/>
    <x v="1427"/>
    <x v="2"/>
    <x v="2"/>
    <x v="0"/>
    <x v="0"/>
    <x v="52"/>
    <x v="15"/>
    <x v="982"/>
    <x v="3"/>
    <x v="1"/>
    <x v="1063"/>
    <x v="1304"/>
    <x v="0"/>
    <x v="0"/>
    <x v="0"/>
    <x v="0"/>
    <x v="0"/>
    <x v="0"/>
    <x v="0"/>
    <x v="0"/>
    <x v="0"/>
  </r>
  <r>
    <x v="0"/>
    <x v="0"/>
    <x v="0"/>
    <x v="27"/>
    <x v="27"/>
    <x v="146"/>
    <x v="151"/>
    <x v="430"/>
    <x v="428"/>
    <x v="4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7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84"/>
    <x v="83"/>
    <x v="431"/>
    <x v="429"/>
    <x v="4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428"/>
    <x v="2"/>
    <x v="2"/>
    <x v="1"/>
    <x v="10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93"/>
    <x v="0"/>
    <x v="705"/>
    <x v="702"/>
    <x v="7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8"/>
    <x v="537"/>
    <x v="0"/>
    <x v="0"/>
    <x v="0"/>
    <x v="0"/>
    <x v="868"/>
    <x v="471"/>
    <x v="1026"/>
    <x v="1021"/>
    <x v="1027"/>
    <x v="115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407"/>
    <x v="0"/>
    <x v="0"/>
    <x v="578"/>
    <x v="0"/>
    <x v="8"/>
    <x v="875"/>
    <x v="1027"/>
    <x v="23"/>
    <x v="497"/>
    <x v="1"/>
    <x v="489"/>
    <x v="0"/>
    <x v="0"/>
    <x v="18"/>
    <x v="3"/>
    <x v="983"/>
    <x v="1"/>
    <x v="39"/>
    <x v="1064"/>
    <x v="1305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9"/>
    <x v="0"/>
    <x v="1027"/>
    <x v="1022"/>
    <x v="1028"/>
    <x v="11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50"/>
    <x v="0"/>
    <x v="0"/>
    <x v="188"/>
    <x v="0"/>
    <x v="4"/>
    <x v="234"/>
    <x v="1028"/>
    <x v="23"/>
    <x v="1429"/>
    <x v="2"/>
    <x v="2"/>
    <x v="0"/>
    <x v="0"/>
    <x v="39"/>
    <x v="3"/>
    <x v="984"/>
    <x v="3"/>
    <x v="31"/>
    <x v="1065"/>
    <x v="1306"/>
    <x v="0"/>
    <x v="0"/>
    <x v="0"/>
    <x v="0"/>
    <x v="0"/>
    <x v="0"/>
    <x v="0"/>
    <x v="0"/>
    <x v="0"/>
  </r>
  <r>
    <x v="0"/>
    <x v="0"/>
    <x v="0"/>
    <x v="27"/>
    <x v="27"/>
    <x v="3"/>
    <x v="0"/>
    <x v="100"/>
    <x v="100"/>
    <x v="10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1028"/>
    <x v="1023"/>
    <x v="1029"/>
    <x v="1154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25"/>
    <x v="1"/>
    <x v="1"/>
    <x v="0"/>
    <x v="0"/>
    <x v="27"/>
    <x v="2"/>
    <x v="82"/>
    <x v="2"/>
    <x v="87"/>
    <x v="579"/>
    <x v="0"/>
    <x v="16"/>
    <x v="0"/>
    <x v="1029"/>
    <x v="23"/>
    <x v="521"/>
    <x v="2"/>
    <x v="2"/>
    <x v="0"/>
    <x v="0"/>
    <x v="8"/>
    <x v="3"/>
    <x v="985"/>
    <x v="1"/>
    <x v="2"/>
    <x v="79"/>
    <x v="1307"/>
    <x v="0"/>
    <x v="0"/>
    <x v="0"/>
    <x v="17"/>
    <x v="17"/>
    <x v="1"/>
    <x v="1"/>
    <x v="28"/>
    <x v="28"/>
  </r>
  <r>
    <x v="0"/>
    <x v="0"/>
    <x v="0"/>
    <x v="27"/>
    <x v="27"/>
    <x v="149"/>
    <x v="0"/>
    <x v="425"/>
    <x v="423"/>
    <x v="4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3"/>
    <x v="0"/>
    <x v="0"/>
    <x v="0"/>
    <x v="0"/>
    <x v="0"/>
    <x v="0"/>
    <x v="0"/>
    <x v="0"/>
    <x v="1"/>
    <x v="1"/>
    <x v="1"/>
    <x v="1"/>
    <x v="86"/>
    <x v="1430"/>
    <x v="1"/>
    <x v="9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9"/>
    <x v="0"/>
    <x v="425"/>
    <x v="423"/>
    <x v="4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19"/>
    <x v="1"/>
    <x v="1"/>
    <x v="0"/>
    <x v="0"/>
    <x v="0"/>
    <x v="0"/>
    <x v="0"/>
    <x v="0"/>
    <x v="0"/>
    <x v="0"/>
    <x v="1"/>
    <x v="1"/>
    <x v="1"/>
    <x v="1"/>
    <x v="64"/>
    <x v="143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52"/>
    <x v="0"/>
    <x v="445"/>
    <x v="443"/>
    <x v="44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9"/>
    <x v="26"/>
    <x v="0"/>
    <x v="0"/>
    <x v="385"/>
    <x v="0"/>
    <x v="870"/>
    <x v="23"/>
    <x v="1029"/>
    <x v="1024"/>
    <x v="1030"/>
    <x v="1155"/>
    <x v="2"/>
    <x v="6"/>
    <x v="0"/>
    <x v="0"/>
    <x v="0"/>
    <x v="0"/>
    <x v="0"/>
    <x v="0"/>
    <x v="0"/>
    <x v="0"/>
    <x v="0"/>
    <x v="0"/>
    <x v="0"/>
    <x v="0"/>
    <x v="0"/>
    <x v="363"/>
    <x v="432"/>
    <x v="27"/>
    <x v="320"/>
    <x v="1"/>
    <x v="1"/>
    <x v="0"/>
    <x v="0"/>
    <x v="8"/>
    <x v="4"/>
    <x v="9"/>
    <x v="0"/>
    <x v="0"/>
    <x v="9"/>
    <x v="1"/>
    <x v="0"/>
    <x v="876"/>
    <x v="1030"/>
    <x v="60"/>
    <x v="1432"/>
    <x v="2"/>
    <x v="2"/>
    <x v="0"/>
    <x v="0"/>
    <x v="38"/>
    <x v="1"/>
    <x v="420"/>
    <x v="4"/>
    <x v="1"/>
    <x v="1066"/>
    <x v="1308"/>
    <x v="0"/>
    <x v="0"/>
    <x v="0"/>
    <x v="0"/>
    <x v="0"/>
    <x v="0"/>
    <x v="0"/>
    <x v="0"/>
    <x v="0"/>
  </r>
  <r>
    <x v="0"/>
    <x v="0"/>
    <x v="0"/>
    <x v="27"/>
    <x v="27"/>
    <x v="147"/>
    <x v="0"/>
    <x v="432"/>
    <x v="430"/>
    <x v="432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0"/>
    <x v="538"/>
    <x v="0"/>
    <x v="0"/>
    <x v="386"/>
    <x v="0"/>
    <x v="871"/>
    <x v="192"/>
    <x v="1030"/>
    <x v="1025"/>
    <x v="1031"/>
    <x v="1156"/>
    <x v="0"/>
    <x v="0"/>
    <x v="0"/>
    <x v="0"/>
    <x v="0"/>
    <x v="0"/>
    <x v="0"/>
    <x v="0"/>
    <x v="0"/>
    <x v="0"/>
    <x v="0"/>
    <x v="0"/>
    <x v="0"/>
    <x v="0"/>
    <x v="0"/>
    <x v="364"/>
    <x v="433"/>
    <x v="0"/>
    <x v="0"/>
    <x v="1"/>
    <x v="1"/>
    <x v="0"/>
    <x v="0"/>
    <x v="7"/>
    <x v="4"/>
    <x v="9"/>
    <x v="0"/>
    <x v="0"/>
    <x v="23"/>
    <x v="0"/>
    <x v="16"/>
    <x v="877"/>
    <x v="1031"/>
    <x v="4"/>
    <x v="1433"/>
    <x v="2"/>
    <x v="2"/>
    <x v="0"/>
    <x v="0"/>
    <x v="11"/>
    <x v="8"/>
    <x v="986"/>
    <x v="1"/>
    <x v="20"/>
    <x v="1067"/>
    <x v="1309"/>
    <x v="0"/>
    <x v="0"/>
    <x v="0"/>
    <x v="0"/>
    <x v="0"/>
    <x v="0"/>
    <x v="0"/>
    <x v="0"/>
    <x v="0"/>
  </r>
  <r>
    <x v="0"/>
    <x v="0"/>
    <x v="0"/>
    <x v="27"/>
    <x v="27"/>
    <x v="22"/>
    <x v="0"/>
    <x v="418"/>
    <x v="416"/>
    <x v="4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4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48"/>
    <x v="155"/>
    <x v="67"/>
    <x v="67"/>
    <x v="6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1"/>
    <x v="81"/>
    <x v="0"/>
    <x v="0"/>
    <x v="0"/>
    <x v="0"/>
    <x v="872"/>
    <x v="75"/>
    <x v="1031"/>
    <x v="1026"/>
    <x v="1032"/>
    <x v="11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7"/>
    <x v="4"/>
    <x v="9"/>
    <x v="0"/>
    <x v="0"/>
    <x v="580"/>
    <x v="1"/>
    <x v="5"/>
    <x v="878"/>
    <x v="1032"/>
    <x v="1"/>
    <x v="1392"/>
    <x v="2"/>
    <x v="2"/>
    <x v="0"/>
    <x v="0"/>
    <x v="38"/>
    <x v="1"/>
    <x v="987"/>
    <x v="4"/>
    <x v="14"/>
    <x v="1068"/>
    <x v="1310"/>
    <x v="0"/>
    <x v="0"/>
    <x v="0"/>
    <x v="0"/>
    <x v="0"/>
    <x v="0"/>
    <x v="0"/>
    <x v="0"/>
    <x v="0"/>
  </r>
  <r>
    <x v="0"/>
    <x v="0"/>
    <x v="0"/>
    <x v="27"/>
    <x v="27"/>
    <x v="1"/>
    <x v="27"/>
    <x v="8"/>
    <x v="8"/>
    <x v="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2"/>
    <x v="178"/>
    <x v="0"/>
    <x v="0"/>
    <x v="0"/>
    <x v="0"/>
    <x v="873"/>
    <x v="0"/>
    <x v="1032"/>
    <x v="1027"/>
    <x v="1033"/>
    <x v="11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3"/>
    <x v="0"/>
    <x v="0"/>
    <x v="4"/>
    <x v="4"/>
    <x v="9"/>
    <x v="0"/>
    <x v="0"/>
    <x v="42"/>
    <x v="6"/>
    <x v="4"/>
    <x v="879"/>
    <x v="1033"/>
    <x v="30"/>
    <x v="1434"/>
    <x v="7"/>
    <x v="435"/>
    <x v="0"/>
    <x v="0"/>
    <x v="35"/>
    <x v="10"/>
    <x v="988"/>
    <x v="6"/>
    <x v="37"/>
    <x v="1069"/>
    <x v="1311"/>
    <x v="0"/>
    <x v="0"/>
    <x v="0"/>
    <x v="0"/>
    <x v="0"/>
    <x v="0"/>
    <x v="0"/>
    <x v="0"/>
    <x v="0"/>
  </r>
  <r>
    <x v="0"/>
    <x v="0"/>
    <x v="0"/>
    <x v="27"/>
    <x v="27"/>
    <x v="1"/>
    <x v="0"/>
    <x v="435"/>
    <x v="433"/>
    <x v="43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38"/>
    <x v="1"/>
    <x v="309"/>
    <x v="1"/>
    <x v="35"/>
    <x v="310"/>
    <x v="1312"/>
    <x v="0"/>
    <x v="0"/>
    <x v="0"/>
    <x v="0"/>
    <x v="0"/>
    <x v="0"/>
    <x v="0"/>
    <x v="0"/>
    <x v="0"/>
  </r>
  <r>
    <x v="0"/>
    <x v="0"/>
    <x v="0"/>
    <x v="27"/>
    <x v="27"/>
    <x v="1"/>
    <x v="0"/>
    <x v="435"/>
    <x v="433"/>
    <x v="435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76"/>
    <x v="0"/>
    <x v="26"/>
    <x v="0"/>
    <x v="0"/>
    <x v="0"/>
    <x v="0"/>
    <x v="0"/>
    <x v="0"/>
    <x v="0"/>
    <x v="0"/>
    <x v="1"/>
    <x v="1"/>
    <x v="1"/>
    <x v="1"/>
    <x v="6"/>
    <x v="272"/>
    <x v="1"/>
    <x v="31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7"/>
    <x v="27"/>
    <x v="1"/>
    <x v="0"/>
    <x v="437"/>
    <x v="435"/>
    <x v="43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3"/>
    <x v="539"/>
    <x v="0"/>
    <x v="0"/>
    <x v="0"/>
    <x v="0"/>
    <x v="874"/>
    <x v="472"/>
    <x v="1033"/>
    <x v="1028"/>
    <x v="1034"/>
    <x v="115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6"/>
    <x v="4"/>
    <x v="326"/>
    <x v="0"/>
    <x v="0"/>
    <x v="581"/>
    <x v="1"/>
    <x v="0"/>
    <x v="880"/>
    <x v="1034"/>
    <x v="23"/>
    <x v="292"/>
    <x v="2"/>
    <x v="2"/>
    <x v="0"/>
    <x v="0"/>
    <x v="143"/>
    <x v="8"/>
    <x v="989"/>
    <x v="1"/>
    <x v="15"/>
    <x v="1070"/>
    <x v="1313"/>
    <x v="0"/>
    <x v="0"/>
    <x v="0"/>
    <x v="0"/>
    <x v="0"/>
    <x v="0"/>
    <x v="0"/>
    <x v="0"/>
    <x v="0"/>
  </r>
  <r>
    <x v="0"/>
    <x v="0"/>
    <x v="0"/>
    <x v="27"/>
    <x v="27"/>
    <x v="29"/>
    <x v="158"/>
    <x v="442"/>
    <x v="440"/>
    <x v="4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4"/>
    <x v="540"/>
    <x v="0"/>
    <x v="0"/>
    <x v="387"/>
    <x v="0"/>
    <x v="875"/>
    <x v="473"/>
    <x v="1034"/>
    <x v="1029"/>
    <x v="1035"/>
    <x v="1160"/>
    <x v="0"/>
    <x v="0"/>
    <x v="0"/>
    <x v="0"/>
    <x v="0"/>
    <x v="0"/>
    <x v="0"/>
    <x v="0"/>
    <x v="0"/>
    <x v="0"/>
    <x v="0"/>
    <x v="0"/>
    <x v="0"/>
    <x v="2"/>
    <x v="1"/>
    <x v="365"/>
    <x v="434"/>
    <x v="0"/>
    <x v="0"/>
    <x v="1"/>
    <x v="1"/>
    <x v="0"/>
    <x v="0"/>
    <x v="18"/>
    <x v="2"/>
    <x v="103"/>
    <x v="0"/>
    <x v="0"/>
    <x v="294"/>
    <x v="0"/>
    <x v="18"/>
    <x v="881"/>
    <x v="1035"/>
    <x v="4"/>
    <x v="1435"/>
    <x v="2"/>
    <x v="2"/>
    <x v="0"/>
    <x v="0"/>
    <x v="79"/>
    <x v="13"/>
    <x v="62"/>
    <x v="10"/>
    <x v="22"/>
    <x v="1071"/>
    <x v="1314"/>
    <x v="0"/>
    <x v="0"/>
    <x v="0"/>
    <x v="0"/>
    <x v="0"/>
    <x v="0"/>
    <x v="0"/>
    <x v="0"/>
    <x v="0"/>
  </r>
  <r>
    <x v="0"/>
    <x v="0"/>
    <x v="0"/>
    <x v="28"/>
    <x v="28"/>
    <x v="153"/>
    <x v="16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436"/>
    <x v="2"/>
    <x v="2"/>
    <x v="4"/>
    <x v="33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"/>
    <x v="111"/>
    <x v="755"/>
    <x v="541"/>
    <x v="101"/>
    <x v="0"/>
    <x v="388"/>
    <x v="97"/>
    <x v="876"/>
    <x v="474"/>
    <x v="1035"/>
    <x v="1030"/>
    <x v="1036"/>
    <x v="1161"/>
    <x v="0"/>
    <x v="0"/>
    <x v="0"/>
    <x v="0"/>
    <x v="0"/>
    <x v="0"/>
    <x v="3"/>
    <x v="3"/>
    <x v="0"/>
    <x v="0"/>
    <x v="0"/>
    <x v="0"/>
    <x v="48"/>
    <x v="2"/>
    <x v="5"/>
    <x v="366"/>
    <x v="435"/>
    <x v="0"/>
    <x v="0"/>
    <x v="5"/>
    <x v="287"/>
    <x v="0"/>
    <x v="0"/>
    <x v="58"/>
    <x v="13"/>
    <x v="408"/>
    <x v="0"/>
    <x v="0"/>
    <x v="582"/>
    <x v="19"/>
    <x v="23"/>
    <x v="882"/>
    <x v="1036"/>
    <x v="66"/>
    <x v="1437"/>
    <x v="0"/>
    <x v="490"/>
    <x v="47"/>
    <x v="337"/>
    <x v="234"/>
    <x v="47"/>
    <x v="990"/>
    <x v="35"/>
    <x v="209"/>
    <x v="1072"/>
    <x v="1315"/>
    <x v="0"/>
    <x v="0"/>
    <x v="0"/>
    <x v="0"/>
    <x v="0"/>
    <x v="0"/>
    <x v="0"/>
    <x v="0"/>
    <x v="0"/>
  </r>
  <r>
    <x v="0"/>
    <x v="0"/>
    <x v="0"/>
    <x v="28"/>
    <x v="28"/>
    <x v="155"/>
    <x v="167"/>
    <x v="464"/>
    <x v="462"/>
    <x v="4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1438"/>
    <x v="1"/>
    <x v="4"/>
    <x v="1"/>
    <x v="338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7"/>
    <x v="48"/>
    <x v="396"/>
    <x v="394"/>
    <x v="3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36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1"/>
    <x v="27"/>
    <x v="10"/>
    <x v="10"/>
    <x v="1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36"/>
    <x v="1031"/>
    <x v="1037"/>
    <x v="116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27"/>
    <x v="4"/>
    <x v="2"/>
    <x v="1"/>
    <x v="2"/>
    <x v="372"/>
    <x v="0"/>
    <x v="14"/>
    <x v="137"/>
    <x v="1037"/>
    <x v="6"/>
    <x v="10"/>
    <x v="2"/>
    <x v="2"/>
    <x v="0"/>
    <x v="0"/>
    <x v="8"/>
    <x v="1"/>
    <x v="363"/>
    <x v="1"/>
    <x v="10"/>
    <x v="52"/>
    <x v="1316"/>
    <x v="0"/>
    <x v="0"/>
    <x v="0"/>
    <x v="11"/>
    <x v="11"/>
    <x v="1"/>
    <x v="1"/>
    <x v="1"/>
    <x v="1"/>
  </r>
  <r>
    <x v="0"/>
    <x v="0"/>
    <x v="0"/>
    <x v="28"/>
    <x v="28"/>
    <x v="110"/>
    <x v="0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79"/>
    <x v="15"/>
    <x v="454"/>
    <x v="452"/>
    <x v="45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5"/>
    <x v="0"/>
    <x v="0"/>
    <x v="0"/>
    <x v="0"/>
    <x v="311"/>
    <x v="0"/>
    <x v="1037"/>
    <x v="1032"/>
    <x v="1038"/>
    <x v="11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23"/>
    <x v="0"/>
    <x v="0"/>
    <x v="94"/>
    <x v="3"/>
    <x v="14"/>
    <x v="883"/>
    <x v="1038"/>
    <x v="3"/>
    <x v="277"/>
    <x v="1"/>
    <x v="4"/>
    <x v="0"/>
    <x v="0"/>
    <x v="59"/>
    <x v="8"/>
    <x v="991"/>
    <x v="3"/>
    <x v="31"/>
    <x v="1073"/>
    <x v="1317"/>
    <x v="0"/>
    <x v="0"/>
    <x v="0"/>
    <x v="0"/>
    <x v="0"/>
    <x v="0"/>
    <x v="0"/>
    <x v="0"/>
    <x v="0"/>
  </r>
  <r>
    <x v="0"/>
    <x v="0"/>
    <x v="0"/>
    <x v="28"/>
    <x v="28"/>
    <x v="1"/>
    <x v="0"/>
    <x v="455"/>
    <x v="453"/>
    <x v="45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56"/>
    <x v="542"/>
    <x v="0"/>
    <x v="0"/>
    <x v="0"/>
    <x v="0"/>
    <x v="877"/>
    <x v="475"/>
    <x v="1038"/>
    <x v="1033"/>
    <x v="1039"/>
    <x v="1164"/>
    <x v="0"/>
    <x v="0"/>
    <x v="0"/>
    <x v="0"/>
    <x v="0"/>
    <x v="0"/>
    <x v="0"/>
    <x v="0"/>
    <x v="0"/>
    <x v="0"/>
    <x v="0"/>
    <x v="0"/>
    <x v="0"/>
    <x v="0"/>
    <x v="0"/>
    <x v="0"/>
    <x v="436"/>
    <x v="1"/>
    <x v="321"/>
    <x v="0"/>
    <x v="24"/>
    <x v="0"/>
    <x v="0"/>
    <x v="3"/>
    <x v="10"/>
    <x v="154"/>
    <x v="3"/>
    <x v="21"/>
    <x v="583"/>
    <x v="0"/>
    <x v="16"/>
    <x v="0"/>
    <x v="1039"/>
    <x v="3"/>
    <x v="797"/>
    <x v="1"/>
    <x v="28"/>
    <x v="0"/>
    <x v="0"/>
    <x v="12"/>
    <x v="8"/>
    <x v="407"/>
    <x v="1"/>
    <x v="2"/>
    <x v="79"/>
    <x v="1318"/>
    <x v="0"/>
    <x v="0"/>
    <x v="0"/>
    <x v="152"/>
    <x v="152"/>
    <x v="1"/>
    <x v="1"/>
    <x v="29"/>
    <x v="29"/>
  </r>
  <r>
    <x v="0"/>
    <x v="0"/>
    <x v="0"/>
    <x v="28"/>
    <x v="28"/>
    <x v="1"/>
    <x v="64"/>
    <x v="450"/>
    <x v="448"/>
    <x v="45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7"/>
    <x v="543"/>
    <x v="0"/>
    <x v="0"/>
    <x v="389"/>
    <x v="0"/>
    <x v="878"/>
    <x v="476"/>
    <x v="1039"/>
    <x v="1034"/>
    <x v="1040"/>
    <x v="1165"/>
    <x v="0"/>
    <x v="0"/>
    <x v="0"/>
    <x v="0"/>
    <x v="0"/>
    <x v="0"/>
    <x v="0"/>
    <x v="0"/>
    <x v="0"/>
    <x v="0"/>
    <x v="0"/>
    <x v="0"/>
    <x v="0"/>
    <x v="0"/>
    <x v="1"/>
    <x v="367"/>
    <x v="437"/>
    <x v="0"/>
    <x v="0"/>
    <x v="0"/>
    <x v="288"/>
    <x v="0"/>
    <x v="0"/>
    <x v="18"/>
    <x v="5"/>
    <x v="409"/>
    <x v="2"/>
    <x v="164"/>
    <x v="584"/>
    <x v="6"/>
    <x v="26"/>
    <x v="884"/>
    <x v="1040"/>
    <x v="186"/>
    <x v="1439"/>
    <x v="1"/>
    <x v="491"/>
    <x v="48"/>
    <x v="339"/>
    <x v="147"/>
    <x v="22"/>
    <x v="992"/>
    <x v="5"/>
    <x v="130"/>
    <x v="1074"/>
    <x v="1319"/>
    <x v="0"/>
    <x v="0"/>
    <x v="0"/>
    <x v="0"/>
    <x v="0"/>
    <x v="0"/>
    <x v="0"/>
    <x v="0"/>
    <x v="0"/>
  </r>
  <r>
    <x v="0"/>
    <x v="0"/>
    <x v="0"/>
    <x v="28"/>
    <x v="28"/>
    <x v="1"/>
    <x v="64"/>
    <x v="450"/>
    <x v="448"/>
    <x v="45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40"/>
    <x v="1035"/>
    <x v="1041"/>
    <x v="1166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322"/>
    <x v="0"/>
    <x v="0"/>
    <x v="0"/>
    <x v="0"/>
    <x v="4"/>
    <x v="4"/>
    <x v="11"/>
    <x v="0"/>
    <x v="0"/>
    <x v="233"/>
    <x v="0"/>
    <x v="5"/>
    <x v="885"/>
    <x v="1041"/>
    <x v="5"/>
    <x v="1157"/>
    <x v="5"/>
    <x v="492"/>
    <x v="0"/>
    <x v="0"/>
    <x v="43"/>
    <x v="1"/>
    <x v="993"/>
    <x v="1"/>
    <x v="7"/>
    <x v="1075"/>
    <x v="1320"/>
    <x v="0"/>
    <x v="0"/>
    <x v="0"/>
    <x v="0"/>
    <x v="0"/>
    <x v="0"/>
    <x v="0"/>
    <x v="0"/>
    <x v="0"/>
  </r>
  <r>
    <x v="0"/>
    <x v="0"/>
    <x v="0"/>
    <x v="28"/>
    <x v="28"/>
    <x v="1"/>
    <x v="64"/>
    <x v="450"/>
    <x v="448"/>
    <x v="45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153"/>
    <x v="153"/>
    <x v="1"/>
    <x v="1"/>
    <x v="29"/>
    <x v="29"/>
  </r>
  <r>
    <x v="0"/>
    <x v="0"/>
    <x v="0"/>
    <x v="28"/>
    <x v="28"/>
    <x v="231"/>
    <x v="0"/>
    <x v="547"/>
    <x v="545"/>
    <x v="5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72"/>
    <x v="470"/>
    <x v="4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5"/>
    <x v="886"/>
    <x v="1042"/>
    <x v="71"/>
    <x v="1441"/>
    <x v="1"/>
    <x v="4"/>
    <x v="1"/>
    <x v="1"/>
    <x v="39"/>
    <x v="3"/>
    <x v="994"/>
    <x v="1"/>
    <x v="20"/>
    <x v="1076"/>
    <x v="1321"/>
    <x v="0"/>
    <x v="0"/>
    <x v="0"/>
    <x v="0"/>
    <x v="0"/>
    <x v="0"/>
    <x v="0"/>
    <x v="0"/>
    <x v="0"/>
  </r>
  <r>
    <x v="0"/>
    <x v="0"/>
    <x v="0"/>
    <x v="28"/>
    <x v="28"/>
    <x v="116"/>
    <x v="0"/>
    <x v="456"/>
    <x v="454"/>
    <x v="4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8"/>
    <x v="544"/>
    <x v="0"/>
    <x v="0"/>
    <x v="390"/>
    <x v="9"/>
    <x v="879"/>
    <x v="477"/>
    <x v="1041"/>
    <x v="1036"/>
    <x v="1042"/>
    <x v="1168"/>
    <x v="0"/>
    <x v="0"/>
    <x v="0"/>
    <x v="0"/>
    <x v="0"/>
    <x v="0"/>
    <x v="1"/>
    <x v="3"/>
    <x v="0"/>
    <x v="0"/>
    <x v="0"/>
    <x v="0"/>
    <x v="77"/>
    <x v="0"/>
    <x v="1"/>
    <x v="37"/>
    <x v="438"/>
    <x v="0"/>
    <x v="0"/>
    <x v="0"/>
    <x v="0"/>
    <x v="0"/>
    <x v="0"/>
    <x v="65"/>
    <x v="10"/>
    <x v="153"/>
    <x v="0"/>
    <x v="0"/>
    <x v="585"/>
    <x v="3"/>
    <x v="25"/>
    <x v="887"/>
    <x v="1043"/>
    <x v="16"/>
    <x v="1442"/>
    <x v="1"/>
    <x v="4"/>
    <x v="1"/>
    <x v="1"/>
    <x v="183"/>
    <x v="13"/>
    <x v="995"/>
    <x v="10"/>
    <x v="38"/>
    <x v="1077"/>
    <x v="1322"/>
    <x v="0"/>
    <x v="0"/>
    <x v="0"/>
    <x v="0"/>
    <x v="0"/>
    <x v="0"/>
    <x v="0"/>
    <x v="0"/>
    <x v="0"/>
  </r>
  <r>
    <x v="0"/>
    <x v="0"/>
    <x v="0"/>
    <x v="28"/>
    <x v="28"/>
    <x v="1"/>
    <x v="81"/>
    <x v="706"/>
    <x v="703"/>
    <x v="70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0"/>
    <x v="0"/>
    <x v="1042"/>
    <x v="1037"/>
    <x v="1043"/>
    <x v="11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888"/>
    <x v="1044"/>
    <x v="55"/>
    <x v="1443"/>
    <x v="2"/>
    <x v="2"/>
    <x v="0"/>
    <x v="0"/>
    <x v="11"/>
    <x v="1"/>
    <x v="996"/>
    <x v="1"/>
    <x v="39"/>
    <x v="1078"/>
    <x v="1323"/>
    <x v="0"/>
    <x v="0"/>
    <x v="0"/>
    <x v="0"/>
    <x v="0"/>
    <x v="0"/>
    <x v="0"/>
    <x v="0"/>
    <x v="0"/>
  </r>
  <r>
    <x v="0"/>
    <x v="0"/>
    <x v="0"/>
    <x v="28"/>
    <x v="28"/>
    <x v="1"/>
    <x v="0"/>
    <x v="707"/>
    <x v="704"/>
    <x v="70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59"/>
    <x v="29"/>
    <x v="0"/>
    <x v="0"/>
    <x v="0"/>
    <x v="0"/>
    <x v="881"/>
    <x v="26"/>
    <x v="1043"/>
    <x v="1038"/>
    <x v="1044"/>
    <x v="11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9"/>
    <x v="1"/>
    <x v="88"/>
    <x v="317"/>
    <x v="1"/>
    <x v="1"/>
    <x v="889"/>
    <x v="1045"/>
    <x v="89"/>
    <x v="1444"/>
    <x v="2"/>
    <x v="2"/>
    <x v="7"/>
    <x v="340"/>
    <x v="39"/>
    <x v="15"/>
    <x v="997"/>
    <x v="10"/>
    <x v="16"/>
    <x v="1079"/>
    <x v="1324"/>
    <x v="0"/>
    <x v="0"/>
    <x v="0"/>
    <x v="0"/>
    <x v="0"/>
    <x v="0"/>
    <x v="0"/>
    <x v="0"/>
    <x v="0"/>
  </r>
  <r>
    <x v="0"/>
    <x v="0"/>
    <x v="0"/>
    <x v="28"/>
    <x v="28"/>
    <x v="1"/>
    <x v="0"/>
    <x v="451"/>
    <x v="449"/>
    <x v="45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0"/>
    <x v="81"/>
    <x v="0"/>
    <x v="0"/>
    <x v="0"/>
    <x v="0"/>
    <x v="882"/>
    <x v="0"/>
    <x v="1044"/>
    <x v="1039"/>
    <x v="1045"/>
    <x v="11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8"/>
    <x v="890"/>
    <x v="1046"/>
    <x v="187"/>
    <x v="1445"/>
    <x v="2"/>
    <x v="2"/>
    <x v="2"/>
    <x v="296"/>
    <x v="208"/>
    <x v="81"/>
    <x v="998"/>
    <x v="48"/>
    <x v="140"/>
    <x v="1080"/>
    <x v="1325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0"/>
    <x v="112"/>
    <x v="761"/>
    <x v="545"/>
    <x v="102"/>
    <x v="0"/>
    <x v="391"/>
    <x v="0"/>
    <x v="883"/>
    <x v="478"/>
    <x v="1045"/>
    <x v="1040"/>
    <x v="1046"/>
    <x v="1172"/>
    <x v="0"/>
    <x v="0"/>
    <x v="0"/>
    <x v="0"/>
    <x v="0"/>
    <x v="0"/>
    <x v="0"/>
    <x v="0"/>
    <x v="0"/>
    <x v="0"/>
    <x v="0"/>
    <x v="0"/>
    <x v="0"/>
    <x v="0"/>
    <x v="1"/>
    <x v="368"/>
    <x v="439"/>
    <x v="0"/>
    <x v="0"/>
    <x v="5"/>
    <x v="289"/>
    <x v="0"/>
    <x v="0"/>
    <x v="101"/>
    <x v="20"/>
    <x v="410"/>
    <x v="1"/>
    <x v="32"/>
    <x v="586"/>
    <x v="7"/>
    <x v="94"/>
    <x v="891"/>
    <x v="1047"/>
    <x v="188"/>
    <x v="1446"/>
    <x v="21"/>
    <x v="493"/>
    <x v="6"/>
    <x v="341"/>
    <x v="235"/>
    <x v="72"/>
    <x v="999"/>
    <x v="58"/>
    <x v="210"/>
    <x v="1081"/>
    <x v="1326"/>
    <x v="0"/>
    <x v="0"/>
    <x v="0"/>
    <x v="0"/>
    <x v="0"/>
    <x v="0"/>
    <x v="0"/>
    <x v="0"/>
    <x v="0"/>
  </r>
  <r>
    <x v="0"/>
    <x v="0"/>
    <x v="0"/>
    <x v="28"/>
    <x v="28"/>
    <x v="1"/>
    <x v="161"/>
    <x v="73"/>
    <x v="73"/>
    <x v="7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2"/>
    <x v="12"/>
    <x v="1"/>
    <x v="1"/>
    <x v="29"/>
    <x v="29"/>
  </r>
  <r>
    <x v="0"/>
    <x v="0"/>
    <x v="0"/>
    <x v="28"/>
    <x v="28"/>
    <x v="1"/>
    <x v="0"/>
    <x v="708"/>
    <x v="451"/>
    <x v="7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447"/>
    <x v="1"/>
    <x v="494"/>
    <x v="4"/>
    <x v="342"/>
    <x v="11"/>
    <x v="10"/>
    <x v="1000"/>
    <x v="6"/>
    <x v="39"/>
    <x v="1082"/>
    <x v="1327"/>
    <x v="0"/>
    <x v="0"/>
    <x v="0"/>
    <x v="0"/>
    <x v="0"/>
    <x v="0"/>
    <x v="0"/>
    <x v="0"/>
    <x v="0"/>
  </r>
  <r>
    <x v="0"/>
    <x v="0"/>
    <x v="0"/>
    <x v="28"/>
    <x v="28"/>
    <x v="1"/>
    <x v="184"/>
    <x v="709"/>
    <x v="705"/>
    <x v="70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4"/>
    <x v="0"/>
    <x v="1046"/>
    <x v="1041"/>
    <x v="1047"/>
    <x v="1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892"/>
    <x v="1048"/>
    <x v="46"/>
    <x v="1448"/>
    <x v="1"/>
    <x v="495"/>
    <x v="4"/>
    <x v="4"/>
    <x v="236"/>
    <x v="15"/>
    <x v="1001"/>
    <x v="6"/>
    <x v="144"/>
    <x v="1083"/>
    <x v="1328"/>
    <x v="0"/>
    <x v="0"/>
    <x v="0"/>
    <x v="0"/>
    <x v="0"/>
    <x v="0"/>
    <x v="0"/>
    <x v="0"/>
    <x v="0"/>
  </r>
  <r>
    <x v="0"/>
    <x v="0"/>
    <x v="0"/>
    <x v="28"/>
    <x v="28"/>
    <x v="1"/>
    <x v="250"/>
    <x v="710"/>
    <x v="706"/>
    <x v="7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85"/>
    <x v="0"/>
    <x v="1047"/>
    <x v="1042"/>
    <x v="1048"/>
    <x v="11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8"/>
    <x v="0"/>
    <x v="0"/>
    <x v="8"/>
    <x v="0"/>
    <x v="14"/>
    <x v="893"/>
    <x v="1049"/>
    <x v="19"/>
    <x v="1449"/>
    <x v="2"/>
    <x v="2"/>
    <x v="1"/>
    <x v="207"/>
    <x v="47"/>
    <x v="13"/>
    <x v="1002"/>
    <x v="19"/>
    <x v="85"/>
    <x v="1084"/>
    <x v="1329"/>
    <x v="0"/>
    <x v="0"/>
    <x v="0"/>
    <x v="0"/>
    <x v="0"/>
    <x v="0"/>
    <x v="0"/>
    <x v="0"/>
    <x v="0"/>
  </r>
  <r>
    <x v="0"/>
    <x v="0"/>
    <x v="0"/>
    <x v="28"/>
    <x v="28"/>
    <x v="1"/>
    <x v="56"/>
    <x v="620"/>
    <x v="618"/>
    <x v="6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2"/>
    <x v="546"/>
    <x v="0"/>
    <x v="0"/>
    <x v="392"/>
    <x v="0"/>
    <x v="886"/>
    <x v="479"/>
    <x v="1048"/>
    <x v="1043"/>
    <x v="1049"/>
    <x v="1175"/>
    <x v="0"/>
    <x v="0"/>
    <x v="0"/>
    <x v="0"/>
    <x v="0"/>
    <x v="0"/>
    <x v="0"/>
    <x v="0"/>
    <x v="0"/>
    <x v="0"/>
    <x v="0"/>
    <x v="0"/>
    <x v="0"/>
    <x v="0"/>
    <x v="0"/>
    <x v="369"/>
    <x v="440"/>
    <x v="0"/>
    <x v="0"/>
    <x v="1"/>
    <x v="1"/>
    <x v="0"/>
    <x v="0"/>
    <x v="26"/>
    <x v="2"/>
    <x v="39"/>
    <x v="0"/>
    <x v="0"/>
    <x v="587"/>
    <x v="0"/>
    <x v="8"/>
    <x v="894"/>
    <x v="1050"/>
    <x v="90"/>
    <x v="1450"/>
    <x v="2"/>
    <x v="2"/>
    <x v="13"/>
    <x v="272"/>
    <x v="28"/>
    <x v="14"/>
    <x v="1003"/>
    <x v="0"/>
    <x v="133"/>
    <x v="1085"/>
    <x v="1330"/>
    <x v="0"/>
    <x v="0"/>
    <x v="0"/>
    <x v="0"/>
    <x v="0"/>
    <x v="0"/>
    <x v="0"/>
    <x v="0"/>
    <x v="0"/>
  </r>
  <r>
    <x v="0"/>
    <x v="0"/>
    <x v="0"/>
    <x v="28"/>
    <x v="28"/>
    <x v="1"/>
    <x v="52"/>
    <x v="173"/>
    <x v="173"/>
    <x v="1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3"/>
    <x v="547"/>
    <x v="0"/>
    <x v="0"/>
    <x v="393"/>
    <x v="0"/>
    <x v="887"/>
    <x v="113"/>
    <x v="1049"/>
    <x v="1044"/>
    <x v="1050"/>
    <x v="1176"/>
    <x v="0"/>
    <x v="0"/>
    <x v="0"/>
    <x v="0"/>
    <x v="0"/>
    <x v="0"/>
    <x v="0"/>
    <x v="0"/>
    <x v="0"/>
    <x v="0"/>
    <x v="0"/>
    <x v="0"/>
    <x v="0"/>
    <x v="0"/>
    <x v="0"/>
    <x v="370"/>
    <x v="441"/>
    <x v="0"/>
    <x v="0"/>
    <x v="1"/>
    <x v="1"/>
    <x v="0"/>
    <x v="0"/>
    <x v="12"/>
    <x v="10"/>
    <x v="172"/>
    <x v="0"/>
    <x v="0"/>
    <x v="588"/>
    <x v="0"/>
    <x v="40"/>
    <x v="895"/>
    <x v="1051"/>
    <x v="84"/>
    <x v="1451"/>
    <x v="7"/>
    <x v="486"/>
    <x v="6"/>
    <x v="343"/>
    <x v="215"/>
    <x v="19"/>
    <x v="1004"/>
    <x v="18"/>
    <x v="140"/>
    <x v="1086"/>
    <x v="1331"/>
    <x v="0"/>
    <x v="0"/>
    <x v="0"/>
    <x v="0"/>
    <x v="0"/>
    <x v="0"/>
    <x v="0"/>
    <x v="0"/>
    <x v="0"/>
  </r>
  <r>
    <x v="0"/>
    <x v="0"/>
    <x v="0"/>
    <x v="28"/>
    <x v="28"/>
    <x v="1"/>
    <x v="0"/>
    <x v="452"/>
    <x v="450"/>
    <x v="4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4"/>
    <x v="548"/>
    <x v="0"/>
    <x v="0"/>
    <x v="394"/>
    <x v="0"/>
    <x v="888"/>
    <x v="480"/>
    <x v="1050"/>
    <x v="1045"/>
    <x v="1051"/>
    <x v="1177"/>
    <x v="0"/>
    <x v="0"/>
    <x v="0"/>
    <x v="0"/>
    <x v="0"/>
    <x v="0"/>
    <x v="0"/>
    <x v="0"/>
    <x v="0"/>
    <x v="0"/>
    <x v="0"/>
    <x v="0"/>
    <x v="0"/>
    <x v="0"/>
    <x v="1"/>
    <x v="371"/>
    <x v="442"/>
    <x v="0"/>
    <x v="0"/>
    <x v="1"/>
    <x v="1"/>
    <x v="0"/>
    <x v="0"/>
    <x v="14"/>
    <x v="2"/>
    <x v="31"/>
    <x v="0"/>
    <x v="0"/>
    <x v="589"/>
    <x v="3"/>
    <x v="8"/>
    <x v="896"/>
    <x v="1052"/>
    <x v="71"/>
    <x v="1452"/>
    <x v="1"/>
    <x v="4"/>
    <x v="4"/>
    <x v="344"/>
    <x v="36"/>
    <x v="6"/>
    <x v="1005"/>
    <x v="19"/>
    <x v="81"/>
    <x v="1087"/>
    <x v="1332"/>
    <x v="0"/>
    <x v="0"/>
    <x v="0"/>
    <x v="0"/>
    <x v="0"/>
    <x v="0"/>
    <x v="0"/>
    <x v="0"/>
    <x v="0"/>
  </r>
  <r>
    <x v="0"/>
    <x v="0"/>
    <x v="0"/>
    <x v="28"/>
    <x v="28"/>
    <x v="1"/>
    <x v="198"/>
    <x v="711"/>
    <x v="707"/>
    <x v="71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53"/>
    <x v="2"/>
    <x v="2"/>
    <x v="0"/>
    <x v="0"/>
    <x v="2"/>
    <x v="1"/>
    <x v="1006"/>
    <x v="1"/>
    <x v="2"/>
    <x v="1088"/>
    <x v="1333"/>
    <x v="0"/>
    <x v="0"/>
    <x v="0"/>
    <x v="0"/>
    <x v="0"/>
    <x v="0"/>
    <x v="0"/>
    <x v="0"/>
    <x v="0"/>
  </r>
  <r>
    <x v="0"/>
    <x v="0"/>
    <x v="0"/>
    <x v="28"/>
    <x v="28"/>
    <x v="117"/>
    <x v="20"/>
    <x v="712"/>
    <x v="708"/>
    <x v="7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5"/>
    <x v="549"/>
    <x v="0"/>
    <x v="0"/>
    <x v="0"/>
    <x v="0"/>
    <x v="889"/>
    <x v="481"/>
    <x v="1051"/>
    <x v="1046"/>
    <x v="1052"/>
    <x v="11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11"/>
    <x v="0"/>
    <x v="0"/>
    <x v="590"/>
    <x v="1"/>
    <x v="8"/>
    <x v="897"/>
    <x v="1053"/>
    <x v="10"/>
    <x v="1454"/>
    <x v="2"/>
    <x v="2"/>
    <x v="4"/>
    <x v="62"/>
    <x v="16"/>
    <x v="15"/>
    <x v="1007"/>
    <x v="10"/>
    <x v="31"/>
    <x v="1089"/>
    <x v="1334"/>
    <x v="0"/>
    <x v="0"/>
    <x v="0"/>
    <x v="0"/>
    <x v="0"/>
    <x v="0"/>
    <x v="0"/>
    <x v="0"/>
    <x v="0"/>
  </r>
  <r>
    <x v="0"/>
    <x v="0"/>
    <x v="0"/>
    <x v="28"/>
    <x v="28"/>
    <x v="51"/>
    <x v="36"/>
    <x v="144"/>
    <x v="144"/>
    <x v="1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6"/>
    <x v="396"/>
    <x v="0"/>
    <x v="0"/>
    <x v="0"/>
    <x v="0"/>
    <x v="890"/>
    <x v="301"/>
    <x v="1052"/>
    <x v="1047"/>
    <x v="1053"/>
    <x v="11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2"/>
    <x v="0"/>
    <x v="0"/>
    <x v="66"/>
    <x v="0"/>
    <x v="8"/>
    <x v="898"/>
    <x v="1054"/>
    <x v="11"/>
    <x v="1455"/>
    <x v="2"/>
    <x v="2"/>
    <x v="3"/>
    <x v="345"/>
    <x v="120"/>
    <x v="15"/>
    <x v="1008"/>
    <x v="10"/>
    <x v="138"/>
    <x v="1090"/>
    <x v="1335"/>
    <x v="0"/>
    <x v="0"/>
    <x v="0"/>
    <x v="0"/>
    <x v="0"/>
    <x v="0"/>
    <x v="0"/>
    <x v="0"/>
    <x v="0"/>
  </r>
  <r>
    <x v="0"/>
    <x v="0"/>
    <x v="0"/>
    <x v="28"/>
    <x v="28"/>
    <x v="232"/>
    <x v="251"/>
    <x v="713"/>
    <x v="709"/>
    <x v="71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23"/>
    <x v="1"/>
    <x v="1"/>
    <x v="0"/>
    <x v="0"/>
    <x v="0"/>
    <x v="0"/>
    <x v="0"/>
    <x v="0"/>
    <x v="0"/>
    <x v="0"/>
    <x v="1"/>
    <x v="1"/>
    <x v="1"/>
    <x v="1"/>
    <x v="1"/>
    <x v="145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7"/>
    <x v="0"/>
    <x v="467"/>
    <x v="465"/>
    <x v="46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24"/>
    <x v="0"/>
    <x v="24"/>
    <x v="0"/>
    <x v="0"/>
    <x v="4"/>
    <x v="4"/>
    <x v="2"/>
    <x v="1"/>
    <x v="2"/>
    <x v="372"/>
    <x v="0"/>
    <x v="5"/>
    <x v="137"/>
    <x v="196"/>
    <x v="11"/>
    <x v="1457"/>
    <x v="1"/>
    <x v="28"/>
    <x v="0"/>
    <x v="0"/>
    <x v="6"/>
    <x v="1"/>
    <x v="363"/>
    <x v="1"/>
    <x v="14"/>
    <x v="52"/>
    <x v="239"/>
    <x v="0"/>
    <x v="0"/>
    <x v="0"/>
    <x v="154"/>
    <x v="154"/>
    <x v="1"/>
    <x v="1"/>
    <x v="29"/>
    <x v="29"/>
  </r>
  <r>
    <x v="0"/>
    <x v="0"/>
    <x v="0"/>
    <x v="28"/>
    <x v="28"/>
    <x v="159"/>
    <x v="169"/>
    <x v="473"/>
    <x v="471"/>
    <x v="47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39"/>
    <x v="0"/>
    <x v="714"/>
    <x v="710"/>
    <x v="71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44"/>
    <x v="0"/>
    <x v="0"/>
    <x v="0"/>
    <x v="0"/>
    <x v="0"/>
    <x v="0"/>
    <x v="0"/>
    <x v="0"/>
    <x v="0"/>
    <x v="0"/>
    <x v="0"/>
    <x v="0"/>
    <x v="0"/>
    <x v="0"/>
    <x v="0"/>
    <x v="52"/>
    <x v="325"/>
    <x v="1"/>
    <x v="1"/>
    <x v="0"/>
    <x v="0"/>
    <x v="0"/>
    <x v="0"/>
    <x v="0"/>
    <x v="0"/>
    <x v="0"/>
    <x v="0"/>
    <x v="1"/>
    <x v="1"/>
    <x v="1"/>
    <x v="1"/>
    <x v="31"/>
    <x v="145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8"/>
    <x v="0"/>
    <x v="470"/>
    <x v="468"/>
    <x v="47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91"/>
    <x v="113"/>
    <x v="767"/>
    <x v="16"/>
    <x v="103"/>
    <x v="0"/>
    <x v="51"/>
    <x v="0"/>
    <x v="891"/>
    <x v="14"/>
    <x v="1053"/>
    <x v="1048"/>
    <x v="1054"/>
    <x v="1180"/>
    <x v="0"/>
    <x v="0"/>
    <x v="0"/>
    <x v="0"/>
    <x v="0"/>
    <x v="0"/>
    <x v="0"/>
    <x v="0"/>
    <x v="0"/>
    <x v="0"/>
    <x v="0"/>
    <x v="0"/>
    <x v="0"/>
    <x v="0"/>
    <x v="1"/>
    <x v="115"/>
    <x v="443"/>
    <x v="0"/>
    <x v="0"/>
    <x v="1"/>
    <x v="1"/>
    <x v="0"/>
    <x v="0"/>
    <x v="14"/>
    <x v="4"/>
    <x v="412"/>
    <x v="0"/>
    <x v="0"/>
    <x v="591"/>
    <x v="1"/>
    <x v="14"/>
    <x v="899"/>
    <x v="1055"/>
    <x v="6"/>
    <x v="10"/>
    <x v="1"/>
    <x v="28"/>
    <x v="0"/>
    <x v="0"/>
    <x v="39"/>
    <x v="1"/>
    <x v="1009"/>
    <x v="4"/>
    <x v="1"/>
    <x v="1091"/>
    <x v="1336"/>
    <x v="0"/>
    <x v="0"/>
    <x v="0"/>
    <x v="155"/>
    <x v="155"/>
    <x v="1"/>
    <x v="1"/>
    <x v="29"/>
    <x v="29"/>
  </r>
  <r>
    <x v="0"/>
    <x v="0"/>
    <x v="0"/>
    <x v="28"/>
    <x v="28"/>
    <x v="83"/>
    <x v="0"/>
    <x v="471"/>
    <x v="469"/>
    <x v="47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54"/>
    <x v="1049"/>
    <x v="1055"/>
    <x v="1181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24"/>
    <x v="1"/>
    <x v="1"/>
    <x v="0"/>
    <x v="0"/>
    <x v="16"/>
    <x v="2"/>
    <x v="2"/>
    <x v="2"/>
    <x v="2"/>
    <x v="592"/>
    <x v="3"/>
    <x v="13"/>
    <x v="900"/>
    <x v="1056"/>
    <x v="11"/>
    <x v="1457"/>
    <x v="2"/>
    <x v="2"/>
    <x v="0"/>
    <x v="0"/>
    <x v="38"/>
    <x v="3"/>
    <x v="1010"/>
    <x v="3"/>
    <x v="35"/>
    <x v="1092"/>
    <x v="1337"/>
    <x v="0"/>
    <x v="0"/>
    <x v="0"/>
    <x v="156"/>
    <x v="156"/>
    <x v="1"/>
    <x v="1"/>
    <x v="29"/>
    <x v="29"/>
  </r>
  <r>
    <x v="0"/>
    <x v="0"/>
    <x v="0"/>
    <x v="28"/>
    <x v="28"/>
    <x v="83"/>
    <x v="0"/>
    <x v="715"/>
    <x v="711"/>
    <x v="71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68"/>
    <x v="56"/>
    <x v="0"/>
    <x v="0"/>
    <x v="395"/>
    <x v="0"/>
    <x v="892"/>
    <x v="52"/>
    <x v="1055"/>
    <x v="1050"/>
    <x v="1056"/>
    <x v="1182"/>
    <x v="0"/>
    <x v="0"/>
    <x v="0"/>
    <x v="0"/>
    <x v="0"/>
    <x v="0"/>
    <x v="0"/>
    <x v="0"/>
    <x v="0"/>
    <x v="0"/>
    <x v="0"/>
    <x v="0"/>
    <x v="0"/>
    <x v="0"/>
    <x v="0"/>
    <x v="372"/>
    <x v="444"/>
    <x v="27"/>
    <x v="326"/>
    <x v="0"/>
    <x v="0"/>
    <x v="0"/>
    <x v="0"/>
    <x v="4"/>
    <x v="2"/>
    <x v="60"/>
    <x v="2"/>
    <x v="165"/>
    <x v="593"/>
    <x v="0"/>
    <x v="16"/>
    <x v="901"/>
    <x v="1057"/>
    <x v="60"/>
    <x v="1459"/>
    <x v="1"/>
    <x v="4"/>
    <x v="0"/>
    <x v="0"/>
    <x v="6"/>
    <x v="3"/>
    <x v="1011"/>
    <x v="1"/>
    <x v="2"/>
    <x v="1093"/>
    <x v="1338"/>
    <x v="0"/>
    <x v="0"/>
    <x v="0"/>
    <x v="0"/>
    <x v="0"/>
    <x v="0"/>
    <x v="0"/>
    <x v="0"/>
    <x v="0"/>
  </r>
  <r>
    <x v="0"/>
    <x v="0"/>
    <x v="0"/>
    <x v="28"/>
    <x v="28"/>
    <x v="1"/>
    <x v="0"/>
    <x v="451"/>
    <x v="449"/>
    <x v="45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56"/>
    <x v="1051"/>
    <x v="1057"/>
    <x v="11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1"/>
    <x v="0"/>
    <x v="0"/>
    <x v="233"/>
    <x v="0"/>
    <x v="21"/>
    <x v="902"/>
    <x v="1058"/>
    <x v="1"/>
    <x v="1460"/>
    <x v="1"/>
    <x v="383"/>
    <x v="0"/>
    <x v="0"/>
    <x v="0"/>
    <x v="1"/>
    <x v="1012"/>
    <x v="1"/>
    <x v="0"/>
    <x v="1094"/>
    <x v="1339"/>
    <x v="0"/>
    <x v="0"/>
    <x v="0"/>
    <x v="0"/>
    <x v="0"/>
    <x v="0"/>
    <x v="0"/>
    <x v="0"/>
    <x v="0"/>
  </r>
  <r>
    <x v="0"/>
    <x v="0"/>
    <x v="0"/>
    <x v="28"/>
    <x v="28"/>
    <x v="154"/>
    <x v="0"/>
    <x v="434"/>
    <x v="432"/>
    <x v="43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93"/>
    <x v="0"/>
    <x v="1057"/>
    <x v="1052"/>
    <x v="1058"/>
    <x v="11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903"/>
    <x v="1059"/>
    <x v="10"/>
    <x v="1461"/>
    <x v="2"/>
    <x v="2"/>
    <x v="0"/>
    <x v="0"/>
    <x v="0"/>
    <x v="8"/>
    <x v="1013"/>
    <x v="10"/>
    <x v="0"/>
    <x v="1095"/>
    <x v="1340"/>
    <x v="0"/>
    <x v="0"/>
    <x v="0"/>
    <x v="0"/>
    <x v="0"/>
    <x v="0"/>
    <x v="0"/>
    <x v="0"/>
    <x v="0"/>
  </r>
  <r>
    <x v="0"/>
    <x v="0"/>
    <x v="0"/>
    <x v="28"/>
    <x v="28"/>
    <x v="11"/>
    <x v="27"/>
    <x v="10"/>
    <x v="10"/>
    <x v="1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462"/>
    <x v="1"/>
    <x v="68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"/>
    <x v="0"/>
    <x v="455"/>
    <x v="453"/>
    <x v="455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058"/>
    <x v="1053"/>
    <x v="1059"/>
    <x v="11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0"/>
    <x v="0"/>
    <x v="1060"/>
    <x v="6"/>
    <x v="559"/>
    <x v="2"/>
    <x v="2"/>
    <x v="0"/>
    <x v="0"/>
    <x v="6"/>
    <x v="1"/>
    <x v="63"/>
    <x v="1"/>
    <x v="14"/>
    <x v="116"/>
    <x v="1341"/>
    <x v="0"/>
    <x v="0"/>
    <x v="0"/>
    <x v="0"/>
    <x v="0"/>
    <x v="0"/>
    <x v="0"/>
    <x v="0"/>
    <x v="0"/>
  </r>
  <r>
    <x v="0"/>
    <x v="0"/>
    <x v="0"/>
    <x v="28"/>
    <x v="28"/>
    <x v="1"/>
    <x v="164"/>
    <x v="461"/>
    <x v="459"/>
    <x v="46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092"/>
    <x v="1"/>
    <x v="4"/>
    <x v="0"/>
    <x v="0"/>
    <x v="1"/>
    <x v="1"/>
    <x v="1014"/>
    <x v="1"/>
    <x v="1"/>
    <x v="1096"/>
    <x v="1342"/>
    <x v="0"/>
    <x v="0"/>
    <x v="0"/>
    <x v="0"/>
    <x v="0"/>
    <x v="0"/>
    <x v="0"/>
    <x v="0"/>
    <x v="0"/>
  </r>
  <r>
    <x v="0"/>
    <x v="0"/>
    <x v="0"/>
    <x v="28"/>
    <x v="28"/>
    <x v="9"/>
    <x v="166"/>
    <x v="463"/>
    <x v="461"/>
    <x v="46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7"/>
    <x v="48"/>
    <x v="396"/>
    <x v="394"/>
    <x v="39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69"/>
    <x v="550"/>
    <x v="0"/>
    <x v="0"/>
    <x v="396"/>
    <x v="98"/>
    <x v="894"/>
    <x v="482"/>
    <x v="1059"/>
    <x v="1054"/>
    <x v="1060"/>
    <x v="1187"/>
    <x v="0"/>
    <x v="0"/>
    <x v="0"/>
    <x v="0"/>
    <x v="0"/>
    <x v="0"/>
    <x v="1"/>
    <x v="1"/>
    <x v="0"/>
    <x v="0"/>
    <x v="0"/>
    <x v="0"/>
    <x v="78"/>
    <x v="0"/>
    <x v="0"/>
    <x v="0"/>
    <x v="0"/>
    <x v="0"/>
    <x v="0"/>
    <x v="1"/>
    <x v="1"/>
    <x v="0"/>
    <x v="0"/>
    <x v="26"/>
    <x v="2"/>
    <x v="413"/>
    <x v="0"/>
    <x v="0"/>
    <x v="594"/>
    <x v="1"/>
    <x v="18"/>
    <x v="904"/>
    <x v="1061"/>
    <x v="23"/>
    <x v="1463"/>
    <x v="1"/>
    <x v="496"/>
    <x v="0"/>
    <x v="0"/>
    <x v="18"/>
    <x v="8"/>
    <x v="1015"/>
    <x v="1"/>
    <x v="37"/>
    <x v="1097"/>
    <x v="1343"/>
    <x v="0"/>
    <x v="0"/>
    <x v="0"/>
    <x v="0"/>
    <x v="0"/>
    <x v="0"/>
    <x v="0"/>
    <x v="0"/>
    <x v="0"/>
  </r>
  <r>
    <x v="0"/>
    <x v="0"/>
    <x v="0"/>
    <x v="28"/>
    <x v="28"/>
    <x v="158"/>
    <x v="0"/>
    <x v="470"/>
    <x v="468"/>
    <x v="47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6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8"/>
    <x v="28"/>
    <x v="158"/>
    <x v="0"/>
    <x v="470"/>
    <x v="468"/>
    <x v="47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27"/>
    <x v="1"/>
    <x v="1"/>
    <x v="0"/>
    <x v="0"/>
    <x v="0"/>
    <x v="0"/>
    <x v="0"/>
    <x v="0"/>
    <x v="0"/>
    <x v="0"/>
    <x v="1"/>
    <x v="1"/>
    <x v="1"/>
    <x v="1"/>
    <x v="1"/>
    <x v="9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0"/>
    <x v="26"/>
    <x v="0"/>
    <x v="0"/>
    <x v="0"/>
    <x v="0"/>
    <x v="895"/>
    <x v="23"/>
    <x v="1060"/>
    <x v="1055"/>
    <x v="1061"/>
    <x v="11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1"/>
    <x v="1"/>
    <x v="905"/>
    <x v="1062"/>
    <x v="46"/>
    <x v="1465"/>
    <x v="2"/>
    <x v="2"/>
    <x v="12"/>
    <x v="346"/>
    <x v="59"/>
    <x v="15"/>
    <x v="1016"/>
    <x v="10"/>
    <x v="45"/>
    <x v="1098"/>
    <x v="1344"/>
    <x v="0"/>
    <x v="0"/>
    <x v="0"/>
    <x v="0"/>
    <x v="0"/>
    <x v="0"/>
    <x v="0"/>
    <x v="0"/>
    <x v="0"/>
  </r>
  <r>
    <x v="0"/>
    <x v="0"/>
    <x v="0"/>
    <x v="29"/>
    <x v="29"/>
    <x v="1"/>
    <x v="0"/>
    <x v="477"/>
    <x v="475"/>
    <x v="47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28"/>
    <x v="1"/>
    <x v="1"/>
    <x v="0"/>
    <x v="0"/>
    <x v="0"/>
    <x v="0"/>
    <x v="0"/>
    <x v="0"/>
    <x v="0"/>
    <x v="0"/>
    <x v="1"/>
    <x v="1"/>
    <x v="1"/>
    <x v="1"/>
    <x v="23"/>
    <x v="146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19"/>
    <x v="170"/>
    <x v="479"/>
    <x v="477"/>
    <x v="4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1"/>
    <x v="105"/>
    <x v="0"/>
    <x v="0"/>
    <x v="0"/>
    <x v="0"/>
    <x v="896"/>
    <x v="382"/>
    <x v="1061"/>
    <x v="1056"/>
    <x v="1062"/>
    <x v="11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4"/>
    <x v="11"/>
    <x v="0"/>
    <x v="0"/>
    <x v="595"/>
    <x v="1"/>
    <x v="11"/>
    <x v="906"/>
    <x v="1063"/>
    <x v="6"/>
    <x v="1467"/>
    <x v="2"/>
    <x v="2"/>
    <x v="0"/>
    <x v="0"/>
    <x v="0"/>
    <x v="1"/>
    <x v="1017"/>
    <x v="4"/>
    <x v="51"/>
    <x v="1099"/>
    <x v="1345"/>
    <x v="0"/>
    <x v="0"/>
    <x v="0"/>
    <x v="0"/>
    <x v="0"/>
    <x v="0"/>
    <x v="0"/>
    <x v="0"/>
    <x v="0"/>
  </r>
  <r>
    <x v="0"/>
    <x v="0"/>
    <x v="0"/>
    <x v="29"/>
    <x v="29"/>
    <x v="82"/>
    <x v="48"/>
    <x v="481"/>
    <x v="479"/>
    <x v="4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4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25"/>
    <x v="48"/>
    <x v="474"/>
    <x v="472"/>
    <x v="4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2"/>
    <x v="551"/>
    <x v="0"/>
    <x v="0"/>
    <x v="397"/>
    <x v="0"/>
    <x v="897"/>
    <x v="483"/>
    <x v="1062"/>
    <x v="1057"/>
    <x v="1063"/>
    <x v="1190"/>
    <x v="0"/>
    <x v="0"/>
    <x v="0"/>
    <x v="0"/>
    <x v="0"/>
    <x v="0"/>
    <x v="0"/>
    <x v="0"/>
    <x v="0"/>
    <x v="0"/>
    <x v="0"/>
    <x v="0"/>
    <x v="0"/>
    <x v="0"/>
    <x v="5"/>
    <x v="373"/>
    <x v="445"/>
    <x v="0"/>
    <x v="0"/>
    <x v="1"/>
    <x v="1"/>
    <x v="0"/>
    <x v="0"/>
    <x v="15"/>
    <x v="14"/>
    <x v="414"/>
    <x v="0"/>
    <x v="0"/>
    <x v="596"/>
    <x v="19"/>
    <x v="32"/>
    <x v="907"/>
    <x v="1064"/>
    <x v="140"/>
    <x v="1469"/>
    <x v="33"/>
    <x v="497"/>
    <x v="1"/>
    <x v="4"/>
    <x v="203"/>
    <x v="61"/>
    <x v="1018"/>
    <x v="14"/>
    <x v="138"/>
    <x v="1100"/>
    <x v="1346"/>
    <x v="64"/>
    <x v="59"/>
    <x v="4"/>
    <x v="0"/>
    <x v="0"/>
    <x v="0"/>
    <x v="0"/>
    <x v="0"/>
    <x v="0"/>
  </r>
  <r>
    <x v="0"/>
    <x v="0"/>
    <x v="0"/>
    <x v="29"/>
    <x v="29"/>
    <x v="1"/>
    <x v="87"/>
    <x v="128"/>
    <x v="128"/>
    <x v="1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1470"/>
    <x v="2"/>
    <x v="2"/>
    <x v="0"/>
    <x v="0"/>
    <x v="13"/>
    <x v="1"/>
    <x v="222"/>
    <x v="1"/>
    <x v="13"/>
    <x v="216"/>
    <x v="1347"/>
    <x v="0"/>
    <x v="0"/>
    <x v="0"/>
    <x v="0"/>
    <x v="0"/>
    <x v="0"/>
    <x v="0"/>
    <x v="0"/>
    <x v="0"/>
  </r>
  <r>
    <x v="0"/>
    <x v="0"/>
    <x v="0"/>
    <x v="29"/>
    <x v="29"/>
    <x v="1"/>
    <x v="0"/>
    <x v="716"/>
    <x v="712"/>
    <x v="7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471"/>
    <x v="2"/>
    <x v="2"/>
    <x v="1"/>
    <x v="6"/>
    <x v="13"/>
    <x v="1"/>
    <x v="1019"/>
    <x v="1"/>
    <x v="13"/>
    <x v="1101"/>
    <x v="1348"/>
    <x v="0"/>
    <x v="0"/>
    <x v="0"/>
    <x v="0"/>
    <x v="0"/>
    <x v="0"/>
    <x v="0"/>
    <x v="0"/>
    <x v="0"/>
  </r>
  <r>
    <x v="0"/>
    <x v="0"/>
    <x v="0"/>
    <x v="29"/>
    <x v="29"/>
    <x v="160"/>
    <x v="0"/>
    <x v="422"/>
    <x v="420"/>
    <x v="42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690"/>
    <x v="185"/>
    <x v="0"/>
    <x v="0"/>
    <x v="0"/>
    <x v="0"/>
    <x v="797"/>
    <x v="164"/>
    <x v="1063"/>
    <x v="1058"/>
    <x v="1064"/>
    <x v="119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"/>
    <x v="1"/>
    <x v="1"/>
    <x v="0"/>
    <x v="0"/>
    <x v="7"/>
    <x v="4"/>
    <x v="2"/>
    <x v="1"/>
    <x v="2"/>
    <x v="9"/>
    <x v="1"/>
    <x v="1"/>
    <x v="802"/>
    <x v="1065"/>
    <x v="6"/>
    <x v="120"/>
    <x v="2"/>
    <x v="2"/>
    <x v="0"/>
    <x v="0"/>
    <x v="2"/>
    <x v="1"/>
    <x v="83"/>
    <x v="4"/>
    <x v="5"/>
    <x v="981"/>
    <x v="1349"/>
    <x v="0"/>
    <x v="0"/>
    <x v="0"/>
    <x v="40"/>
    <x v="40"/>
    <x v="1"/>
    <x v="1"/>
    <x v="31"/>
    <x v="31"/>
  </r>
  <r>
    <x v="0"/>
    <x v="0"/>
    <x v="0"/>
    <x v="29"/>
    <x v="29"/>
    <x v="61"/>
    <x v="0"/>
    <x v="149"/>
    <x v="149"/>
    <x v="14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64"/>
    <x v="1059"/>
    <x v="1065"/>
    <x v="119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29"/>
    <x v="0"/>
    <x v="0"/>
    <x v="0"/>
    <x v="0"/>
    <x v="7"/>
    <x v="4"/>
    <x v="9"/>
    <x v="1"/>
    <x v="1"/>
    <x v="23"/>
    <x v="0"/>
    <x v="16"/>
    <x v="22"/>
    <x v="1066"/>
    <x v="1"/>
    <x v="826"/>
    <x v="1"/>
    <x v="4"/>
    <x v="0"/>
    <x v="0"/>
    <x v="2"/>
    <x v="1"/>
    <x v="28"/>
    <x v="1"/>
    <x v="2"/>
    <x v="26"/>
    <x v="1350"/>
    <x v="0"/>
    <x v="0"/>
    <x v="0"/>
    <x v="0"/>
    <x v="0"/>
    <x v="0"/>
    <x v="0"/>
    <x v="0"/>
    <x v="0"/>
  </r>
  <r>
    <x v="0"/>
    <x v="0"/>
    <x v="0"/>
    <x v="29"/>
    <x v="29"/>
    <x v="233"/>
    <x v="0"/>
    <x v="203"/>
    <x v="203"/>
    <x v="20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5"/>
    <x v="45"/>
    <x v="0"/>
    <x v="0"/>
    <x v="0"/>
    <x v="0"/>
    <x v="0"/>
    <x v="0"/>
    <x v="0"/>
    <x v="0"/>
    <x v="0"/>
    <x v="0"/>
    <x v="0"/>
    <x v="0"/>
    <x v="0"/>
    <x v="0"/>
    <x v="0"/>
    <x v="24"/>
    <x v="330"/>
    <x v="1"/>
    <x v="1"/>
    <x v="0"/>
    <x v="0"/>
    <x v="0"/>
    <x v="0"/>
    <x v="0"/>
    <x v="0"/>
    <x v="0"/>
    <x v="0"/>
    <x v="1"/>
    <x v="1"/>
    <x v="1"/>
    <x v="1"/>
    <x v="30"/>
    <x v="14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91"/>
    <x v="252"/>
    <x v="659"/>
    <x v="656"/>
    <x v="6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3"/>
    <x v="552"/>
    <x v="0"/>
    <x v="0"/>
    <x v="398"/>
    <x v="0"/>
    <x v="898"/>
    <x v="163"/>
    <x v="1065"/>
    <x v="1060"/>
    <x v="1066"/>
    <x v="1193"/>
    <x v="0"/>
    <x v="0"/>
    <x v="0"/>
    <x v="0"/>
    <x v="0"/>
    <x v="0"/>
    <x v="0"/>
    <x v="0"/>
    <x v="0"/>
    <x v="0"/>
    <x v="0"/>
    <x v="0"/>
    <x v="0"/>
    <x v="2"/>
    <x v="5"/>
    <x v="374"/>
    <x v="446"/>
    <x v="0"/>
    <x v="0"/>
    <x v="1"/>
    <x v="1"/>
    <x v="0"/>
    <x v="0"/>
    <x v="16"/>
    <x v="2"/>
    <x v="60"/>
    <x v="1"/>
    <x v="166"/>
    <x v="597"/>
    <x v="0"/>
    <x v="21"/>
    <x v="908"/>
    <x v="1067"/>
    <x v="3"/>
    <x v="1473"/>
    <x v="2"/>
    <x v="2"/>
    <x v="7"/>
    <x v="15"/>
    <x v="60"/>
    <x v="3"/>
    <x v="1020"/>
    <x v="1"/>
    <x v="51"/>
    <x v="1102"/>
    <x v="1351"/>
    <x v="0"/>
    <x v="0"/>
    <x v="0"/>
    <x v="0"/>
    <x v="0"/>
    <x v="0"/>
    <x v="0"/>
    <x v="0"/>
    <x v="0"/>
  </r>
  <r>
    <x v="0"/>
    <x v="0"/>
    <x v="0"/>
    <x v="29"/>
    <x v="29"/>
    <x v="25"/>
    <x v="48"/>
    <x v="474"/>
    <x v="472"/>
    <x v="474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47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29"/>
    <x v="29"/>
    <x v="1"/>
    <x v="0"/>
    <x v="477"/>
    <x v="475"/>
    <x v="47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"/>
    <x v="4"/>
    <x v="486"/>
    <x v="484"/>
    <x v="4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2"/>
    <x v="0"/>
    <x v="0"/>
    <x v="399"/>
    <x v="11"/>
    <x v="395"/>
    <x v="25"/>
    <x v="1066"/>
    <x v="1061"/>
    <x v="1067"/>
    <x v="1194"/>
    <x v="0"/>
    <x v="0"/>
    <x v="0"/>
    <x v="0"/>
    <x v="0"/>
    <x v="0"/>
    <x v="3"/>
    <x v="3"/>
    <x v="0"/>
    <x v="0"/>
    <x v="0"/>
    <x v="0"/>
    <x v="14"/>
    <x v="0"/>
    <x v="0"/>
    <x v="0"/>
    <x v="0"/>
    <x v="0"/>
    <x v="0"/>
    <x v="1"/>
    <x v="1"/>
    <x v="0"/>
    <x v="0"/>
    <x v="14"/>
    <x v="4"/>
    <x v="5"/>
    <x v="0"/>
    <x v="0"/>
    <x v="598"/>
    <x v="1"/>
    <x v="8"/>
    <x v="909"/>
    <x v="1068"/>
    <x v="30"/>
    <x v="1476"/>
    <x v="2"/>
    <x v="2"/>
    <x v="13"/>
    <x v="347"/>
    <x v="4"/>
    <x v="1"/>
    <x v="1021"/>
    <x v="4"/>
    <x v="1"/>
    <x v="1103"/>
    <x v="1352"/>
    <x v="0"/>
    <x v="0"/>
    <x v="0"/>
    <x v="0"/>
    <x v="0"/>
    <x v="0"/>
    <x v="0"/>
    <x v="0"/>
    <x v="0"/>
  </r>
  <r>
    <x v="0"/>
    <x v="0"/>
    <x v="0"/>
    <x v="30"/>
    <x v="30"/>
    <x v="1"/>
    <x v="24"/>
    <x v="487"/>
    <x v="485"/>
    <x v="48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4"/>
    <x v="553"/>
    <x v="0"/>
    <x v="0"/>
    <x v="0"/>
    <x v="0"/>
    <x v="899"/>
    <x v="484"/>
    <x v="1067"/>
    <x v="1062"/>
    <x v="1068"/>
    <x v="119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0"/>
    <x v="0"/>
    <x v="0"/>
    <x v="12"/>
    <x v="2"/>
    <x v="415"/>
    <x v="0"/>
    <x v="0"/>
    <x v="599"/>
    <x v="0"/>
    <x v="0"/>
    <x v="910"/>
    <x v="1069"/>
    <x v="7"/>
    <x v="1477"/>
    <x v="5"/>
    <x v="498"/>
    <x v="49"/>
    <x v="348"/>
    <x v="134"/>
    <x v="11"/>
    <x v="1022"/>
    <x v="16"/>
    <x v="60"/>
    <x v="1104"/>
    <x v="1353"/>
    <x v="0"/>
    <x v="0"/>
    <x v="0"/>
    <x v="0"/>
    <x v="0"/>
    <x v="0"/>
    <x v="0"/>
    <x v="0"/>
    <x v="0"/>
  </r>
  <r>
    <x v="0"/>
    <x v="0"/>
    <x v="0"/>
    <x v="30"/>
    <x v="30"/>
    <x v="1"/>
    <x v="90"/>
    <x v="378"/>
    <x v="376"/>
    <x v="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1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478"/>
    <x v="2"/>
    <x v="2"/>
    <x v="4"/>
    <x v="105"/>
    <x v="40"/>
    <x v="1"/>
    <x v="1023"/>
    <x v="1"/>
    <x v="36"/>
    <x v="1105"/>
    <x v="1354"/>
    <x v="0"/>
    <x v="0"/>
    <x v="0"/>
    <x v="0"/>
    <x v="0"/>
    <x v="0"/>
    <x v="0"/>
    <x v="0"/>
    <x v="0"/>
  </r>
  <r>
    <x v="0"/>
    <x v="0"/>
    <x v="0"/>
    <x v="30"/>
    <x v="30"/>
    <x v="61"/>
    <x v="0"/>
    <x v="489"/>
    <x v="487"/>
    <x v="489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54"/>
    <x v="1"/>
    <x v="1"/>
    <x v="0"/>
    <x v="0"/>
    <x v="0"/>
    <x v="0"/>
    <x v="0"/>
    <x v="0"/>
    <x v="0"/>
    <x v="0"/>
    <x v="1"/>
    <x v="1"/>
    <x v="1"/>
    <x v="1"/>
    <x v="6"/>
    <x v="64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48"/>
    <x v="174"/>
    <x v="490"/>
    <x v="488"/>
    <x v="49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5"/>
    <x v="394"/>
    <x v="0"/>
    <x v="0"/>
    <x v="0"/>
    <x v="0"/>
    <x v="900"/>
    <x v="485"/>
    <x v="1068"/>
    <x v="1063"/>
    <x v="1069"/>
    <x v="11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16"/>
    <x v="1"/>
    <x v="167"/>
    <x v="600"/>
    <x v="1"/>
    <x v="1"/>
    <x v="1"/>
    <x v="1070"/>
    <x v="103"/>
    <x v="1479"/>
    <x v="2"/>
    <x v="2"/>
    <x v="1"/>
    <x v="4"/>
    <x v="12"/>
    <x v="15"/>
    <x v="1024"/>
    <x v="10"/>
    <x v="1"/>
    <x v="117"/>
    <x v="1355"/>
    <x v="0"/>
    <x v="0"/>
    <x v="0"/>
    <x v="0"/>
    <x v="0"/>
    <x v="0"/>
    <x v="0"/>
    <x v="0"/>
    <x v="0"/>
  </r>
  <r>
    <x v="0"/>
    <x v="0"/>
    <x v="0"/>
    <x v="30"/>
    <x v="30"/>
    <x v="164"/>
    <x v="3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"/>
    <x v="114"/>
    <x v="776"/>
    <x v="554"/>
    <x v="104"/>
    <x v="0"/>
    <x v="400"/>
    <x v="0"/>
    <x v="901"/>
    <x v="486"/>
    <x v="1069"/>
    <x v="1064"/>
    <x v="1070"/>
    <x v="1198"/>
    <x v="0"/>
    <x v="0"/>
    <x v="0"/>
    <x v="0"/>
    <x v="0"/>
    <x v="0"/>
    <x v="0"/>
    <x v="0"/>
    <x v="0"/>
    <x v="0"/>
    <x v="0"/>
    <x v="0"/>
    <x v="0"/>
    <x v="0"/>
    <x v="4"/>
    <x v="375"/>
    <x v="447"/>
    <x v="0"/>
    <x v="0"/>
    <x v="6"/>
    <x v="130"/>
    <x v="0"/>
    <x v="0"/>
    <x v="102"/>
    <x v="39"/>
    <x v="417"/>
    <x v="1"/>
    <x v="37"/>
    <x v="601"/>
    <x v="10"/>
    <x v="74"/>
    <x v="911"/>
    <x v="1071"/>
    <x v="143"/>
    <x v="1480"/>
    <x v="11"/>
    <x v="499"/>
    <x v="0"/>
    <x v="0"/>
    <x v="237"/>
    <x v="62"/>
    <x v="1025"/>
    <x v="30"/>
    <x v="211"/>
    <x v="1106"/>
    <x v="1356"/>
    <x v="65"/>
    <x v="60"/>
    <x v="2"/>
    <x v="0"/>
    <x v="0"/>
    <x v="0"/>
    <x v="0"/>
    <x v="0"/>
    <x v="0"/>
  </r>
  <r>
    <x v="0"/>
    <x v="0"/>
    <x v="0"/>
    <x v="30"/>
    <x v="30"/>
    <x v="79"/>
    <x v="48"/>
    <x v="453"/>
    <x v="451"/>
    <x v="45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3"/>
    <x v="115"/>
    <x v="777"/>
    <x v="555"/>
    <x v="105"/>
    <x v="0"/>
    <x v="401"/>
    <x v="0"/>
    <x v="902"/>
    <x v="487"/>
    <x v="1070"/>
    <x v="1065"/>
    <x v="1071"/>
    <x v="1199"/>
    <x v="0"/>
    <x v="0"/>
    <x v="0"/>
    <x v="0"/>
    <x v="0"/>
    <x v="0"/>
    <x v="0"/>
    <x v="0"/>
    <x v="0"/>
    <x v="0"/>
    <x v="0"/>
    <x v="0"/>
    <x v="0"/>
    <x v="0"/>
    <x v="1"/>
    <x v="376"/>
    <x v="448"/>
    <x v="0"/>
    <x v="0"/>
    <x v="0"/>
    <x v="0"/>
    <x v="0"/>
    <x v="0"/>
    <x v="1"/>
    <x v="8"/>
    <x v="418"/>
    <x v="0"/>
    <x v="0"/>
    <x v="602"/>
    <x v="19"/>
    <x v="95"/>
    <x v="912"/>
    <x v="1072"/>
    <x v="189"/>
    <x v="1481"/>
    <x v="6"/>
    <x v="500"/>
    <x v="0"/>
    <x v="0"/>
    <x v="238"/>
    <x v="44"/>
    <x v="1026"/>
    <x v="20"/>
    <x v="212"/>
    <x v="1107"/>
    <x v="1357"/>
    <x v="0"/>
    <x v="0"/>
    <x v="0"/>
    <x v="0"/>
    <x v="0"/>
    <x v="0"/>
    <x v="0"/>
    <x v="0"/>
    <x v="0"/>
  </r>
  <r>
    <x v="0"/>
    <x v="0"/>
    <x v="0"/>
    <x v="30"/>
    <x v="30"/>
    <x v="1"/>
    <x v="6"/>
    <x v="484"/>
    <x v="482"/>
    <x v="4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8"/>
    <x v="556"/>
    <x v="0"/>
    <x v="0"/>
    <x v="402"/>
    <x v="0"/>
    <x v="903"/>
    <x v="182"/>
    <x v="1071"/>
    <x v="1066"/>
    <x v="1072"/>
    <x v="1200"/>
    <x v="0"/>
    <x v="0"/>
    <x v="0"/>
    <x v="0"/>
    <x v="0"/>
    <x v="0"/>
    <x v="0"/>
    <x v="0"/>
    <x v="0"/>
    <x v="0"/>
    <x v="0"/>
    <x v="0"/>
    <x v="0"/>
    <x v="0"/>
    <x v="0"/>
    <x v="377"/>
    <x v="449"/>
    <x v="0"/>
    <x v="0"/>
    <x v="1"/>
    <x v="1"/>
    <x v="0"/>
    <x v="0"/>
    <x v="4"/>
    <x v="4"/>
    <x v="5"/>
    <x v="0"/>
    <x v="0"/>
    <x v="132"/>
    <x v="1"/>
    <x v="21"/>
    <x v="913"/>
    <x v="1073"/>
    <x v="86"/>
    <x v="1482"/>
    <x v="2"/>
    <x v="2"/>
    <x v="3"/>
    <x v="349"/>
    <x v="121"/>
    <x v="0"/>
    <x v="1027"/>
    <x v="13"/>
    <x v="213"/>
    <x v="1108"/>
    <x v="1358"/>
    <x v="0"/>
    <x v="0"/>
    <x v="0"/>
    <x v="0"/>
    <x v="0"/>
    <x v="0"/>
    <x v="0"/>
    <x v="0"/>
    <x v="0"/>
  </r>
  <r>
    <x v="0"/>
    <x v="0"/>
    <x v="0"/>
    <x v="30"/>
    <x v="30"/>
    <x v="1"/>
    <x v="0"/>
    <x v="717"/>
    <x v="713"/>
    <x v="7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0"/>
    <x v="206"/>
    <x v="0"/>
    <x v="0"/>
    <x v="0"/>
    <x v="0"/>
    <x v="904"/>
    <x v="192"/>
    <x v="1072"/>
    <x v="1067"/>
    <x v="1073"/>
    <x v="12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50"/>
    <x v="0"/>
    <x v="0"/>
    <x v="94"/>
    <x v="1"/>
    <x v="1"/>
    <x v="1"/>
    <x v="1"/>
    <x v="24"/>
    <x v="1483"/>
    <x v="2"/>
    <x v="2"/>
    <x v="1"/>
    <x v="350"/>
    <x v="39"/>
    <x v="16"/>
    <x v="1028"/>
    <x v="15"/>
    <x v="16"/>
    <x v="370"/>
    <x v="1359"/>
    <x v="0"/>
    <x v="0"/>
    <x v="0"/>
    <x v="0"/>
    <x v="0"/>
    <x v="0"/>
    <x v="0"/>
    <x v="0"/>
    <x v="0"/>
  </r>
  <r>
    <x v="0"/>
    <x v="0"/>
    <x v="0"/>
    <x v="30"/>
    <x v="30"/>
    <x v="1"/>
    <x v="48"/>
    <x v="129"/>
    <x v="129"/>
    <x v="12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79"/>
    <x v="557"/>
    <x v="0"/>
    <x v="0"/>
    <x v="403"/>
    <x v="0"/>
    <x v="905"/>
    <x v="488"/>
    <x v="1073"/>
    <x v="1068"/>
    <x v="1074"/>
    <x v="1202"/>
    <x v="0"/>
    <x v="0"/>
    <x v="0"/>
    <x v="0"/>
    <x v="0"/>
    <x v="0"/>
    <x v="0"/>
    <x v="0"/>
    <x v="0"/>
    <x v="0"/>
    <x v="0"/>
    <x v="0"/>
    <x v="0"/>
    <x v="0"/>
    <x v="0"/>
    <x v="378"/>
    <x v="450"/>
    <x v="0"/>
    <x v="0"/>
    <x v="0"/>
    <x v="0"/>
    <x v="0"/>
    <x v="0"/>
    <x v="3"/>
    <x v="10"/>
    <x v="419"/>
    <x v="0"/>
    <x v="0"/>
    <x v="603"/>
    <x v="1"/>
    <x v="4"/>
    <x v="914"/>
    <x v="1074"/>
    <x v="143"/>
    <x v="1484"/>
    <x v="5"/>
    <x v="19"/>
    <x v="33"/>
    <x v="351"/>
    <x v="137"/>
    <x v="31"/>
    <x v="1029"/>
    <x v="14"/>
    <x v="191"/>
    <x v="1109"/>
    <x v="1360"/>
    <x v="0"/>
    <x v="0"/>
    <x v="0"/>
    <x v="0"/>
    <x v="0"/>
    <x v="0"/>
    <x v="0"/>
    <x v="0"/>
    <x v="0"/>
  </r>
  <r>
    <x v="0"/>
    <x v="0"/>
    <x v="0"/>
    <x v="30"/>
    <x v="30"/>
    <x v="1"/>
    <x v="48"/>
    <x v="129"/>
    <x v="129"/>
    <x v="129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7"/>
    <x v="0"/>
    <x v="1074"/>
    <x v="1069"/>
    <x v="1075"/>
    <x v="12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298"/>
    <x v="1075"/>
    <x v="6"/>
    <x v="10"/>
    <x v="2"/>
    <x v="2"/>
    <x v="0"/>
    <x v="0"/>
    <x v="13"/>
    <x v="1"/>
    <x v="34"/>
    <x v="1"/>
    <x v="13"/>
    <x v="152"/>
    <x v="1361"/>
    <x v="0"/>
    <x v="0"/>
    <x v="0"/>
    <x v="157"/>
    <x v="157"/>
    <x v="1"/>
    <x v="1"/>
    <x v="32"/>
    <x v="32"/>
  </r>
  <r>
    <x v="0"/>
    <x v="0"/>
    <x v="0"/>
    <x v="30"/>
    <x v="30"/>
    <x v="13"/>
    <x v="173"/>
    <x v="485"/>
    <x v="483"/>
    <x v="48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84"/>
    <x v="107"/>
    <x v="505"/>
    <x v="503"/>
    <x v="50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48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35"/>
    <x v="0"/>
    <x v="718"/>
    <x v="714"/>
    <x v="71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31"/>
    <x v="1"/>
    <x v="1"/>
    <x v="0"/>
    <x v="0"/>
    <x v="0"/>
    <x v="0"/>
    <x v="0"/>
    <x v="0"/>
    <x v="0"/>
    <x v="0"/>
    <x v="1"/>
    <x v="1"/>
    <x v="1"/>
    <x v="1"/>
    <x v="1"/>
    <x v="14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35"/>
    <x v="0"/>
    <x v="718"/>
    <x v="714"/>
    <x v="7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0"/>
    <x v="16"/>
    <x v="0"/>
    <x v="0"/>
    <x v="0"/>
    <x v="0"/>
    <x v="906"/>
    <x v="0"/>
    <x v="1075"/>
    <x v="1070"/>
    <x v="1076"/>
    <x v="12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915"/>
    <x v="1076"/>
    <x v="6"/>
    <x v="10"/>
    <x v="2"/>
    <x v="2"/>
    <x v="0"/>
    <x v="0"/>
    <x v="6"/>
    <x v="1"/>
    <x v="1030"/>
    <x v="4"/>
    <x v="2"/>
    <x v="1110"/>
    <x v="1362"/>
    <x v="0"/>
    <x v="0"/>
    <x v="0"/>
    <x v="158"/>
    <x v="158"/>
    <x v="1"/>
    <x v="1"/>
    <x v="32"/>
    <x v="32"/>
  </r>
  <r>
    <x v="0"/>
    <x v="0"/>
    <x v="0"/>
    <x v="30"/>
    <x v="30"/>
    <x v="207"/>
    <x v="0"/>
    <x v="719"/>
    <x v="715"/>
    <x v="7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1"/>
    <x v="141"/>
    <x v="0"/>
    <x v="0"/>
    <x v="0"/>
    <x v="0"/>
    <x v="907"/>
    <x v="151"/>
    <x v="1076"/>
    <x v="1071"/>
    <x v="1077"/>
    <x v="1205"/>
    <x v="0"/>
    <x v="0"/>
    <x v="0"/>
    <x v="0"/>
    <x v="0"/>
    <x v="0"/>
    <x v="0"/>
    <x v="0"/>
    <x v="0"/>
    <x v="0"/>
    <x v="0"/>
    <x v="0"/>
    <x v="0"/>
    <x v="0"/>
    <x v="0"/>
    <x v="0"/>
    <x v="451"/>
    <x v="0"/>
    <x v="0"/>
    <x v="1"/>
    <x v="1"/>
    <x v="0"/>
    <x v="0"/>
    <x v="8"/>
    <x v="4"/>
    <x v="10"/>
    <x v="0"/>
    <x v="0"/>
    <x v="11"/>
    <x v="0"/>
    <x v="0"/>
    <x v="916"/>
    <x v="1077"/>
    <x v="133"/>
    <x v="1487"/>
    <x v="2"/>
    <x v="2"/>
    <x v="0"/>
    <x v="0"/>
    <x v="43"/>
    <x v="3"/>
    <x v="844"/>
    <x v="1"/>
    <x v="13"/>
    <x v="385"/>
    <x v="1363"/>
    <x v="0"/>
    <x v="0"/>
    <x v="0"/>
    <x v="0"/>
    <x v="0"/>
    <x v="0"/>
    <x v="0"/>
    <x v="0"/>
    <x v="0"/>
  </r>
  <r>
    <x v="0"/>
    <x v="0"/>
    <x v="0"/>
    <x v="30"/>
    <x v="30"/>
    <x v="207"/>
    <x v="0"/>
    <x v="719"/>
    <x v="715"/>
    <x v="71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332"/>
    <x v="0"/>
    <x v="163"/>
    <x v="0"/>
    <x v="0"/>
    <x v="0"/>
    <x v="0"/>
    <x v="0"/>
    <x v="0"/>
    <x v="0"/>
    <x v="0"/>
    <x v="1"/>
    <x v="1"/>
    <x v="1"/>
    <x v="1"/>
    <x v="34"/>
    <x v="1488"/>
    <x v="1"/>
    <x v="3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207"/>
    <x v="0"/>
    <x v="719"/>
    <x v="715"/>
    <x v="719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8"/>
    <x v="46"/>
    <x v="2"/>
    <x v="17"/>
    <x v="0"/>
    <x v="0"/>
    <x v="0"/>
    <x v="0"/>
    <x v="0"/>
    <x v="0"/>
    <x v="0"/>
    <x v="0"/>
    <x v="0"/>
    <x v="0"/>
    <x v="0"/>
    <x v="0"/>
    <x v="0"/>
    <x v="14"/>
    <x v="333"/>
    <x v="3"/>
    <x v="291"/>
    <x v="0"/>
    <x v="0"/>
    <x v="0"/>
    <x v="0"/>
    <x v="0"/>
    <x v="0"/>
    <x v="0"/>
    <x v="0"/>
    <x v="1"/>
    <x v="1"/>
    <x v="1"/>
    <x v="1"/>
    <x v="4"/>
    <x v="1489"/>
    <x v="5"/>
    <x v="501"/>
    <x v="0"/>
    <x v="0"/>
    <x v="5"/>
    <x v="4"/>
    <x v="5"/>
    <x v="4"/>
    <x v="5"/>
    <x v="5"/>
    <x v="5"/>
    <x v="0"/>
    <x v="0"/>
    <x v="1"/>
    <x v="159"/>
    <x v="159"/>
    <x v="1"/>
    <x v="1"/>
    <x v="32"/>
    <x v="32"/>
  </r>
  <r>
    <x v="0"/>
    <x v="0"/>
    <x v="0"/>
    <x v="30"/>
    <x v="30"/>
    <x v="158"/>
    <x v="253"/>
    <x v="305"/>
    <x v="304"/>
    <x v="30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34"/>
    <x v="0"/>
    <x v="0"/>
    <x v="0"/>
    <x v="0"/>
    <x v="0"/>
    <x v="0"/>
    <x v="0"/>
    <x v="0"/>
    <x v="0"/>
    <x v="0"/>
    <x v="1"/>
    <x v="1"/>
    <x v="1"/>
    <x v="1"/>
    <x v="3"/>
    <x v="478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79"/>
    <x v="48"/>
    <x v="453"/>
    <x v="451"/>
    <x v="45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4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0"/>
    <x v="30"/>
    <x v="1"/>
    <x v="48"/>
    <x v="129"/>
    <x v="129"/>
    <x v="12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124"/>
    <x v="0"/>
    <x v="0"/>
    <x v="0"/>
    <x v="0"/>
    <x v="908"/>
    <x v="134"/>
    <x v="1077"/>
    <x v="1072"/>
    <x v="1078"/>
    <x v="1206"/>
    <x v="0"/>
    <x v="0"/>
    <x v="0"/>
    <x v="0"/>
    <x v="0"/>
    <x v="0"/>
    <x v="0"/>
    <x v="0"/>
    <x v="0"/>
    <x v="0"/>
    <x v="0"/>
    <x v="0"/>
    <x v="0"/>
    <x v="0"/>
    <x v="0"/>
    <x v="0"/>
    <x v="452"/>
    <x v="0"/>
    <x v="0"/>
    <x v="1"/>
    <x v="1"/>
    <x v="0"/>
    <x v="0"/>
    <x v="7"/>
    <x v="4"/>
    <x v="8"/>
    <x v="0"/>
    <x v="0"/>
    <x v="8"/>
    <x v="1"/>
    <x v="8"/>
    <x v="829"/>
    <x v="1078"/>
    <x v="1"/>
    <x v="1490"/>
    <x v="2"/>
    <x v="2"/>
    <x v="0"/>
    <x v="0"/>
    <x v="0"/>
    <x v="1"/>
    <x v="305"/>
    <x v="4"/>
    <x v="22"/>
    <x v="1111"/>
    <x v="1364"/>
    <x v="0"/>
    <x v="0"/>
    <x v="0"/>
    <x v="0"/>
    <x v="0"/>
    <x v="0"/>
    <x v="0"/>
    <x v="0"/>
    <x v="0"/>
  </r>
  <r>
    <x v="0"/>
    <x v="0"/>
    <x v="0"/>
    <x v="30"/>
    <x v="30"/>
    <x v="164"/>
    <x v="3"/>
    <x v="16"/>
    <x v="16"/>
    <x v="1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1"/>
    <x v="558"/>
    <x v="0"/>
    <x v="0"/>
    <x v="0"/>
    <x v="0"/>
    <x v="909"/>
    <x v="0"/>
    <x v="1078"/>
    <x v="1073"/>
    <x v="1079"/>
    <x v="12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2"/>
    <x v="0"/>
    <x v="0"/>
    <x v="0"/>
    <x v="0"/>
    <x v="0"/>
    <x v="0"/>
    <x v="0"/>
    <x v="0"/>
    <x v="0"/>
    <x v="0"/>
    <x v="917"/>
    <x v="1079"/>
    <x v="5"/>
    <x v="780"/>
    <x v="1"/>
    <x v="502"/>
    <x v="0"/>
    <x v="0"/>
    <x v="23"/>
    <x v="10"/>
    <x v="1031"/>
    <x v="3"/>
    <x v="10"/>
    <x v="1112"/>
    <x v="1365"/>
    <x v="0"/>
    <x v="0"/>
    <x v="0"/>
    <x v="0"/>
    <x v="0"/>
    <x v="0"/>
    <x v="0"/>
    <x v="0"/>
    <x v="0"/>
  </r>
  <r>
    <x v="0"/>
    <x v="0"/>
    <x v="0"/>
    <x v="31"/>
    <x v="31"/>
    <x v="8"/>
    <x v="0"/>
    <x v="9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2"/>
    <x v="559"/>
    <x v="0"/>
    <x v="0"/>
    <x v="404"/>
    <x v="99"/>
    <x v="910"/>
    <x v="489"/>
    <x v="1079"/>
    <x v="1074"/>
    <x v="1080"/>
    <x v="1208"/>
    <x v="0"/>
    <x v="0"/>
    <x v="0"/>
    <x v="0"/>
    <x v="0"/>
    <x v="0"/>
    <x v="3"/>
    <x v="3"/>
    <x v="0"/>
    <x v="0"/>
    <x v="0"/>
    <x v="0"/>
    <x v="14"/>
    <x v="2"/>
    <x v="5"/>
    <x v="379"/>
    <x v="453"/>
    <x v="0"/>
    <x v="0"/>
    <x v="1"/>
    <x v="1"/>
    <x v="0"/>
    <x v="0"/>
    <x v="39"/>
    <x v="5"/>
    <x v="359"/>
    <x v="1"/>
    <x v="37"/>
    <x v="604"/>
    <x v="6"/>
    <x v="26"/>
    <x v="918"/>
    <x v="1080"/>
    <x v="190"/>
    <x v="1491"/>
    <x v="1"/>
    <x v="4"/>
    <x v="0"/>
    <x v="0"/>
    <x v="128"/>
    <x v="20"/>
    <x v="1032"/>
    <x v="18"/>
    <x v="29"/>
    <x v="1113"/>
    <x v="1366"/>
    <x v="0"/>
    <x v="0"/>
    <x v="0"/>
    <x v="0"/>
    <x v="0"/>
    <x v="0"/>
    <x v="0"/>
    <x v="0"/>
    <x v="0"/>
  </r>
  <r>
    <x v="0"/>
    <x v="0"/>
    <x v="0"/>
    <x v="31"/>
    <x v="31"/>
    <x v="1"/>
    <x v="6"/>
    <x v="68"/>
    <x v="68"/>
    <x v="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292"/>
    <x v="2"/>
    <x v="2"/>
    <x v="7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494"/>
    <x v="492"/>
    <x v="49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0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0"/>
    <x v="1492"/>
    <x v="1"/>
    <x v="4"/>
    <x v="4"/>
    <x v="4"/>
    <x v="30"/>
    <x v="1"/>
    <x v="1033"/>
    <x v="1"/>
    <x v="126"/>
    <x v="1114"/>
    <x v="1367"/>
    <x v="0"/>
    <x v="0"/>
    <x v="0"/>
    <x v="0"/>
    <x v="0"/>
    <x v="0"/>
    <x v="0"/>
    <x v="0"/>
    <x v="0"/>
  </r>
  <r>
    <x v="0"/>
    <x v="0"/>
    <x v="0"/>
    <x v="31"/>
    <x v="31"/>
    <x v="1"/>
    <x v="56"/>
    <x v="69"/>
    <x v="69"/>
    <x v="6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170"/>
    <x v="492"/>
    <x v="490"/>
    <x v="4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4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0"/>
    <x v="499"/>
    <x v="497"/>
    <x v="4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6"/>
    <x v="149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173"/>
    <x v="500"/>
    <x v="498"/>
    <x v="50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3"/>
    <x v="560"/>
    <x v="0"/>
    <x v="0"/>
    <x v="0"/>
    <x v="0"/>
    <x v="911"/>
    <x v="0"/>
    <x v="1080"/>
    <x v="1075"/>
    <x v="1081"/>
    <x v="12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919"/>
    <x v="1081"/>
    <x v="16"/>
    <x v="1495"/>
    <x v="1"/>
    <x v="503"/>
    <x v="22"/>
    <x v="352"/>
    <x v="13"/>
    <x v="3"/>
    <x v="1034"/>
    <x v="1"/>
    <x v="2"/>
    <x v="1115"/>
    <x v="1368"/>
    <x v="0"/>
    <x v="0"/>
    <x v="0"/>
    <x v="0"/>
    <x v="0"/>
    <x v="0"/>
    <x v="0"/>
    <x v="0"/>
    <x v="0"/>
  </r>
  <r>
    <x v="0"/>
    <x v="0"/>
    <x v="0"/>
    <x v="31"/>
    <x v="31"/>
    <x v="1"/>
    <x v="90"/>
    <x v="453"/>
    <x v="451"/>
    <x v="4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4"/>
    <x v="189"/>
    <x v="0"/>
    <x v="0"/>
    <x v="0"/>
    <x v="0"/>
    <x v="912"/>
    <x v="167"/>
    <x v="1081"/>
    <x v="1076"/>
    <x v="1082"/>
    <x v="12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9"/>
    <x v="0"/>
    <x v="0"/>
    <x v="129"/>
    <x v="1"/>
    <x v="1"/>
    <x v="920"/>
    <x v="1082"/>
    <x v="39"/>
    <x v="1496"/>
    <x v="2"/>
    <x v="2"/>
    <x v="28"/>
    <x v="353"/>
    <x v="13"/>
    <x v="1"/>
    <x v="221"/>
    <x v="4"/>
    <x v="5"/>
    <x v="1116"/>
    <x v="1369"/>
    <x v="0"/>
    <x v="0"/>
    <x v="0"/>
    <x v="0"/>
    <x v="0"/>
    <x v="0"/>
    <x v="0"/>
    <x v="0"/>
    <x v="0"/>
  </r>
  <r>
    <x v="0"/>
    <x v="0"/>
    <x v="0"/>
    <x v="31"/>
    <x v="31"/>
    <x v="168"/>
    <x v="90"/>
    <x v="119"/>
    <x v="119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5"/>
    <x v="561"/>
    <x v="0"/>
    <x v="0"/>
    <x v="405"/>
    <x v="0"/>
    <x v="913"/>
    <x v="490"/>
    <x v="1082"/>
    <x v="1077"/>
    <x v="1083"/>
    <x v="1212"/>
    <x v="0"/>
    <x v="0"/>
    <x v="0"/>
    <x v="0"/>
    <x v="0"/>
    <x v="0"/>
    <x v="0"/>
    <x v="0"/>
    <x v="0"/>
    <x v="0"/>
    <x v="0"/>
    <x v="0"/>
    <x v="0"/>
    <x v="0"/>
    <x v="0"/>
    <x v="380"/>
    <x v="454"/>
    <x v="0"/>
    <x v="0"/>
    <x v="1"/>
    <x v="1"/>
    <x v="0"/>
    <x v="0"/>
    <x v="78"/>
    <x v="10"/>
    <x v="404"/>
    <x v="0"/>
    <x v="0"/>
    <x v="605"/>
    <x v="1"/>
    <x v="43"/>
    <x v="921"/>
    <x v="1083"/>
    <x v="191"/>
    <x v="1497"/>
    <x v="5"/>
    <x v="19"/>
    <x v="50"/>
    <x v="354"/>
    <x v="239"/>
    <x v="6"/>
    <x v="1035"/>
    <x v="3"/>
    <x v="121"/>
    <x v="1117"/>
    <x v="1370"/>
    <x v="0"/>
    <x v="0"/>
    <x v="0"/>
    <x v="0"/>
    <x v="0"/>
    <x v="0"/>
    <x v="0"/>
    <x v="0"/>
    <x v="0"/>
  </r>
  <r>
    <x v="0"/>
    <x v="0"/>
    <x v="0"/>
    <x v="31"/>
    <x v="31"/>
    <x v="50"/>
    <x v="0"/>
    <x v="501"/>
    <x v="499"/>
    <x v="5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6"/>
    <x v="562"/>
    <x v="0"/>
    <x v="0"/>
    <x v="0"/>
    <x v="0"/>
    <x v="914"/>
    <x v="491"/>
    <x v="1083"/>
    <x v="1078"/>
    <x v="1084"/>
    <x v="1213"/>
    <x v="0"/>
    <x v="0"/>
    <x v="0"/>
    <x v="0"/>
    <x v="0"/>
    <x v="0"/>
    <x v="0"/>
    <x v="0"/>
    <x v="0"/>
    <x v="0"/>
    <x v="0"/>
    <x v="0"/>
    <x v="0"/>
    <x v="0"/>
    <x v="0"/>
    <x v="0"/>
    <x v="455"/>
    <x v="0"/>
    <x v="0"/>
    <x v="1"/>
    <x v="1"/>
    <x v="0"/>
    <x v="0"/>
    <x v="2"/>
    <x v="10"/>
    <x v="369"/>
    <x v="1"/>
    <x v="51"/>
    <x v="606"/>
    <x v="0"/>
    <x v="3"/>
    <x v="922"/>
    <x v="1084"/>
    <x v="192"/>
    <x v="1498"/>
    <x v="2"/>
    <x v="2"/>
    <x v="0"/>
    <x v="0"/>
    <x v="162"/>
    <x v="6"/>
    <x v="1036"/>
    <x v="13"/>
    <x v="106"/>
    <x v="1118"/>
    <x v="1371"/>
    <x v="66"/>
    <x v="61"/>
    <x v="4"/>
    <x v="0"/>
    <x v="0"/>
    <x v="0"/>
    <x v="0"/>
    <x v="0"/>
    <x v="0"/>
  </r>
  <r>
    <x v="0"/>
    <x v="0"/>
    <x v="0"/>
    <x v="31"/>
    <x v="31"/>
    <x v="86"/>
    <x v="4"/>
    <x v="71"/>
    <x v="71"/>
    <x v="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6"/>
    <x v="1499"/>
    <x v="2"/>
    <x v="2"/>
    <x v="12"/>
    <x v="39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17"/>
    <x v="180"/>
    <x v="502"/>
    <x v="500"/>
    <x v="5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0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8"/>
    <x v="122"/>
    <x v="319"/>
    <x v="318"/>
    <x v="3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7"/>
    <x v="26"/>
    <x v="0"/>
    <x v="0"/>
    <x v="0"/>
    <x v="0"/>
    <x v="915"/>
    <x v="0"/>
    <x v="1084"/>
    <x v="1079"/>
    <x v="1085"/>
    <x v="12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8"/>
    <x v="4"/>
    <x v="9"/>
    <x v="0"/>
    <x v="0"/>
    <x v="9"/>
    <x v="0"/>
    <x v="5"/>
    <x v="923"/>
    <x v="1085"/>
    <x v="71"/>
    <x v="1501"/>
    <x v="1"/>
    <x v="87"/>
    <x v="37"/>
    <x v="355"/>
    <x v="220"/>
    <x v="6"/>
    <x v="1037"/>
    <x v="19"/>
    <x v="132"/>
    <x v="1119"/>
    <x v="1372"/>
    <x v="0"/>
    <x v="0"/>
    <x v="0"/>
    <x v="0"/>
    <x v="0"/>
    <x v="0"/>
    <x v="0"/>
    <x v="0"/>
    <x v="0"/>
  </r>
  <r>
    <x v="0"/>
    <x v="0"/>
    <x v="0"/>
    <x v="31"/>
    <x v="31"/>
    <x v="140"/>
    <x v="254"/>
    <x v="503"/>
    <x v="501"/>
    <x v="5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0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32"/>
    <x v="0"/>
    <x v="56"/>
    <x v="56"/>
    <x v="5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8"/>
    <x v="563"/>
    <x v="0"/>
    <x v="0"/>
    <x v="406"/>
    <x v="28"/>
    <x v="916"/>
    <x v="27"/>
    <x v="1085"/>
    <x v="1080"/>
    <x v="1086"/>
    <x v="1215"/>
    <x v="0"/>
    <x v="0"/>
    <x v="0"/>
    <x v="0"/>
    <x v="0"/>
    <x v="0"/>
    <x v="6"/>
    <x v="3"/>
    <x v="0"/>
    <x v="0"/>
    <x v="0"/>
    <x v="0"/>
    <x v="17"/>
    <x v="0"/>
    <x v="0"/>
    <x v="381"/>
    <x v="456"/>
    <x v="0"/>
    <x v="0"/>
    <x v="0"/>
    <x v="0"/>
    <x v="0"/>
    <x v="0"/>
    <x v="57"/>
    <x v="21"/>
    <x v="420"/>
    <x v="1"/>
    <x v="1"/>
    <x v="607"/>
    <x v="6"/>
    <x v="45"/>
    <x v="924"/>
    <x v="1086"/>
    <x v="25"/>
    <x v="1503"/>
    <x v="15"/>
    <x v="504"/>
    <x v="1"/>
    <x v="133"/>
    <x v="240"/>
    <x v="33"/>
    <x v="1038"/>
    <x v="16"/>
    <x v="151"/>
    <x v="1120"/>
    <x v="1373"/>
    <x v="0"/>
    <x v="0"/>
    <x v="0"/>
    <x v="0"/>
    <x v="0"/>
    <x v="0"/>
    <x v="0"/>
    <x v="0"/>
    <x v="0"/>
  </r>
  <r>
    <x v="0"/>
    <x v="0"/>
    <x v="0"/>
    <x v="31"/>
    <x v="31"/>
    <x v="1"/>
    <x v="27"/>
    <x v="491"/>
    <x v="489"/>
    <x v="49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89"/>
    <x v="74"/>
    <x v="0"/>
    <x v="0"/>
    <x v="0"/>
    <x v="100"/>
    <x v="917"/>
    <x v="68"/>
    <x v="1086"/>
    <x v="1081"/>
    <x v="1087"/>
    <x v="1216"/>
    <x v="0"/>
    <x v="0"/>
    <x v="0"/>
    <x v="0"/>
    <x v="0"/>
    <x v="0"/>
    <x v="3"/>
    <x v="3"/>
    <x v="0"/>
    <x v="0"/>
    <x v="0"/>
    <x v="0"/>
    <x v="15"/>
    <x v="0"/>
    <x v="1"/>
    <x v="115"/>
    <x v="457"/>
    <x v="0"/>
    <x v="0"/>
    <x v="5"/>
    <x v="293"/>
    <x v="0"/>
    <x v="0"/>
    <x v="20"/>
    <x v="5"/>
    <x v="171"/>
    <x v="0"/>
    <x v="0"/>
    <x v="608"/>
    <x v="6"/>
    <x v="37"/>
    <x v="925"/>
    <x v="1087"/>
    <x v="193"/>
    <x v="1504"/>
    <x v="10"/>
    <x v="505"/>
    <x v="19"/>
    <x v="356"/>
    <x v="200"/>
    <x v="71"/>
    <x v="1039"/>
    <x v="48"/>
    <x v="214"/>
    <x v="1121"/>
    <x v="1374"/>
    <x v="0"/>
    <x v="0"/>
    <x v="0"/>
    <x v="0"/>
    <x v="0"/>
    <x v="0"/>
    <x v="0"/>
    <x v="0"/>
    <x v="0"/>
  </r>
  <r>
    <x v="0"/>
    <x v="0"/>
    <x v="0"/>
    <x v="31"/>
    <x v="31"/>
    <x v="1"/>
    <x v="255"/>
    <x v="720"/>
    <x v="716"/>
    <x v="7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87"/>
    <x v="1082"/>
    <x v="1088"/>
    <x v="12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4"/>
    <x v="50"/>
    <x v="0"/>
    <x v="0"/>
    <x v="157"/>
    <x v="0"/>
    <x v="0"/>
    <x v="160"/>
    <x v="1088"/>
    <x v="194"/>
    <x v="1505"/>
    <x v="1"/>
    <x v="4"/>
    <x v="10"/>
    <x v="357"/>
    <x v="59"/>
    <x v="26"/>
    <x v="1040"/>
    <x v="18"/>
    <x v="50"/>
    <x v="1122"/>
    <x v="1375"/>
    <x v="0"/>
    <x v="0"/>
    <x v="0"/>
    <x v="0"/>
    <x v="0"/>
    <x v="0"/>
    <x v="0"/>
    <x v="0"/>
    <x v="0"/>
  </r>
  <r>
    <x v="0"/>
    <x v="0"/>
    <x v="0"/>
    <x v="31"/>
    <x v="31"/>
    <x v="1"/>
    <x v="0"/>
    <x v="510"/>
    <x v="508"/>
    <x v="5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0"/>
    <x v="564"/>
    <x v="0"/>
    <x v="0"/>
    <x v="407"/>
    <x v="0"/>
    <x v="918"/>
    <x v="492"/>
    <x v="1088"/>
    <x v="1083"/>
    <x v="1089"/>
    <x v="1218"/>
    <x v="0"/>
    <x v="0"/>
    <x v="0"/>
    <x v="0"/>
    <x v="0"/>
    <x v="0"/>
    <x v="0"/>
    <x v="0"/>
    <x v="0"/>
    <x v="0"/>
    <x v="0"/>
    <x v="0"/>
    <x v="0"/>
    <x v="2"/>
    <x v="1"/>
    <x v="382"/>
    <x v="458"/>
    <x v="0"/>
    <x v="0"/>
    <x v="1"/>
    <x v="1"/>
    <x v="0"/>
    <x v="0"/>
    <x v="33"/>
    <x v="3"/>
    <x v="421"/>
    <x v="0"/>
    <x v="0"/>
    <x v="609"/>
    <x v="0"/>
    <x v="24"/>
    <x v="926"/>
    <x v="1089"/>
    <x v="195"/>
    <x v="1506"/>
    <x v="1"/>
    <x v="4"/>
    <x v="3"/>
    <x v="286"/>
    <x v="241"/>
    <x v="26"/>
    <x v="1041"/>
    <x v="16"/>
    <x v="57"/>
    <x v="1123"/>
    <x v="1376"/>
    <x v="0"/>
    <x v="0"/>
    <x v="0"/>
    <x v="0"/>
    <x v="0"/>
    <x v="0"/>
    <x v="0"/>
    <x v="0"/>
    <x v="0"/>
  </r>
  <r>
    <x v="0"/>
    <x v="0"/>
    <x v="0"/>
    <x v="31"/>
    <x v="31"/>
    <x v="166"/>
    <x v="176"/>
    <x v="492"/>
    <x v="490"/>
    <x v="4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19"/>
    <x v="0"/>
    <x v="1089"/>
    <x v="1084"/>
    <x v="1090"/>
    <x v="12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27"/>
    <x v="1090"/>
    <x v="39"/>
    <x v="1507"/>
    <x v="7"/>
    <x v="506"/>
    <x v="0"/>
    <x v="0"/>
    <x v="6"/>
    <x v="1"/>
    <x v="921"/>
    <x v="1"/>
    <x v="14"/>
    <x v="233"/>
    <x v="1377"/>
    <x v="0"/>
    <x v="0"/>
    <x v="0"/>
    <x v="0"/>
    <x v="0"/>
    <x v="0"/>
    <x v="0"/>
    <x v="0"/>
    <x v="0"/>
  </r>
  <r>
    <x v="0"/>
    <x v="0"/>
    <x v="0"/>
    <x v="31"/>
    <x v="31"/>
    <x v="1"/>
    <x v="20"/>
    <x v="721"/>
    <x v="717"/>
    <x v="7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4"/>
    <x v="1508"/>
    <x v="2"/>
    <x v="2"/>
    <x v="2"/>
    <x v="358"/>
    <x v="58"/>
    <x v="16"/>
    <x v="1042"/>
    <x v="42"/>
    <x v="15"/>
    <x v="1124"/>
    <x v="1378"/>
    <x v="0"/>
    <x v="0"/>
    <x v="0"/>
    <x v="0"/>
    <x v="0"/>
    <x v="0"/>
    <x v="0"/>
    <x v="0"/>
    <x v="0"/>
  </r>
  <r>
    <x v="0"/>
    <x v="0"/>
    <x v="0"/>
    <x v="31"/>
    <x v="31"/>
    <x v="1"/>
    <x v="4"/>
    <x v="10"/>
    <x v="10"/>
    <x v="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4"/>
    <x v="116"/>
    <x v="791"/>
    <x v="565"/>
    <x v="106"/>
    <x v="0"/>
    <x v="408"/>
    <x v="0"/>
    <x v="920"/>
    <x v="493"/>
    <x v="1090"/>
    <x v="1085"/>
    <x v="1091"/>
    <x v="1221"/>
    <x v="0"/>
    <x v="0"/>
    <x v="0"/>
    <x v="0"/>
    <x v="0"/>
    <x v="0"/>
    <x v="0"/>
    <x v="0"/>
    <x v="0"/>
    <x v="0"/>
    <x v="0"/>
    <x v="0"/>
    <x v="0"/>
    <x v="0"/>
    <x v="1"/>
    <x v="383"/>
    <x v="459"/>
    <x v="0"/>
    <x v="0"/>
    <x v="3"/>
    <x v="294"/>
    <x v="0"/>
    <x v="0"/>
    <x v="103"/>
    <x v="19"/>
    <x v="99"/>
    <x v="0"/>
    <x v="0"/>
    <x v="610"/>
    <x v="6"/>
    <x v="46"/>
    <x v="928"/>
    <x v="1091"/>
    <x v="78"/>
    <x v="1509"/>
    <x v="13"/>
    <x v="507"/>
    <x v="18"/>
    <x v="359"/>
    <x v="119"/>
    <x v="80"/>
    <x v="1043"/>
    <x v="41"/>
    <x v="215"/>
    <x v="1125"/>
    <x v="1379"/>
    <x v="0"/>
    <x v="0"/>
    <x v="0"/>
    <x v="0"/>
    <x v="0"/>
    <x v="0"/>
    <x v="0"/>
    <x v="0"/>
    <x v="0"/>
  </r>
  <r>
    <x v="0"/>
    <x v="0"/>
    <x v="0"/>
    <x v="31"/>
    <x v="31"/>
    <x v="1"/>
    <x v="0"/>
    <x v="498"/>
    <x v="496"/>
    <x v="49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117"/>
    <x v="792"/>
    <x v="566"/>
    <x v="107"/>
    <x v="0"/>
    <x v="409"/>
    <x v="0"/>
    <x v="921"/>
    <x v="0"/>
    <x v="1091"/>
    <x v="1086"/>
    <x v="1092"/>
    <x v="1222"/>
    <x v="0"/>
    <x v="0"/>
    <x v="0"/>
    <x v="0"/>
    <x v="0"/>
    <x v="0"/>
    <x v="0"/>
    <x v="0"/>
    <x v="0"/>
    <x v="0"/>
    <x v="0"/>
    <x v="0"/>
    <x v="0"/>
    <x v="0"/>
    <x v="0"/>
    <x v="384"/>
    <x v="460"/>
    <x v="0"/>
    <x v="0"/>
    <x v="1"/>
    <x v="1"/>
    <x v="0"/>
    <x v="0"/>
    <x v="27"/>
    <x v="4"/>
    <x v="11"/>
    <x v="0"/>
    <x v="0"/>
    <x v="23"/>
    <x v="3"/>
    <x v="18"/>
    <x v="929"/>
    <x v="1092"/>
    <x v="89"/>
    <x v="1510"/>
    <x v="1"/>
    <x v="127"/>
    <x v="20"/>
    <x v="360"/>
    <x v="242"/>
    <x v="17"/>
    <x v="1044"/>
    <x v="47"/>
    <x v="216"/>
    <x v="1126"/>
    <x v="1380"/>
    <x v="0"/>
    <x v="0"/>
    <x v="0"/>
    <x v="0"/>
    <x v="0"/>
    <x v="0"/>
    <x v="0"/>
    <x v="0"/>
    <x v="0"/>
  </r>
  <r>
    <x v="0"/>
    <x v="0"/>
    <x v="0"/>
    <x v="31"/>
    <x v="31"/>
    <x v="1"/>
    <x v="130"/>
    <x v="479"/>
    <x v="477"/>
    <x v="47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3"/>
    <x v="396"/>
    <x v="0"/>
    <x v="0"/>
    <x v="0"/>
    <x v="0"/>
    <x v="922"/>
    <x v="301"/>
    <x v="1092"/>
    <x v="1087"/>
    <x v="1093"/>
    <x v="12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5"/>
    <x v="0"/>
    <x v="0"/>
    <x v="611"/>
    <x v="1"/>
    <x v="0"/>
    <x v="930"/>
    <x v="1093"/>
    <x v="21"/>
    <x v="1511"/>
    <x v="2"/>
    <x v="2"/>
    <x v="20"/>
    <x v="361"/>
    <x v="114"/>
    <x v="15"/>
    <x v="1045"/>
    <x v="10"/>
    <x v="26"/>
    <x v="1127"/>
    <x v="1381"/>
    <x v="0"/>
    <x v="0"/>
    <x v="0"/>
    <x v="0"/>
    <x v="0"/>
    <x v="0"/>
    <x v="0"/>
    <x v="0"/>
    <x v="0"/>
  </r>
  <r>
    <x v="0"/>
    <x v="0"/>
    <x v="0"/>
    <x v="31"/>
    <x v="31"/>
    <x v="1"/>
    <x v="52"/>
    <x v="578"/>
    <x v="576"/>
    <x v="5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5"/>
    <x v="1512"/>
    <x v="2"/>
    <x v="2"/>
    <x v="4"/>
    <x v="4"/>
    <x v="38"/>
    <x v="0"/>
    <x v="1046"/>
    <x v="0"/>
    <x v="35"/>
    <x v="1128"/>
    <x v="1382"/>
    <x v="0"/>
    <x v="0"/>
    <x v="0"/>
    <x v="0"/>
    <x v="0"/>
    <x v="0"/>
    <x v="0"/>
    <x v="0"/>
    <x v="0"/>
  </r>
  <r>
    <x v="0"/>
    <x v="0"/>
    <x v="0"/>
    <x v="31"/>
    <x v="31"/>
    <x v="234"/>
    <x v="0"/>
    <x v="548"/>
    <x v="546"/>
    <x v="54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7"/>
    <x v="151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34"/>
    <x v="0"/>
    <x v="548"/>
    <x v="546"/>
    <x v="54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093"/>
    <x v="1088"/>
    <x v="1094"/>
    <x v="1225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335"/>
    <x v="1"/>
    <x v="1"/>
    <x v="0"/>
    <x v="0"/>
    <x v="8"/>
    <x v="4"/>
    <x v="9"/>
    <x v="1"/>
    <x v="1"/>
    <x v="11"/>
    <x v="0"/>
    <x v="0"/>
    <x v="201"/>
    <x v="1094"/>
    <x v="4"/>
    <x v="1514"/>
    <x v="2"/>
    <x v="2"/>
    <x v="0"/>
    <x v="0"/>
    <x v="13"/>
    <x v="1"/>
    <x v="250"/>
    <x v="1"/>
    <x v="13"/>
    <x v="247"/>
    <x v="1383"/>
    <x v="0"/>
    <x v="0"/>
    <x v="0"/>
    <x v="0"/>
    <x v="0"/>
    <x v="0"/>
    <x v="0"/>
    <x v="0"/>
    <x v="0"/>
  </r>
  <r>
    <x v="0"/>
    <x v="0"/>
    <x v="0"/>
    <x v="31"/>
    <x v="31"/>
    <x v="11"/>
    <x v="27"/>
    <x v="74"/>
    <x v="74"/>
    <x v="7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18"/>
    <x v="794"/>
    <x v="567"/>
    <x v="0"/>
    <x v="0"/>
    <x v="0"/>
    <x v="0"/>
    <x v="923"/>
    <x v="494"/>
    <x v="1094"/>
    <x v="1089"/>
    <x v="1095"/>
    <x v="1226"/>
    <x v="0"/>
    <x v="0"/>
    <x v="0"/>
    <x v="0"/>
    <x v="0"/>
    <x v="0"/>
    <x v="0"/>
    <x v="0"/>
    <x v="0"/>
    <x v="0"/>
    <x v="0"/>
    <x v="0"/>
    <x v="0"/>
    <x v="0"/>
    <x v="0"/>
    <x v="0"/>
    <x v="461"/>
    <x v="0"/>
    <x v="0"/>
    <x v="1"/>
    <x v="1"/>
    <x v="0"/>
    <x v="0"/>
    <x v="23"/>
    <x v="14"/>
    <x v="422"/>
    <x v="1"/>
    <x v="12"/>
    <x v="612"/>
    <x v="13"/>
    <x v="45"/>
    <x v="931"/>
    <x v="1095"/>
    <x v="92"/>
    <x v="1515"/>
    <x v="2"/>
    <x v="2"/>
    <x v="0"/>
    <x v="0"/>
    <x v="26"/>
    <x v="16"/>
    <x v="1047"/>
    <x v="6"/>
    <x v="68"/>
    <x v="1129"/>
    <x v="1384"/>
    <x v="0"/>
    <x v="0"/>
    <x v="0"/>
    <x v="59"/>
    <x v="59"/>
    <x v="1"/>
    <x v="1"/>
    <x v="24"/>
    <x v="24"/>
  </r>
  <r>
    <x v="0"/>
    <x v="0"/>
    <x v="0"/>
    <x v="31"/>
    <x v="31"/>
    <x v="11"/>
    <x v="27"/>
    <x v="74"/>
    <x v="74"/>
    <x v="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1095"/>
    <x v="1090"/>
    <x v="1096"/>
    <x v="1227"/>
    <x v="0"/>
    <x v="0"/>
    <x v="0"/>
    <x v="0"/>
    <x v="0"/>
    <x v="0"/>
    <x v="0"/>
    <x v="0"/>
    <x v="0"/>
    <x v="0"/>
    <x v="0"/>
    <x v="0"/>
    <x v="0"/>
    <x v="0"/>
    <x v="0"/>
    <x v="0"/>
    <x v="462"/>
    <x v="2"/>
    <x v="3"/>
    <x v="1"/>
    <x v="1"/>
    <x v="0"/>
    <x v="0"/>
    <x v="27"/>
    <x v="4"/>
    <x v="2"/>
    <x v="1"/>
    <x v="2"/>
    <x v="26"/>
    <x v="1"/>
    <x v="1"/>
    <x v="1"/>
    <x v="1096"/>
    <x v="6"/>
    <x v="10"/>
    <x v="2"/>
    <x v="2"/>
    <x v="0"/>
    <x v="0"/>
    <x v="8"/>
    <x v="1"/>
    <x v="34"/>
    <x v="4"/>
    <x v="5"/>
    <x v="5"/>
    <x v="1385"/>
    <x v="0"/>
    <x v="0"/>
    <x v="0"/>
    <x v="59"/>
    <x v="59"/>
    <x v="1"/>
    <x v="1"/>
    <x v="1"/>
    <x v="1"/>
  </r>
  <r>
    <x v="0"/>
    <x v="0"/>
    <x v="0"/>
    <x v="31"/>
    <x v="31"/>
    <x v="11"/>
    <x v="27"/>
    <x v="74"/>
    <x v="74"/>
    <x v="7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119"/>
    <x v="26"/>
    <x v="5"/>
    <x v="0"/>
    <x v="0"/>
    <x v="0"/>
    <x v="0"/>
    <x v="29"/>
    <x v="4"/>
    <x v="1096"/>
    <x v="1091"/>
    <x v="1097"/>
    <x v="1228"/>
    <x v="0"/>
    <x v="0"/>
    <x v="0"/>
    <x v="0"/>
    <x v="0"/>
    <x v="0"/>
    <x v="0"/>
    <x v="0"/>
    <x v="0"/>
    <x v="0"/>
    <x v="0"/>
    <x v="0"/>
    <x v="0"/>
    <x v="0"/>
    <x v="0"/>
    <x v="0"/>
    <x v="436"/>
    <x v="2"/>
    <x v="3"/>
    <x v="1"/>
    <x v="1"/>
    <x v="0"/>
    <x v="0"/>
    <x v="12"/>
    <x v="4"/>
    <x v="9"/>
    <x v="1"/>
    <x v="1"/>
    <x v="26"/>
    <x v="1"/>
    <x v="1"/>
    <x v="1"/>
    <x v="1097"/>
    <x v="6"/>
    <x v="10"/>
    <x v="2"/>
    <x v="2"/>
    <x v="0"/>
    <x v="0"/>
    <x v="43"/>
    <x v="1"/>
    <x v="34"/>
    <x v="4"/>
    <x v="5"/>
    <x v="5"/>
    <x v="1386"/>
    <x v="0"/>
    <x v="0"/>
    <x v="0"/>
    <x v="59"/>
    <x v="59"/>
    <x v="1"/>
    <x v="1"/>
    <x v="24"/>
    <x v="24"/>
  </r>
  <r>
    <x v="0"/>
    <x v="0"/>
    <x v="0"/>
    <x v="31"/>
    <x v="31"/>
    <x v="167"/>
    <x v="131"/>
    <x v="490"/>
    <x v="488"/>
    <x v="49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1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35"/>
    <x v="34"/>
    <x v="539"/>
    <x v="537"/>
    <x v="5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1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3"/>
    <x v="108"/>
    <x v="20"/>
    <x v="20"/>
    <x v="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71"/>
    <x v="967"/>
    <x v="972"/>
    <x v="12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9"/>
    <x v="0"/>
    <x v="0"/>
    <x v="66"/>
    <x v="0"/>
    <x v="8"/>
    <x v="324"/>
    <x v="1098"/>
    <x v="76"/>
    <x v="1518"/>
    <x v="1"/>
    <x v="508"/>
    <x v="0"/>
    <x v="0"/>
    <x v="1"/>
    <x v="1"/>
    <x v="363"/>
    <x v="1"/>
    <x v="1"/>
    <x v="52"/>
    <x v="1387"/>
    <x v="0"/>
    <x v="0"/>
    <x v="0"/>
    <x v="0"/>
    <x v="0"/>
    <x v="0"/>
    <x v="0"/>
    <x v="0"/>
    <x v="0"/>
  </r>
  <r>
    <x v="0"/>
    <x v="0"/>
    <x v="0"/>
    <x v="31"/>
    <x v="31"/>
    <x v="236"/>
    <x v="3"/>
    <x v="722"/>
    <x v="718"/>
    <x v="7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8"/>
    <x v="287"/>
    <x v="0"/>
    <x v="0"/>
    <x v="0"/>
    <x v="0"/>
    <x v="766"/>
    <x v="15"/>
    <x v="1097"/>
    <x v="1092"/>
    <x v="1098"/>
    <x v="12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4"/>
    <x v="1"/>
    <x v="94"/>
    <x v="152"/>
    <x v="1"/>
    <x v="1"/>
    <x v="1"/>
    <x v="1099"/>
    <x v="71"/>
    <x v="1519"/>
    <x v="2"/>
    <x v="2"/>
    <x v="0"/>
    <x v="0"/>
    <x v="2"/>
    <x v="1"/>
    <x v="221"/>
    <x v="4"/>
    <x v="5"/>
    <x v="5"/>
    <x v="1388"/>
    <x v="0"/>
    <x v="0"/>
    <x v="0"/>
    <x v="0"/>
    <x v="0"/>
    <x v="0"/>
    <x v="0"/>
    <x v="0"/>
    <x v="0"/>
  </r>
  <r>
    <x v="0"/>
    <x v="0"/>
    <x v="0"/>
    <x v="31"/>
    <x v="31"/>
    <x v="228"/>
    <x v="256"/>
    <x v="723"/>
    <x v="719"/>
    <x v="72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43"/>
    <x v="1"/>
    <x v="1048"/>
    <x v="1"/>
    <x v="7"/>
    <x v="1130"/>
    <x v="1389"/>
    <x v="0"/>
    <x v="0"/>
    <x v="0"/>
    <x v="0"/>
    <x v="0"/>
    <x v="0"/>
    <x v="0"/>
    <x v="0"/>
    <x v="0"/>
  </r>
  <r>
    <x v="0"/>
    <x v="0"/>
    <x v="0"/>
    <x v="31"/>
    <x v="31"/>
    <x v="237"/>
    <x v="0"/>
    <x v="114"/>
    <x v="114"/>
    <x v="11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5"/>
    <x v="568"/>
    <x v="0"/>
    <x v="0"/>
    <x v="0"/>
    <x v="0"/>
    <x v="924"/>
    <x v="495"/>
    <x v="1098"/>
    <x v="1093"/>
    <x v="1099"/>
    <x v="12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4"/>
    <x v="423"/>
    <x v="0"/>
    <x v="0"/>
    <x v="613"/>
    <x v="1"/>
    <x v="21"/>
    <x v="932"/>
    <x v="1100"/>
    <x v="1"/>
    <x v="243"/>
    <x v="2"/>
    <x v="2"/>
    <x v="0"/>
    <x v="0"/>
    <x v="58"/>
    <x v="1"/>
    <x v="1049"/>
    <x v="4"/>
    <x v="31"/>
    <x v="1131"/>
    <x v="1390"/>
    <x v="0"/>
    <x v="0"/>
    <x v="0"/>
    <x v="0"/>
    <x v="0"/>
    <x v="0"/>
    <x v="0"/>
    <x v="0"/>
    <x v="0"/>
  </r>
  <r>
    <x v="0"/>
    <x v="0"/>
    <x v="0"/>
    <x v="31"/>
    <x v="31"/>
    <x v="37"/>
    <x v="257"/>
    <x v="724"/>
    <x v="720"/>
    <x v="7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3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1"/>
    <x v="65"/>
    <x v="0"/>
    <x v="0"/>
    <x v="2"/>
    <x v="1"/>
    <x v="222"/>
    <x v="1"/>
    <x v="2"/>
    <x v="216"/>
    <x v="1391"/>
    <x v="0"/>
    <x v="0"/>
    <x v="0"/>
    <x v="0"/>
    <x v="0"/>
    <x v="0"/>
    <x v="0"/>
    <x v="0"/>
    <x v="0"/>
  </r>
  <r>
    <x v="0"/>
    <x v="0"/>
    <x v="0"/>
    <x v="31"/>
    <x v="31"/>
    <x v="40"/>
    <x v="197"/>
    <x v="725"/>
    <x v="721"/>
    <x v="7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5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520"/>
    <x v="1"/>
    <x v="142"/>
    <x v="0"/>
    <x v="0"/>
    <x v="2"/>
    <x v="1"/>
    <x v="171"/>
    <x v="1"/>
    <x v="2"/>
    <x v="352"/>
    <x v="1392"/>
    <x v="0"/>
    <x v="0"/>
    <x v="0"/>
    <x v="0"/>
    <x v="0"/>
    <x v="0"/>
    <x v="0"/>
    <x v="0"/>
    <x v="0"/>
  </r>
  <r>
    <x v="0"/>
    <x v="0"/>
    <x v="0"/>
    <x v="31"/>
    <x v="31"/>
    <x v="52"/>
    <x v="0"/>
    <x v="508"/>
    <x v="506"/>
    <x v="50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5"/>
    <x v="1521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52"/>
    <x v="0"/>
    <x v="508"/>
    <x v="506"/>
    <x v="50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886"/>
    <x v="881"/>
    <x v="886"/>
    <x v="996"/>
    <x v="0"/>
    <x v="0"/>
    <x v="0"/>
    <x v="0"/>
    <x v="0"/>
    <x v="0"/>
    <x v="0"/>
    <x v="0"/>
    <x v="0"/>
    <x v="0"/>
    <x v="0"/>
    <x v="0"/>
    <x v="0"/>
    <x v="0"/>
    <x v="0"/>
    <x v="0"/>
    <x v="0"/>
    <x v="69"/>
    <x v="336"/>
    <x v="3"/>
    <x v="295"/>
    <x v="0"/>
    <x v="0"/>
    <x v="8"/>
    <x v="4"/>
    <x v="9"/>
    <x v="1"/>
    <x v="1"/>
    <x v="9"/>
    <x v="0"/>
    <x v="0"/>
    <x v="0"/>
    <x v="1101"/>
    <x v="37"/>
    <x v="1522"/>
    <x v="5"/>
    <x v="235"/>
    <x v="0"/>
    <x v="0"/>
    <x v="13"/>
    <x v="1"/>
    <x v="83"/>
    <x v="1"/>
    <x v="13"/>
    <x v="79"/>
    <x v="1393"/>
    <x v="0"/>
    <x v="0"/>
    <x v="0"/>
    <x v="0"/>
    <x v="0"/>
    <x v="0"/>
    <x v="0"/>
    <x v="0"/>
    <x v="0"/>
  </r>
  <r>
    <x v="0"/>
    <x v="0"/>
    <x v="0"/>
    <x v="31"/>
    <x v="31"/>
    <x v="3"/>
    <x v="178"/>
    <x v="136"/>
    <x v="136"/>
    <x v="136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70"/>
    <x v="337"/>
    <x v="1"/>
    <x v="1"/>
    <x v="0"/>
    <x v="0"/>
    <x v="0"/>
    <x v="0"/>
    <x v="0"/>
    <x v="0"/>
    <x v="0"/>
    <x v="0"/>
    <x v="1"/>
    <x v="1"/>
    <x v="1"/>
    <x v="1"/>
    <x v="143"/>
    <x v="15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238"/>
    <x v="0"/>
    <x v="726"/>
    <x v="722"/>
    <x v="7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6"/>
    <x v="16"/>
    <x v="0"/>
    <x v="0"/>
    <x v="0"/>
    <x v="0"/>
    <x v="925"/>
    <x v="14"/>
    <x v="1099"/>
    <x v="1094"/>
    <x v="1100"/>
    <x v="12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0"/>
    <x v="4"/>
    <x v="358"/>
    <x v="0"/>
    <x v="0"/>
    <x v="614"/>
    <x v="1"/>
    <x v="14"/>
    <x v="933"/>
    <x v="1102"/>
    <x v="1"/>
    <x v="1524"/>
    <x v="2"/>
    <x v="2"/>
    <x v="0"/>
    <x v="0"/>
    <x v="17"/>
    <x v="1"/>
    <x v="1050"/>
    <x v="4"/>
    <x v="45"/>
    <x v="1132"/>
    <x v="1394"/>
    <x v="0"/>
    <x v="0"/>
    <x v="0"/>
    <x v="0"/>
    <x v="0"/>
    <x v="0"/>
    <x v="0"/>
    <x v="0"/>
    <x v="0"/>
  </r>
  <r>
    <x v="0"/>
    <x v="0"/>
    <x v="0"/>
    <x v="31"/>
    <x v="31"/>
    <x v="8"/>
    <x v="0"/>
    <x v="9"/>
    <x v="9"/>
    <x v="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7"/>
    <x v="569"/>
    <x v="0"/>
    <x v="0"/>
    <x v="410"/>
    <x v="0"/>
    <x v="926"/>
    <x v="496"/>
    <x v="1100"/>
    <x v="405"/>
    <x v="1101"/>
    <x v="1233"/>
    <x v="0"/>
    <x v="0"/>
    <x v="0"/>
    <x v="0"/>
    <x v="0"/>
    <x v="0"/>
    <x v="0"/>
    <x v="0"/>
    <x v="0"/>
    <x v="0"/>
    <x v="0"/>
    <x v="0"/>
    <x v="0"/>
    <x v="0"/>
    <x v="0"/>
    <x v="385"/>
    <x v="463"/>
    <x v="0"/>
    <x v="0"/>
    <x v="1"/>
    <x v="1"/>
    <x v="0"/>
    <x v="0"/>
    <x v="20"/>
    <x v="5"/>
    <x v="424"/>
    <x v="1"/>
    <x v="168"/>
    <x v="615"/>
    <x v="3"/>
    <x v="40"/>
    <x v="934"/>
    <x v="1103"/>
    <x v="30"/>
    <x v="1525"/>
    <x v="1"/>
    <x v="420"/>
    <x v="0"/>
    <x v="0"/>
    <x v="47"/>
    <x v="6"/>
    <x v="1051"/>
    <x v="6"/>
    <x v="22"/>
    <x v="1133"/>
    <x v="1395"/>
    <x v="0"/>
    <x v="0"/>
    <x v="0"/>
    <x v="0"/>
    <x v="0"/>
    <x v="0"/>
    <x v="0"/>
    <x v="0"/>
    <x v="0"/>
  </r>
  <r>
    <x v="0"/>
    <x v="0"/>
    <x v="0"/>
    <x v="31"/>
    <x v="31"/>
    <x v="79"/>
    <x v="86"/>
    <x v="421"/>
    <x v="419"/>
    <x v="42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1"/>
    <x v="65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1"/>
    <x v="31"/>
    <x v="1"/>
    <x v="6"/>
    <x v="68"/>
    <x v="68"/>
    <x v="6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526"/>
    <x v="1"/>
    <x v="311"/>
    <x v="0"/>
    <x v="0"/>
    <x v="32"/>
    <x v="3"/>
    <x v="566"/>
    <x v="3"/>
    <x v="37"/>
    <x v="587"/>
    <x v="1396"/>
    <x v="0"/>
    <x v="0"/>
    <x v="0"/>
    <x v="0"/>
    <x v="0"/>
    <x v="0"/>
    <x v="0"/>
    <x v="0"/>
    <x v="0"/>
  </r>
  <r>
    <x v="0"/>
    <x v="0"/>
    <x v="0"/>
    <x v="31"/>
    <x v="31"/>
    <x v="1"/>
    <x v="0"/>
    <x v="497"/>
    <x v="495"/>
    <x v="49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8"/>
    <x v="73"/>
    <x v="0"/>
    <x v="0"/>
    <x v="0"/>
    <x v="0"/>
    <x v="257"/>
    <x v="67"/>
    <x v="1101"/>
    <x v="1095"/>
    <x v="1102"/>
    <x v="123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9"/>
    <x v="0"/>
    <x v="0"/>
    <x v="9"/>
    <x v="1"/>
    <x v="16"/>
    <x v="164"/>
    <x v="1104"/>
    <x v="10"/>
    <x v="1527"/>
    <x v="2"/>
    <x v="2"/>
    <x v="0"/>
    <x v="0"/>
    <x v="114"/>
    <x v="10"/>
    <x v="1052"/>
    <x v="3"/>
    <x v="67"/>
    <x v="1134"/>
    <x v="1397"/>
    <x v="0"/>
    <x v="0"/>
    <x v="0"/>
    <x v="0"/>
    <x v="0"/>
    <x v="0"/>
    <x v="0"/>
    <x v="0"/>
    <x v="0"/>
  </r>
  <r>
    <x v="0"/>
    <x v="0"/>
    <x v="0"/>
    <x v="31"/>
    <x v="31"/>
    <x v="1"/>
    <x v="0"/>
    <x v="499"/>
    <x v="497"/>
    <x v="499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1"/>
    <x v="570"/>
    <x v="0"/>
    <x v="0"/>
    <x v="0"/>
    <x v="0"/>
    <x v="834"/>
    <x v="497"/>
    <x v="1102"/>
    <x v="1096"/>
    <x v="1103"/>
    <x v="1235"/>
    <x v="0"/>
    <x v="0"/>
    <x v="0"/>
    <x v="0"/>
    <x v="0"/>
    <x v="0"/>
    <x v="0"/>
    <x v="0"/>
    <x v="0"/>
    <x v="0"/>
    <x v="0"/>
    <x v="0"/>
    <x v="0"/>
    <x v="0"/>
    <x v="0"/>
    <x v="0"/>
    <x v="464"/>
    <x v="0"/>
    <x v="0"/>
    <x v="1"/>
    <x v="1"/>
    <x v="0"/>
    <x v="0"/>
    <x v="27"/>
    <x v="2"/>
    <x v="103"/>
    <x v="0"/>
    <x v="0"/>
    <x v="235"/>
    <x v="0"/>
    <x v="21"/>
    <x v="935"/>
    <x v="1105"/>
    <x v="5"/>
    <x v="1528"/>
    <x v="2"/>
    <x v="2"/>
    <x v="0"/>
    <x v="0"/>
    <x v="120"/>
    <x v="0"/>
    <x v="1053"/>
    <x v="13"/>
    <x v="181"/>
    <x v="1135"/>
    <x v="1398"/>
    <x v="0"/>
    <x v="0"/>
    <x v="0"/>
    <x v="0"/>
    <x v="0"/>
    <x v="0"/>
    <x v="0"/>
    <x v="0"/>
    <x v="0"/>
  </r>
  <r>
    <x v="0"/>
    <x v="0"/>
    <x v="0"/>
    <x v="31"/>
    <x v="31"/>
    <x v="11"/>
    <x v="27"/>
    <x v="74"/>
    <x v="74"/>
    <x v="7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99"/>
    <x v="28"/>
    <x v="0"/>
    <x v="0"/>
    <x v="0"/>
    <x v="0"/>
    <x v="927"/>
    <x v="348"/>
    <x v="1103"/>
    <x v="1097"/>
    <x v="1104"/>
    <x v="123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1"/>
    <x v="1"/>
    <x v="23"/>
    <x v="6"/>
    <x v="14"/>
    <x v="936"/>
    <x v="1106"/>
    <x v="4"/>
    <x v="1529"/>
    <x v="1"/>
    <x v="65"/>
    <x v="0"/>
    <x v="0"/>
    <x v="38"/>
    <x v="10"/>
    <x v="420"/>
    <x v="6"/>
    <x v="20"/>
    <x v="1136"/>
    <x v="1399"/>
    <x v="0"/>
    <x v="0"/>
    <x v="0"/>
    <x v="0"/>
    <x v="0"/>
    <x v="0"/>
    <x v="0"/>
    <x v="0"/>
    <x v="0"/>
  </r>
  <r>
    <x v="0"/>
    <x v="0"/>
    <x v="0"/>
    <x v="31"/>
    <x v="31"/>
    <x v="170"/>
    <x v="0"/>
    <x v="507"/>
    <x v="505"/>
    <x v="50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4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1"/>
    <x v="185"/>
    <x v="514"/>
    <x v="512"/>
    <x v="5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0"/>
    <x v="571"/>
    <x v="0"/>
    <x v="0"/>
    <x v="411"/>
    <x v="32"/>
    <x v="928"/>
    <x v="498"/>
    <x v="1104"/>
    <x v="1098"/>
    <x v="1105"/>
    <x v="1237"/>
    <x v="0"/>
    <x v="0"/>
    <x v="0"/>
    <x v="0"/>
    <x v="0"/>
    <x v="0"/>
    <x v="3"/>
    <x v="3"/>
    <x v="0"/>
    <x v="0"/>
    <x v="0"/>
    <x v="0"/>
    <x v="79"/>
    <x v="0"/>
    <x v="0"/>
    <x v="0"/>
    <x v="0"/>
    <x v="0"/>
    <x v="0"/>
    <x v="1"/>
    <x v="1"/>
    <x v="0"/>
    <x v="0"/>
    <x v="34"/>
    <x v="2"/>
    <x v="425"/>
    <x v="0"/>
    <x v="0"/>
    <x v="616"/>
    <x v="13"/>
    <x v="60"/>
    <x v="937"/>
    <x v="1107"/>
    <x v="26"/>
    <x v="1530"/>
    <x v="2"/>
    <x v="2"/>
    <x v="20"/>
    <x v="362"/>
    <x v="187"/>
    <x v="5"/>
    <x v="1054"/>
    <x v="24"/>
    <x v="217"/>
    <x v="1137"/>
    <x v="1400"/>
    <x v="0"/>
    <x v="0"/>
    <x v="0"/>
    <x v="0"/>
    <x v="0"/>
    <x v="0"/>
    <x v="0"/>
    <x v="0"/>
    <x v="0"/>
  </r>
  <r>
    <x v="0"/>
    <x v="0"/>
    <x v="0"/>
    <x v="32"/>
    <x v="32"/>
    <x v="1"/>
    <x v="11"/>
    <x v="515"/>
    <x v="513"/>
    <x v="5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29"/>
    <x v="0"/>
    <x v="1105"/>
    <x v="1099"/>
    <x v="1106"/>
    <x v="12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426"/>
    <x v="0"/>
    <x v="0"/>
    <x v="617"/>
    <x v="0"/>
    <x v="3"/>
    <x v="938"/>
    <x v="1108"/>
    <x v="1"/>
    <x v="1531"/>
    <x v="2"/>
    <x v="2"/>
    <x v="4"/>
    <x v="363"/>
    <x v="40"/>
    <x v="3"/>
    <x v="1055"/>
    <x v="3"/>
    <x v="36"/>
    <x v="1138"/>
    <x v="1401"/>
    <x v="0"/>
    <x v="0"/>
    <x v="0"/>
    <x v="0"/>
    <x v="0"/>
    <x v="0"/>
    <x v="0"/>
    <x v="0"/>
    <x v="0"/>
  </r>
  <r>
    <x v="0"/>
    <x v="0"/>
    <x v="0"/>
    <x v="32"/>
    <x v="32"/>
    <x v="25"/>
    <x v="48"/>
    <x v="147"/>
    <x v="147"/>
    <x v="1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1"/>
    <x v="572"/>
    <x v="0"/>
    <x v="0"/>
    <x v="412"/>
    <x v="101"/>
    <x v="930"/>
    <x v="499"/>
    <x v="1106"/>
    <x v="1100"/>
    <x v="1107"/>
    <x v="1239"/>
    <x v="0"/>
    <x v="0"/>
    <x v="0"/>
    <x v="0"/>
    <x v="0"/>
    <x v="0"/>
    <x v="5"/>
    <x v="5"/>
    <x v="1"/>
    <x v="6"/>
    <x v="0"/>
    <x v="0"/>
    <x v="80"/>
    <x v="2"/>
    <x v="10"/>
    <x v="386"/>
    <x v="465"/>
    <x v="0"/>
    <x v="0"/>
    <x v="5"/>
    <x v="19"/>
    <x v="0"/>
    <x v="0"/>
    <x v="104"/>
    <x v="30"/>
    <x v="427"/>
    <x v="1"/>
    <x v="51"/>
    <x v="618"/>
    <x v="2"/>
    <x v="96"/>
    <x v="939"/>
    <x v="1109"/>
    <x v="185"/>
    <x v="1532"/>
    <x v="17"/>
    <x v="509"/>
    <x v="0"/>
    <x v="0"/>
    <x v="243"/>
    <x v="38"/>
    <x v="1056"/>
    <x v="36"/>
    <x v="218"/>
    <x v="1139"/>
    <x v="1402"/>
    <x v="0"/>
    <x v="0"/>
    <x v="0"/>
    <x v="0"/>
    <x v="0"/>
    <x v="0"/>
    <x v="0"/>
    <x v="0"/>
    <x v="0"/>
  </r>
  <r>
    <x v="0"/>
    <x v="0"/>
    <x v="0"/>
    <x v="32"/>
    <x v="32"/>
    <x v="239"/>
    <x v="258"/>
    <x v="457"/>
    <x v="455"/>
    <x v="45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529"/>
    <x v="5"/>
    <x v="191"/>
    <x v="1"/>
    <x v="1"/>
    <x v="6"/>
    <x v="1"/>
    <x v="63"/>
    <x v="1"/>
    <x v="14"/>
    <x v="116"/>
    <x v="1403"/>
    <x v="0"/>
    <x v="0"/>
    <x v="0"/>
    <x v="0"/>
    <x v="0"/>
    <x v="0"/>
    <x v="0"/>
    <x v="0"/>
    <x v="0"/>
  </r>
  <r>
    <x v="0"/>
    <x v="0"/>
    <x v="0"/>
    <x v="32"/>
    <x v="32"/>
    <x v="1"/>
    <x v="183"/>
    <x v="480"/>
    <x v="478"/>
    <x v="48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2"/>
    <x v="573"/>
    <x v="0"/>
    <x v="0"/>
    <x v="413"/>
    <x v="0"/>
    <x v="931"/>
    <x v="500"/>
    <x v="1107"/>
    <x v="1101"/>
    <x v="1108"/>
    <x v="1240"/>
    <x v="0"/>
    <x v="0"/>
    <x v="0"/>
    <x v="0"/>
    <x v="0"/>
    <x v="0"/>
    <x v="0"/>
    <x v="0"/>
    <x v="0"/>
    <x v="0"/>
    <x v="0"/>
    <x v="0"/>
    <x v="0"/>
    <x v="0"/>
    <x v="1"/>
    <x v="387"/>
    <x v="466"/>
    <x v="0"/>
    <x v="0"/>
    <x v="3"/>
    <x v="296"/>
    <x v="0"/>
    <x v="0"/>
    <x v="16"/>
    <x v="4"/>
    <x v="377"/>
    <x v="0"/>
    <x v="0"/>
    <x v="619"/>
    <x v="0"/>
    <x v="13"/>
    <x v="940"/>
    <x v="1110"/>
    <x v="35"/>
    <x v="1533"/>
    <x v="5"/>
    <x v="498"/>
    <x v="1"/>
    <x v="1"/>
    <x v="49"/>
    <x v="10"/>
    <x v="1057"/>
    <x v="6"/>
    <x v="75"/>
    <x v="1140"/>
    <x v="1404"/>
    <x v="0"/>
    <x v="0"/>
    <x v="0"/>
    <x v="0"/>
    <x v="0"/>
    <x v="0"/>
    <x v="0"/>
    <x v="0"/>
    <x v="0"/>
  </r>
  <r>
    <x v="0"/>
    <x v="0"/>
    <x v="0"/>
    <x v="32"/>
    <x v="32"/>
    <x v="156"/>
    <x v="223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2"/>
    <x v="1"/>
    <x v="1058"/>
    <x v="1"/>
    <x v="2"/>
    <x v="165"/>
    <x v="1405"/>
    <x v="0"/>
    <x v="0"/>
    <x v="0"/>
    <x v="0"/>
    <x v="0"/>
    <x v="0"/>
    <x v="0"/>
    <x v="0"/>
    <x v="0"/>
  </r>
  <r>
    <x v="0"/>
    <x v="0"/>
    <x v="0"/>
    <x v="32"/>
    <x v="32"/>
    <x v="1"/>
    <x v="184"/>
    <x v="727"/>
    <x v="723"/>
    <x v="7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3"/>
    <x v="0"/>
    <x v="464"/>
    <x v="462"/>
    <x v="46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03"/>
    <x v="26"/>
    <x v="0"/>
    <x v="0"/>
    <x v="414"/>
    <x v="0"/>
    <x v="932"/>
    <x v="23"/>
    <x v="1108"/>
    <x v="1102"/>
    <x v="1109"/>
    <x v="1241"/>
    <x v="0"/>
    <x v="0"/>
    <x v="0"/>
    <x v="0"/>
    <x v="0"/>
    <x v="0"/>
    <x v="0"/>
    <x v="0"/>
    <x v="0"/>
    <x v="0"/>
    <x v="0"/>
    <x v="0"/>
    <x v="0"/>
    <x v="0"/>
    <x v="0"/>
    <x v="388"/>
    <x v="467"/>
    <x v="27"/>
    <x v="338"/>
    <x v="1"/>
    <x v="1"/>
    <x v="0"/>
    <x v="0"/>
    <x v="7"/>
    <x v="4"/>
    <x v="11"/>
    <x v="1"/>
    <x v="32"/>
    <x v="199"/>
    <x v="1"/>
    <x v="1"/>
    <x v="941"/>
    <x v="1111"/>
    <x v="60"/>
    <x v="1534"/>
    <x v="2"/>
    <x v="2"/>
    <x v="0"/>
    <x v="0"/>
    <x v="2"/>
    <x v="1"/>
    <x v="188"/>
    <x v="4"/>
    <x v="5"/>
    <x v="1141"/>
    <x v="1406"/>
    <x v="0"/>
    <x v="0"/>
    <x v="0"/>
    <x v="0"/>
    <x v="0"/>
    <x v="0"/>
    <x v="0"/>
    <x v="0"/>
    <x v="0"/>
  </r>
  <r>
    <x v="0"/>
    <x v="0"/>
    <x v="0"/>
    <x v="32"/>
    <x v="32"/>
    <x v="3"/>
    <x v="0"/>
    <x v="464"/>
    <x v="462"/>
    <x v="46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09"/>
    <x v="1103"/>
    <x v="1110"/>
    <x v="124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7"/>
    <x v="4"/>
    <x v="2"/>
    <x v="1"/>
    <x v="2"/>
    <x v="9"/>
    <x v="0"/>
    <x v="16"/>
    <x v="0"/>
    <x v="1112"/>
    <x v="6"/>
    <x v="10"/>
    <x v="2"/>
    <x v="2"/>
    <x v="0"/>
    <x v="0"/>
    <x v="2"/>
    <x v="1"/>
    <x v="83"/>
    <x v="1"/>
    <x v="2"/>
    <x v="79"/>
    <x v="1407"/>
    <x v="0"/>
    <x v="0"/>
    <x v="0"/>
    <x v="160"/>
    <x v="160"/>
    <x v="1"/>
    <x v="1"/>
    <x v="33"/>
    <x v="33"/>
  </r>
  <r>
    <x v="0"/>
    <x v="0"/>
    <x v="0"/>
    <x v="32"/>
    <x v="32"/>
    <x v="1"/>
    <x v="113"/>
    <x v="728"/>
    <x v="724"/>
    <x v="7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4"/>
    <x v="574"/>
    <x v="0"/>
    <x v="0"/>
    <x v="0"/>
    <x v="0"/>
    <x v="933"/>
    <x v="227"/>
    <x v="1110"/>
    <x v="1104"/>
    <x v="1111"/>
    <x v="12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428"/>
    <x v="0"/>
    <x v="0"/>
    <x v="620"/>
    <x v="1"/>
    <x v="21"/>
    <x v="942"/>
    <x v="1113"/>
    <x v="63"/>
    <x v="1535"/>
    <x v="2"/>
    <x v="2"/>
    <x v="21"/>
    <x v="364"/>
    <x v="134"/>
    <x v="3"/>
    <x v="1059"/>
    <x v="1"/>
    <x v="98"/>
    <x v="1142"/>
    <x v="1408"/>
    <x v="0"/>
    <x v="0"/>
    <x v="0"/>
    <x v="0"/>
    <x v="0"/>
    <x v="0"/>
    <x v="0"/>
    <x v="0"/>
    <x v="0"/>
  </r>
  <r>
    <x v="0"/>
    <x v="0"/>
    <x v="0"/>
    <x v="32"/>
    <x v="32"/>
    <x v="1"/>
    <x v="52"/>
    <x v="712"/>
    <x v="708"/>
    <x v="7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5"/>
    <x v="575"/>
    <x v="0"/>
    <x v="0"/>
    <x v="415"/>
    <x v="0"/>
    <x v="934"/>
    <x v="348"/>
    <x v="1111"/>
    <x v="1105"/>
    <x v="1112"/>
    <x v="1244"/>
    <x v="0"/>
    <x v="0"/>
    <x v="0"/>
    <x v="0"/>
    <x v="0"/>
    <x v="0"/>
    <x v="0"/>
    <x v="0"/>
    <x v="0"/>
    <x v="0"/>
    <x v="0"/>
    <x v="0"/>
    <x v="0"/>
    <x v="0"/>
    <x v="0"/>
    <x v="389"/>
    <x v="468"/>
    <x v="0"/>
    <x v="0"/>
    <x v="0"/>
    <x v="297"/>
    <x v="0"/>
    <x v="0"/>
    <x v="7"/>
    <x v="4"/>
    <x v="429"/>
    <x v="1"/>
    <x v="169"/>
    <x v="621"/>
    <x v="0"/>
    <x v="16"/>
    <x v="943"/>
    <x v="1114"/>
    <x v="21"/>
    <x v="1536"/>
    <x v="1"/>
    <x v="510"/>
    <x v="12"/>
    <x v="39"/>
    <x v="27"/>
    <x v="11"/>
    <x v="1060"/>
    <x v="0"/>
    <x v="141"/>
    <x v="1143"/>
    <x v="1409"/>
    <x v="0"/>
    <x v="0"/>
    <x v="0"/>
    <x v="0"/>
    <x v="0"/>
    <x v="0"/>
    <x v="0"/>
    <x v="0"/>
    <x v="0"/>
  </r>
  <r>
    <x v="0"/>
    <x v="0"/>
    <x v="0"/>
    <x v="32"/>
    <x v="32"/>
    <x v="13"/>
    <x v="126"/>
    <x v="574"/>
    <x v="572"/>
    <x v="5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5"/>
    <x v="1"/>
    <x v="511"/>
    <x v="1"/>
    <x v="124"/>
    <x v="43"/>
    <x v="1"/>
    <x v="63"/>
    <x v="4"/>
    <x v="7"/>
    <x v="116"/>
    <x v="1410"/>
    <x v="0"/>
    <x v="0"/>
    <x v="0"/>
    <x v="0"/>
    <x v="0"/>
    <x v="0"/>
    <x v="0"/>
    <x v="0"/>
    <x v="0"/>
  </r>
  <r>
    <x v="0"/>
    <x v="0"/>
    <x v="0"/>
    <x v="32"/>
    <x v="32"/>
    <x v="66"/>
    <x v="0"/>
    <x v="729"/>
    <x v="725"/>
    <x v="729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39"/>
    <x v="1"/>
    <x v="1"/>
    <x v="0"/>
    <x v="0"/>
    <x v="0"/>
    <x v="0"/>
    <x v="0"/>
    <x v="0"/>
    <x v="0"/>
    <x v="0"/>
    <x v="1"/>
    <x v="1"/>
    <x v="1"/>
    <x v="1"/>
    <x v="23"/>
    <x v="103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2"/>
    <x v="32"/>
    <x v="25"/>
    <x v="48"/>
    <x v="147"/>
    <x v="147"/>
    <x v="14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6"/>
    <x v="120"/>
    <x v="806"/>
    <x v="81"/>
    <x v="108"/>
    <x v="0"/>
    <x v="416"/>
    <x v="0"/>
    <x v="935"/>
    <x v="0"/>
    <x v="1112"/>
    <x v="1106"/>
    <x v="1113"/>
    <x v="1245"/>
    <x v="0"/>
    <x v="0"/>
    <x v="0"/>
    <x v="0"/>
    <x v="0"/>
    <x v="0"/>
    <x v="0"/>
    <x v="0"/>
    <x v="0"/>
    <x v="0"/>
    <x v="0"/>
    <x v="0"/>
    <x v="0"/>
    <x v="0"/>
    <x v="0"/>
    <x v="390"/>
    <x v="469"/>
    <x v="0"/>
    <x v="0"/>
    <x v="1"/>
    <x v="1"/>
    <x v="0"/>
    <x v="0"/>
    <x v="0"/>
    <x v="0"/>
    <x v="0"/>
    <x v="0"/>
    <x v="0"/>
    <x v="0"/>
    <x v="1"/>
    <x v="1"/>
    <x v="944"/>
    <x v="1115"/>
    <x v="6"/>
    <x v="161"/>
    <x v="2"/>
    <x v="2"/>
    <x v="0"/>
    <x v="0"/>
    <x v="16"/>
    <x v="1"/>
    <x v="60"/>
    <x v="4"/>
    <x v="7"/>
    <x v="1144"/>
    <x v="1411"/>
    <x v="0"/>
    <x v="0"/>
    <x v="0"/>
    <x v="0"/>
    <x v="0"/>
    <x v="0"/>
    <x v="0"/>
    <x v="0"/>
    <x v="0"/>
  </r>
  <r>
    <x v="0"/>
    <x v="0"/>
    <x v="0"/>
    <x v="33"/>
    <x v="33"/>
    <x v="0"/>
    <x v="4"/>
    <x v="278"/>
    <x v="277"/>
    <x v="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37"/>
    <x v="2"/>
    <x v="2"/>
    <x v="0"/>
    <x v="0"/>
    <x v="8"/>
    <x v="1"/>
    <x v="1061"/>
    <x v="4"/>
    <x v="2"/>
    <x v="1145"/>
    <x v="1412"/>
    <x v="0"/>
    <x v="0"/>
    <x v="0"/>
    <x v="0"/>
    <x v="0"/>
    <x v="0"/>
    <x v="0"/>
    <x v="0"/>
    <x v="0"/>
  </r>
  <r>
    <x v="0"/>
    <x v="0"/>
    <x v="0"/>
    <x v="33"/>
    <x v="33"/>
    <x v="4"/>
    <x v="20"/>
    <x v="523"/>
    <x v="521"/>
    <x v="5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538"/>
    <x v="2"/>
    <x v="2"/>
    <x v="1"/>
    <x v="232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5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07"/>
    <x v="40"/>
    <x v="0"/>
    <x v="0"/>
    <x v="417"/>
    <x v="0"/>
    <x v="936"/>
    <x v="37"/>
    <x v="1113"/>
    <x v="1107"/>
    <x v="1114"/>
    <x v="1246"/>
    <x v="2"/>
    <x v="6"/>
    <x v="0"/>
    <x v="0"/>
    <x v="0"/>
    <x v="0"/>
    <x v="0"/>
    <x v="0"/>
    <x v="0"/>
    <x v="0"/>
    <x v="0"/>
    <x v="0"/>
    <x v="0"/>
    <x v="0"/>
    <x v="0"/>
    <x v="391"/>
    <x v="470"/>
    <x v="52"/>
    <x v="340"/>
    <x v="1"/>
    <x v="1"/>
    <x v="0"/>
    <x v="0"/>
    <x v="4"/>
    <x v="4"/>
    <x v="173"/>
    <x v="1"/>
    <x v="159"/>
    <x v="453"/>
    <x v="1"/>
    <x v="16"/>
    <x v="945"/>
    <x v="1116"/>
    <x v="31"/>
    <x v="1540"/>
    <x v="2"/>
    <x v="2"/>
    <x v="0"/>
    <x v="0"/>
    <x v="6"/>
    <x v="1"/>
    <x v="1062"/>
    <x v="4"/>
    <x v="2"/>
    <x v="1146"/>
    <x v="1413"/>
    <x v="0"/>
    <x v="0"/>
    <x v="0"/>
    <x v="0"/>
    <x v="0"/>
    <x v="0"/>
    <x v="0"/>
    <x v="0"/>
    <x v="0"/>
  </r>
  <r>
    <x v="0"/>
    <x v="0"/>
    <x v="0"/>
    <x v="33"/>
    <x v="33"/>
    <x v="1"/>
    <x v="0"/>
    <x v="519"/>
    <x v="517"/>
    <x v="5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6"/>
    <x v="0"/>
    <x v="1114"/>
    <x v="1108"/>
    <x v="1115"/>
    <x v="124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8"/>
    <x v="0"/>
    <x v="0"/>
    <x v="40"/>
    <x v="2"/>
    <x v="12"/>
    <x v="0"/>
    <x v="0"/>
    <x v="622"/>
    <x v="3"/>
    <x v="62"/>
    <x v="946"/>
    <x v="1117"/>
    <x v="147"/>
    <x v="1541"/>
    <x v="15"/>
    <x v="512"/>
    <x v="25"/>
    <x v="365"/>
    <x v="229"/>
    <x v="14"/>
    <x v="1063"/>
    <x v="15"/>
    <x v="42"/>
    <x v="1147"/>
    <x v="1414"/>
    <x v="0"/>
    <x v="0"/>
    <x v="0"/>
    <x v="0"/>
    <x v="0"/>
    <x v="0"/>
    <x v="0"/>
    <x v="0"/>
    <x v="0"/>
  </r>
  <r>
    <x v="0"/>
    <x v="0"/>
    <x v="0"/>
    <x v="33"/>
    <x v="33"/>
    <x v="1"/>
    <x v="121"/>
    <x v="272"/>
    <x v="271"/>
    <x v="27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35"/>
    <x v="1542"/>
    <x v="1"/>
    <x v="4"/>
    <x v="8"/>
    <x v="366"/>
    <x v="58"/>
    <x v="39"/>
    <x v="1064"/>
    <x v="9"/>
    <x v="15"/>
    <x v="1148"/>
    <x v="1415"/>
    <x v="0"/>
    <x v="0"/>
    <x v="0"/>
    <x v="0"/>
    <x v="0"/>
    <x v="0"/>
    <x v="0"/>
    <x v="0"/>
    <x v="0"/>
  </r>
  <r>
    <x v="0"/>
    <x v="0"/>
    <x v="0"/>
    <x v="33"/>
    <x v="33"/>
    <x v="177"/>
    <x v="259"/>
    <x v="527"/>
    <x v="525"/>
    <x v="5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3"/>
    <x v="182"/>
    <x v="730"/>
    <x v="726"/>
    <x v="73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3"/>
    <x v="33"/>
    <x v="176"/>
    <x v="0"/>
    <x v="524"/>
    <x v="522"/>
    <x v="52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16"/>
    <x v="0"/>
    <x v="0"/>
    <x v="0"/>
    <x v="0"/>
    <x v="29"/>
    <x v="14"/>
    <x v="1115"/>
    <x v="1109"/>
    <x v="1116"/>
    <x v="1248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341"/>
    <x v="1"/>
    <x v="1"/>
    <x v="0"/>
    <x v="0"/>
    <x v="27"/>
    <x v="4"/>
    <x v="2"/>
    <x v="1"/>
    <x v="2"/>
    <x v="26"/>
    <x v="1"/>
    <x v="1"/>
    <x v="1"/>
    <x v="1118"/>
    <x v="10"/>
    <x v="1543"/>
    <x v="2"/>
    <x v="2"/>
    <x v="0"/>
    <x v="0"/>
    <x v="8"/>
    <x v="1"/>
    <x v="34"/>
    <x v="4"/>
    <x v="5"/>
    <x v="5"/>
    <x v="1416"/>
    <x v="0"/>
    <x v="0"/>
    <x v="0"/>
    <x v="161"/>
    <x v="161"/>
    <x v="1"/>
    <x v="1"/>
    <x v="34"/>
    <x v="34"/>
  </r>
  <r>
    <x v="0"/>
    <x v="0"/>
    <x v="0"/>
    <x v="33"/>
    <x v="33"/>
    <x v="1"/>
    <x v="0"/>
    <x v="519"/>
    <x v="517"/>
    <x v="519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37"/>
    <x v="0"/>
    <x v="1116"/>
    <x v="1110"/>
    <x v="1117"/>
    <x v="12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947"/>
    <x v="1119"/>
    <x v="6"/>
    <x v="353"/>
    <x v="2"/>
    <x v="2"/>
    <x v="0"/>
    <x v="0"/>
    <x v="13"/>
    <x v="1"/>
    <x v="919"/>
    <x v="1"/>
    <x v="13"/>
    <x v="997"/>
    <x v="1417"/>
    <x v="0"/>
    <x v="0"/>
    <x v="0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544"/>
    <x v="2"/>
    <x v="2"/>
    <x v="9"/>
    <x v="100"/>
    <x v="13"/>
    <x v="1"/>
    <x v="83"/>
    <x v="1"/>
    <x v="13"/>
    <x v="79"/>
    <x v="1418"/>
    <x v="0"/>
    <x v="0"/>
    <x v="0"/>
    <x v="0"/>
    <x v="0"/>
    <x v="0"/>
    <x v="0"/>
    <x v="0"/>
    <x v="0"/>
  </r>
  <r>
    <x v="0"/>
    <x v="0"/>
    <x v="0"/>
    <x v="34"/>
    <x v="34"/>
    <x v="1"/>
    <x v="0"/>
    <x v="525"/>
    <x v="523"/>
    <x v="525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"/>
    <x v="189"/>
    <x v="527"/>
    <x v="525"/>
    <x v="5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8"/>
    <x v="125"/>
    <x v="0"/>
    <x v="0"/>
    <x v="418"/>
    <x v="65"/>
    <x v="938"/>
    <x v="132"/>
    <x v="1117"/>
    <x v="1111"/>
    <x v="1118"/>
    <x v="1250"/>
    <x v="0"/>
    <x v="0"/>
    <x v="0"/>
    <x v="0"/>
    <x v="0"/>
    <x v="0"/>
    <x v="3"/>
    <x v="3"/>
    <x v="0"/>
    <x v="0"/>
    <x v="0"/>
    <x v="0"/>
    <x v="81"/>
    <x v="0"/>
    <x v="0"/>
    <x v="0"/>
    <x v="0"/>
    <x v="0"/>
    <x v="0"/>
    <x v="1"/>
    <x v="1"/>
    <x v="0"/>
    <x v="0"/>
    <x v="8"/>
    <x v="4"/>
    <x v="9"/>
    <x v="0"/>
    <x v="0"/>
    <x v="623"/>
    <x v="1"/>
    <x v="14"/>
    <x v="948"/>
    <x v="1120"/>
    <x v="1"/>
    <x v="1545"/>
    <x v="2"/>
    <x v="2"/>
    <x v="1"/>
    <x v="367"/>
    <x v="143"/>
    <x v="3"/>
    <x v="1065"/>
    <x v="1"/>
    <x v="85"/>
    <x v="1149"/>
    <x v="1419"/>
    <x v="0"/>
    <x v="0"/>
    <x v="0"/>
    <x v="0"/>
    <x v="0"/>
    <x v="0"/>
    <x v="0"/>
    <x v="0"/>
    <x v="0"/>
  </r>
  <r>
    <x v="0"/>
    <x v="0"/>
    <x v="0"/>
    <x v="34"/>
    <x v="34"/>
    <x v="1"/>
    <x v="0"/>
    <x v="731"/>
    <x v="727"/>
    <x v="7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09"/>
    <x v="106"/>
    <x v="0"/>
    <x v="0"/>
    <x v="0"/>
    <x v="0"/>
    <x v="939"/>
    <x v="0"/>
    <x v="1118"/>
    <x v="1108"/>
    <x v="1119"/>
    <x v="125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949"/>
    <x v="1121"/>
    <x v="23"/>
    <x v="1546"/>
    <x v="2"/>
    <x v="2"/>
    <x v="1"/>
    <x v="368"/>
    <x v="43"/>
    <x v="1"/>
    <x v="1066"/>
    <x v="4"/>
    <x v="14"/>
    <x v="1150"/>
    <x v="1420"/>
    <x v="0"/>
    <x v="0"/>
    <x v="0"/>
    <x v="0"/>
    <x v="0"/>
    <x v="0"/>
    <x v="0"/>
    <x v="0"/>
    <x v="0"/>
  </r>
  <r>
    <x v="0"/>
    <x v="0"/>
    <x v="0"/>
    <x v="34"/>
    <x v="34"/>
    <x v="13"/>
    <x v="141"/>
    <x v="404"/>
    <x v="402"/>
    <x v="40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2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4"/>
    <x v="34"/>
    <x v="180"/>
    <x v="0"/>
    <x v="530"/>
    <x v="528"/>
    <x v="53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75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61"/>
    <x v="26"/>
    <x v="127"/>
    <x v="127"/>
    <x v="12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42"/>
    <x v="1"/>
    <x v="1"/>
    <x v="0"/>
    <x v="0"/>
    <x v="0"/>
    <x v="0"/>
    <x v="0"/>
    <x v="0"/>
    <x v="0"/>
    <x v="0"/>
    <x v="1"/>
    <x v="1"/>
    <x v="1"/>
    <x v="1"/>
    <x v="1"/>
    <x v="1547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31"/>
    <x v="43"/>
    <x v="512"/>
    <x v="510"/>
    <x v="5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0"/>
    <x v="576"/>
    <x v="0"/>
    <x v="0"/>
    <x v="419"/>
    <x v="0"/>
    <x v="940"/>
    <x v="501"/>
    <x v="1119"/>
    <x v="1112"/>
    <x v="1120"/>
    <x v="1252"/>
    <x v="0"/>
    <x v="0"/>
    <x v="0"/>
    <x v="0"/>
    <x v="0"/>
    <x v="0"/>
    <x v="0"/>
    <x v="0"/>
    <x v="0"/>
    <x v="0"/>
    <x v="0"/>
    <x v="0"/>
    <x v="0"/>
    <x v="0"/>
    <x v="0"/>
    <x v="392"/>
    <x v="471"/>
    <x v="0"/>
    <x v="0"/>
    <x v="1"/>
    <x v="1"/>
    <x v="0"/>
    <x v="0"/>
    <x v="4"/>
    <x v="2"/>
    <x v="430"/>
    <x v="0"/>
    <x v="0"/>
    <x v="624"/>
    <x v="1"/>
    <x v="5"/>
    <x v="950"/>
    <x v="1122"/>
    <x v="54"/>
    <x v="1548"/>
    <x v="2"/>
    <x v="2"/>
    <x v="0"/>
    <x v="0"/>
    <x v="52"/>
    <x v="11"/>
    <x v="1067"/>
    <x v="0"/>
    <x v="36"/>
    <x v="1151"/>
    <x v="1421"/>
    <x v="0"/>
    <x v="0"/>
    <x v="0"/>
    <x v="0"/>
    <x v="0"/>
    <x v="0"/>
    <x v="0"/>
    <x v="0"/>
    <x v="0"/>
  </r>
  <r>
    <x v="0"/>
    <x v="0"/>
    <x v="0"/>
    <x v="35"/>
    <x v="35"/>
    <x v="74"/>
    <x v="56"/>
    <x v="532"/>
    <x v="530"/>
    <x v="5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93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181"/>
    <x v="131"/>
    <x v="7"/>
    <x v="7"/>
    <x v="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1"/>
    <x v="577"/>
    <x v="0"/>
    <x v="0"/>
    <x v="0"/>
    <x v="0"/>
    <x v="941"/>
    <x v="0"/>
    <x v="1120"/>
    <x v="1113"/>
    <x v="1121"/>
    <x v="12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431"/>
    <x v="0"/>
    <x v="0"/>
    <x v="625"/>
    <x v="6"/>
    <x v="37"/>
    <x v="951"/>
    <x v="1123"/>
    <x v="21"/>
    <x v="1549"/>
    <x v="7"/>
    <x v="513"/>
    <x v="22"/>
    <x v="369"/>
    <x v="244"/>
    <x v="16"/>
    <x v="1068"/>
    <x v="15"/>
    <x v="116"/>
    <x v="1152"/>
    <x v="1422"/>
    <x v="0"/>
    <x v="0"/>
    <x v="0"/>
    <x v="0"/>
    <x v="0"/>
    <x v="0"/>
    <x v="0"/>
    <x v="0"/>
    <x v="0"/>
  </r>
  <r>
    <x v="0"/>
    <x v="0"/>
    <x v="0"/>
    <x v="35"/>
    <x v="35"/>
    <x v="1"/>
    <x v="97"/>
    <x v="118"/>
    <x v="118"/>
    <x v="11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0"/>
    <x v="1550"/>
    <x v="2"/>
    <x v="2"/>
    <x v="7"/>
    <x v="370"/>
    <x v="4"/>
    <x v="1"/>
    <x v="177"/>
    <x v="1"/>
    <x v="4"/>
    <x v="171"/>
    <x v="1423"/>
    <x v="0"/>
    <x v="0"/>
    <x v="0"/>
    <x v="0"/>
    <x v="0"/>
    <x v="0"/>
    <x v="0"/>
    <x v="0"/>
    <x v="0"/>
  </r>
  <r>
    <x v="0"/>
    <x v="0"/>
    <x v="0"/>
    <x v="35"/>
    <x v="35"/>
    <x v="1"/>
    <x v="73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2"/>
    <x v="578"/>
    <x v="0"/>
    <x v="0"/>
    <x v="420"/>
    <x v="39"/>
    <x v="942"/>
    <x v="502"/>
    <x v="1121"/>
    <x v="1114"/>
    <x v="1122"/>
    <x v="1254"/>
    <x v="0"/>
    <x v="0"/>
    <x v="0"/>
    <x v="0"/>
    <x v="0"/>
    <x v="0"/>
    <x v="3"/>
    <x v="3"/>
    <x v="0"/>
    <x v="0"/>
    <x v="0"/>
    <x v="0"/>
    <x v="82"/>
    <x v="0"/>
    <x v="6"/>
    <x v="393"/>
    <x v="472"/>
    <x v="0"/>
    <x v="0"/>
    <x v="3"/>
    <x v="299"/>
    <x v="0"/>
    <x v="0"/>
    <x v="33"/>
    <x v="5"/>
    <x v="432"/>
    <x v="0"/>
    <x v="0"/>
    <x v="626"/>
    <x v="13"/>
    <x v="57"/>
    <x v="952"/>
    <x v="1124"/>
    <x v="14"/>
    <x v="1551"/>
    <x v="5"/>
    <x v="514"/>
    <x v="37"/>
    <x v="371"/>
    <x v="124"/>
    <x v="26"/>
    <x v="1069"/>
    <x v="0"/>
    <x v="96"/>
    <x v="1153"/>
    <x v="1424"/>
    <x v="0"/>
    <x v="0"/>
    <x v="0"/>
    <x v="0"/>
    <x v="0"/>
    <x v="0"/>
    <x v="0"/>
    <x v="0"/>
    <x v="0"/>
  </r>
  <r>
    <x v="0"/>
    <x v="0"/>
    <x v="0"/>
    <x v="35"/>
    <x v="35"/>
    <x v="1"/>
    <x v="11"/>
    <x v="531"/>
    <x v="529"/>
    <x v="53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3"/>
    <x v="282"/>
    <x v="0"/>
    <x v="0"/>
    <x v="0"/>
    <x v="0"/>
    <x v="943"/>
    <x v="249"/>
    <x v="1122"/>
    <x v="1115"/>
    <x v="1123"/>
    <x v="12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10"/>
    <x v="0"/>
    <x v="0"/>
    <x v="9"/>
    <x v="0"/>
    <x v="5"/>
    <x v="953"/>
    <x v="1125"/>
    <x v="30"/>
    <x v="1552"/>
    <x v="2"/>
    <x v="2"/>
    <x v="7"/>
    <x v="372"/>
    <x v="0"/>
    <x v="8"/>
    <x v="1070"/>
    <x v="3"/>
    <x v="65"/>
    <x v="1154"/>
    <x v="1425"/>
    <x v="0"/>
    <x v="0"/>
    <x v="0"/>
    <x v="0"/>
    <x v="0"/>
    <x v="0"/>
    <x v="0"/>
    <x v="0"/>
    <x v="0"/>
  </r>
  <r>
    <x v="0"/>
    <x v="0"/>
    <x v="0"/>
    <x v="35"/>
    <x v="35"/>
    <x v="52"/>
    <x v="0"/>
    <x v="415"/>
    <x v="413"/>
    <x v="4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415"/>
    <x v="413"/>
    <x v="41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23"/>
    <x v="1116"/>
    <x v="1124"/>
    <x v="1256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14"/>
    <x v="4"/>
    <x v="11"/>
    <x v="1"/>
    <x v="32"/>
    <x v="438"/>
    <x v="0"/>
    <x v="21"/>
    <x v="629"/>
    <x v="1126"/>
    <x v="6"/>
    <x v="15"/>
    <x v="2"/>
    <x v="2"/>
    <x v="0"/>
    <x v="0"/>
    <x v="1"/>
    <x v="1"/>
    <x v="394"/>
    <x v="1"/>
    <x v="1"/>
    <x v="395"/>
    <x v="1426"/>
    <x v="0"/>
    <x v="0"/>
    <x v="0"/>
    <x v="0"/>
    <x v="0"/>
    <x v="0"/>
    <x v="0"/>
    <x v="0"/>
    <x v="0"/>
  </r>
  <r>
    <x v="0"/>
    <x v="0"/>
    <x v="0"/>
    <x v="35"/>
    <x v="35"/>
    <x v="52"/>
    <x v="0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512"/>
    <x v="510"/>
    <x v="512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1"/>
    <x v="1"/>
    <x v="0"/>
    <x v="0"/>
    <x v="0"/>
    <x v="0"/>
    <x v="0"/>
    <x v="0"/>
    <x v="0"/>
    <x v="0"/>
    <x v="0"/>
    <x v="0"/>
    <x v="0"/>
    <x v="0"/>
    <x v="0"/>
    <x v="19"/>
    <x v="339"/>
    <x v="0"/>
    <x v="0"/>
    <x v="0"/>
    <x v="0"/>
    <x v="0"/>
    <x v="0"/>
    <x v="0"/>
    <x v="0"/>
    <x v="0"/>
    <x v="0"/>
    <x v="1"/>
    <x v="1"/>
    <x v="1"/>
    <x v="1"/>
    <x v="23"/>
    <x v="1038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31"/>
    <x v="43"/>
    <x v="512"/>
    <x v="510"/>
    <x v="51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42"/>
    <x v="0"/>
    <x v="0"/>
    <x v="0"/>
    <x v="0"/>
    <x v="1"/>
    <x v="39"/>
    <x v="1124"/>
    <x v="1117"/>
    <x v="1125"/>
    <x v="125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4"/>
    <x v="2"/>
    <x v="0"/>
    <x v="0"/>
    <x v="26"/>
    <x v="1"/>
    <x v="0"/>
    <x v="298"/>
    <x v="1127"/>
    <x v="6"/>
    <x v="10"/>
    <x v="2"/>
    <x v="2"/>
    <x v="0"/>
    <x v="0"/>
    <x v="4"/>
    <x v="1"/>
    <x v="1071"/>
    <x v="4"/>
    <x v="10"/>
    <x v="1155"/>
    <x v="1427"/>
    <x v="0"/>
    <x v="0"/>
    <x v="0"/>
    <x v="162"/>
    <x v="162"/>
    <x v="1"/>
    <x v="1"/>
    <x v="36"/>
    <x v="36"/>
  </r>
  <r>
    <x v="0"/>
    <x v="0"/>
    <x v="0"/>
    <x v="35"/>
    <x v="35"/>
    <x v="25"/>
    <x v="68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4"/>
    <x v="579"/>
    <x v="0"/>
    <x v="0"/>
    <x v="0"/>
    <x v="0"/>
    <x v="944"/>
    <x v="503"/>
    <x v="1125"/>
    <x v="1118"/>
    <x v="1126"/>
    <x v="125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2"/>
    <x v="5"/>
    <x v="433"/>
    <x v="2"/>
    <x v="74"/>
    <x v="627"/>
    <x v="1"/>
    <x v="5"/>
    <x v="954"/>
    <x v="1128"/>
    <x v="92"/>
    <x v="1553"/>
    <x v="1"/>
    <x v="270"/>
    <x v="0"/>
    <x v="0"/>
    <x v="47"/>
    <x v="0"/>
    <x v="1072"/>
    <x v="10"/>
    <x v="33"/>
    <x v="1156"/>
    <x v="1428"/>
    <x v="0"/>
    <x v="0"/>
    <x v="0"/>
    <x v="0"/>
    <x v="0"/>
    <x v="0"/>
    <x v="0"/>
    <x v="0"/>
    <x v="0"/>
  </r>
  <r>
    <x v="0"/>
    <x v="0"/>
    <x v="0"/>
    <x v="35"/>
    <x v="35"/>
    <x v="69"/>
    <x v="43"/>
    <x v="181"/>
    <x v="181"/>
    <x v="1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5"/>
    <x v="141"/>
    <x v="0"/>
    <x v="0"/>
    <x v="421"/>
    <x v="0"/>
    <x v="945"/>
    <x v="151"/>
    <x v="1126"/>
    <x v="1119"/>
    <x v="1127"/>
    <x v="1259"/>
    <x v="0"/>
    <x v="0"/>
    <x v="0"/>
    <x v="0"/>
    <x v="0"/>
    <x v="0"/>
    <x v="0"/>
    <x v="0"/>
    <x v="0"/>
    <x v="0"/>
    <x v="0"/>
    <x v="0"/>
    <x v="0"/>
    <x v="2"/>
    <x v="1"/>
    <x v="394"/>
    <x v="473"/>
    <x v="0"/>
    <x v="0"/>
    <x v="1"/>
    <x v="1"/>
    <x v="0"/>
    <x v="0"/>
    <x v="51"/>
    <x v="10"/>
    <x v="434"/>
    <x v="0"/>
    <x v="0"/>
    <x v="628"/>
    <x v="3"/>
    <x v="24"/>
    <x v="955"/>
    <x v="1129"/>
    <x v="5"/>
    <x v="592"/>
    <x v="7"/>
    <x v="515"/>
    <x v="1"/>
    <x v="1"/>
    <x v="132"/>
    <x v="15"/>
    <x v="1073"/>
    <x v="10"/>
    <x v="86"/>
    <x v="1157"/>
    <x v="1429"/>
    <x v="0"/>
    <x v="0"/>
    <x v="0"/>
    <x v="0"/>
    <x v="0"/>
    <x v="0"/>
    <x v="0"/>
    <x v="0"/>
    <x v="0"/>
  </r>
  <r>
    <x v="0"/>
    <x v="0"/>
    <x v="0"/>
    <x v="35"/>
    <x v="35"/>
    <x v="52"/>
    <x v="0"/>
    <x v="534"/>
    <x v="532"/>
    <x v="5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28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52"/>
    <x v="0"/>
    <x v="534"/>
    <x v="532"/>
    <x v="5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63"/>
    <x v="163"/>
    <x v="1"/>
    <x v="1"/>
    <x v="36"/>
    <x v="36"/>
  </r>
  <r>
    <x v="0"/>
    <x v="0"/>
    <x v="0"/>
    <x v="35"/>
    <x v="35"/>
    <x v="52"/>
    <x v="0"/>
    <x v="512"/>
    <x v="510"/>
    <x v="512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43"/>
    <x v="1"/>
    <x v="1"/>
    <x v="0"/>
    <x v="0"/>
    <x v="0"/>
    <x v="0"/>
    <x v="0"/>
    <x v="0"/>
    <x v="0"/>
    <x v="0"/>
    <x v="1"/>
    <x v="1"/>
    <x v="1"/>
    <x v="1"/>
    <x v="6"/>
    <x v="129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5"/>
    <x v="35"/>
    <x v="31"/>
    <x v="43"/>
    <x v="512"/>
    <x v="510"/>
    <x v="51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3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6"/>
    <x v="36"/>
    <x v="117"/>
    <x v="8"/>
    <x v="224"/>
    <x v="223"/>
    <x v="22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46"/>
    <x v="0"/>
    <x v="1127"/>
    <x v="1120"/>
    <x v="1128"/>
    <x v="126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7"/>
    <x v="0"/>
    <x v="0"/>
    <x v="0"/>
    <x v="0"/>
    <x v="0"/>
    <x v="0"/>
    <x v="0"/>
    <x v="0"/>
    <x v="3"/>
    <x v="13"/>
    <x v="956"/>
    <x v="1130"/>
    <x v="32"/>
    <x v="1554"/>
    <x v="1"/>
    <x v="87"/>
    <x v="8"/>
    <x v="373"/>
    <x v="35"/>
    <x v="3"/>
    <x v="1074"/>
    <x v="3"/>
    <x v="33"/>
    <x v="1158"/>
    <x v="1430"/>
    <x v="0"/>
    <x v="0"/>
    <x v="0"/>
    <x v="0"/>
    <x v="0"/>
    <x v="0"/>
    <x v="0"/>
    <x v="0"/>
    <x v="0"/>
  </r>
  <r>
    <x v="0"/>
    <x v="0"/>
    <x v="0"/>
    <x v="36"/>
    <x v="36"/>
    <x v="1"/>
    <x v="192"/>
    <x v="543"/>
    <x v="541"/>
    <x v="5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6"/>
    <x v="490"/>
    <x v="0"/>
    <x v="0"/>
    <x v="0"/>
    <x v="0"/>
    <x v="947"/>
    <x v="429"/>
    <x v="1128"/>
    <x v="1121"/>
    <x v="1129"/>
    <x v="126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10"/>
    <x v="0"/>
    <x v="0"/>
    <x v="629"/>
    <x v="1"/>
    <x v="1"/>
    <x v="957"/>
    <x v="1131"/>
    <x v="54"/>
    <x v="1555"/>
    <x v="1"/>
    <x v="4"/>
    <x v="13"/>
    <x v="374"/>
    <x v="105"/>
    <x v="39"/>
    <x v="1075"/>
    <x v="18"/>
    <x v="85"/>
    <x v="1159"/>
    <x v="1431"/>
    <x v="0"/>
    <x v="0"/>
    <x v="0"/>
    <x v="0"/>
    <x v="0"/>
    <x v="0"/>
    <x v="0"/>
    <x v="0"/>
    <x v="0"/>
  </r>
  <r>
    <x v="0"/>
    <x v="0"/>
    <x v="0"/>
    <x v="36"/>
    <x v="36"/>
    <x v="1"/>
    <x v="260"/>
    <x v="70"/>
    <x v="70"/>
    <x v="7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7"/>
    <x v="106"/>
    <x v="0"/>
    <x v="0"/>
    <x v="0"/>
    <x v="0"/>
    <x v="948"/>
    <x v="0"/>
    <x v="1129"/>
    <x v="1122"/>
    <x v="1130"/>
    <x v="126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6"/>
    <x v="8"/>
    <x v="958"/>
    <x v="1132"/>
    <x v="124"/>
    <x v="1556"/>
    <x v="1"/>
    <x v="516"/>
    <x v="3"/>
    <x v="375"/>
    <x v="50"/>
    <x v="6"/>
    <x v="1076"/>
    <x v="19"/>
    <x v="116"/>
    <x v="1160"/>
    <x v="1432"/>
    <x v="0"/>
    <x v="0"/>
    <x v="0"/>
    <x v="0"/>
    <x v="0"/>
    <x v="0"/>
    <x v="0"/>
    <x v="0"/>
    <x v="0"/>
  </r>
  <r>
    <x v="0"/>
    <x v="0"/>
    <x v="0"/>
    <x v="37"/>
    <x v="37"/>
    <x v="168"/>
    <x v="122"/>
    <x v="479"/>
    <x v="477"/>
    <x v="4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03"/>
    <x v="0"/>
    <x v="542"/>
    <x v="540"/>
    <x v="5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557"/>
    <x v="2"/>
    <x v="2"/>
    <x v="4"/>
    <x v="4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68"/>
    <x v="196"/>
    <x v="543"/>
    <x v="541"/>
    <x v="54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"/>
    <x v="1558"/>
    <x v="2"/>
    <x v="2"/>
    <x v="4"/>
    <x v="4"/>
    <x v="55"/>
    <x v="1"/>
    <x v="1077"/>
    <x v="1"/>
    <x v="22"/>
    <x v="1161"/>
    <x v="1433"/>
    <x v="0"/>
    <x v="0"/>
    <x v="0"/>
    <x v="0"/>
    <x v="0"/>
    <x v="0"/>
    <x v="0"/>
    <x v="0"/>
    <x v="0"/>
  </r>
  <r>
    <x v="0"/>
    <x v="0"/>
    <x v="0"/>
    <x v="37"/>
    <x v="37"/>
    <x v="91"/>
    <x v="56"/>
    <x v="92"/>
    <x v="92"/>
    <x v="9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55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"/>
    <x v="92"/>
    <x v="536"/>
    <x v="534"/>
    <x v="5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8"/>
    <x v="154"/>
    <x v="0"/>
    <x v="0"/>
    <x v="0"/>
    <x v="0"/>
    <x v="949"/>
    <x v="0"/>
    <x v="1130"/>
    <x v="1123"/>
    <x v="1131"/>
    <x v="126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6"/>
    <x v="959"/>
    <x v="1133"/>
    <x v="26"/>
    <x v="1560"/>
    <x v="2"/>
    <x v="2"/>
    <x v="12"/>
    <x v="376"/>
    <x v="60"/>
    <x v="15"/>
    <x v="1078"/>
    <x v="10"/>
    <x v="37"/>
    <x v="1162"/>
    <x v="1434"/>
    <x v="0"/>
    <x v="0"/>
    <x v="0"/>
    <x v="0"/>
    <x v="0"/>
    <x v="0"/>
    <x v="0"/>
    <x v="0"/>
    <x v="0"/>
  </r>
  <r>
    <x v="0"/>
    <x v="0"/>
    <x v="0"/>
    <x v="37"/>
    <x v="37"/>
    <x v="1"/>
    <x v="192"/>
    <x v="119"/>
    <x v="119"/>
    <x v="11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19"/>
    <x v="580"/>
    <x v="0"/>
    <x v="0"/>
    <x v="0"/>
    <x v="0"/>
    <x v="950"/>
    <x v="504"/>
    <x v="1131"/>
    <x v="1124"/>
    <x v="1132"/>
    <x v="126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4"/>
    <x v="112"/>
    <x v="0"/>
    <x v="0"/>
    <x v="630"/>
    <x v="1"/>
    <x v="16"/>
    <x v="960"/>
    <x v="1134"/>
    <x v="14"/>
    <x v="1561"/>
    <x v="1"/>
    <x v="4"/>
    <x v="22"/>
    <x v="377"/>
    <x v="240"/>
    <x v="30"/>
    <x v="1079"/>
    <x v="35"/>
    <x v="144"/>
    <x v="1163"/>
    <x v="1435"/>
    <x v="0"/>
    <x v="0"/>
    <x v="0"/>
    <x v="0"/>
    <x v="0"/>
    <x v="0"/>
    <x v="0"/>
    <x v="0"/>
    <x v="0"/>
  </r>
  <r>
    <x v="0"/>
    <x v="0"/>
    <x v="0"/>
    <x v="37"/>
    <x v="37"/>
    <x v="1"/>
    <x v="193"/>
    <x v="537"/>
    <x v="535"/>
    <x v="5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0"/>
    <x v="141"/>
    <x v="0"/>
    <x v="0"/>
    <x v="422"/>
    <x v="0"/>
    <x v="951"/>
    <x v="151"/>
    <x v="1132"/>
    <x v="1125"/>
    <x v="1133"/>
    <x v="1265"/>
    <x v="0"/>
    <x v="0"/>
    <x v="0"/>
    <x v="0"/>
    <x v="0"/>
    <x v="0"/>
    <x v="0"/>
    <x v="0"/>
    <x v="0"/>
    <x v="0"/>
    <x v="0"/>
    <x v="0"/>
    <x v="0"/>
    <x v="0"/>
    <x v="0"/>
    <x v="395"/>
    <x v="474"/>
    <x v="0"/>
    <x v="0"/>
    <x v="0"/>
    <x v="0"/>
    <x v="0"/>
    <x v="0"/>
    <x v="20"/>
    <x v="2"/>
    <x v="204"/>
    <x v="0"/>
    <x v="0"/>
    <x v="631"/>
    <x v="13"/>
    <x v="45"/>
    <x v="961"/>
    <x v="1135"/>
    <x v="72"/>
    <x v="1562"/>
    <x v="5"/>
    <x v="19"/>
    <x v="5"/>
    <x v="378"/>
    <x v="56"/>
    <x v="5"/>
    <x v="1080"/>
    <x v="24"/>
    <x v="117"/>
    <x v="1164"/>
    <x v="1436"/>
    <x v="0"/>
    <x v="0"/>
    <x v="0"/>
    <x v="0"/>
    <x v="0"/>
    <x v="0"/>
    <x v="0"/>
    <x v="0"/>
    <x v="0"/>
  </r>
  <r>
    <x v="0"/>
    <x v="0"/>
    <x v="0"/>
    <x v="37"/>
    <x v="37"/>
    <x v="1"/>
    <x v="103"/>
    <x v="501"/>
    <x v="499"/>
    <x v="5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1"/>
    <x v="581"/>
    <x v="0"/>
    <x v="0"/>
    <x v="0"/>
    <x v="0"/>
    <x v="952"/>
    <x v="302"/>
    <x v="1133"/>
    <x v="1126"/>
    <x v="1134"/>
    <x v="126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2"/>
    <x v="0"/>
    <x v="0"/>
    <x v="7"/>
    <x v="4"/>
    <x v="130"/>
    <x v="0"/>
    <x v="0"/>
    <x v="330"/>
    <x v="1"/>
    <x v="16"/>
    <x v="962"/>
    <x v="1136"/>
    <x v="196"/>
    <x v="1563"/>
    <x v="5"/>
    <x v="19"/>
    <x v="26"/>
    <x v="379"/>
    <x v="53"/>
    <x v="5"/>
    <x v="1081"/>
    <x v="32"/>
    <x v="106"/>
    <x v="1165"/>
    <x v="1437"/>
    <x v="0"/>
    <x v="0"/>
    <x v="0"/>
    <x v="0"/>
    <x v="0"/>
    <x v="0"/>
    <x v="0"/>
    <x v="0"/>
    <x v="0"/>
  </r>
  <r>
    <x v="0"/>
    <x v="0"/>
    <x v="0"/>
    <x v="37"/>
    <x v="37"/>
    <x v="1"/>
    <x v="76"/>
    <x v="327"/>
    <x v="326"/>
    <x v="3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3"/>
    <x v="0"/>
    <x v="1134"/>
    <x v="1127"/>
    <x v="1135"/>
    <x v="12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63"/>
    <x v="1137"/>
    <x v="52"/>
    <x v="1564"/>
    <x v="2"/>
    <x v="2"/>
    <x v="12"/>
    <x v="39"/>
    <x v="132"/>
    <x v="14"/>
    <x v="1082"/>
    <x v="15"/>
    <x v="69"/>
    <x v="1166"/>
    <x v="1438"/>
    <x v="0"/>
    <x v="0"/>
    <x v="0"/>
    <x v="0"/>
    <x v="0"/>
    <x v="0"/>
    <x v="0"/>
    <x v="0"/>
    <x v="0"/>
  </r>
  <r>
    <x v="0"/>
    <x v="0"/>
    <x v="0"/>
    <x v="37"/>
    <x v="37"/>
    <x v="183"/>
    <x v="194"/>
    <x v="535"/>
    <x v="533"/>
    <x v="53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950"/>
    <x v="1"/>
    <x v="2"/>
    <x v="1031"/>
    <x v="5"/>
    <x v="0"/>
    <x v="0"/>
    <x v="0"/>
    <x v="0"/>
    <x v="0"/>
    <x v="0"/>
    <x v="0"/>
    <x v="0"/>
    <x v="0"/>
  </r>
  <r>
    <x v="0"/>
    <x v="0"/>
    <x v="0"/>
    <x v="37"/>
    <x v="37"/>
    <x v="22"/>
    <x v="48"/>
    <x v="484"/>
    <x v="482"/>
    <x v="48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2"/>
    <x v="582"/>
    <x v="0"/>
    <x v="0"/>
    <x v="423"/>
    <x v="0"/>
    <x v="954"/>
    <x v="0"/>
    <x v="1135"/>
    <x v="1128"/>
    <x v="1136"/>
    <x v="1268"/>
    <x v="0"/>
    <x v="0"/>
    <x v="0"/>
    <x v="0"/>
    <x v="0"/>
    <x v="0"/>
    <x v="0"/>
    <x v="0"/>
    <x v="0"/>
    <x v="0"/>
    <x v="0"/>
    <x v="0"/>
    <x v="0"/>
    <x v="0"/>
    <x v="0"/>
    <x v="396"/>
    <x v="475"/>
    <x v="0"/>
    <x v="0"/>
    <x v="1"/>
    <x v="1"/>
    <x v="0"/>
    <x v="0"/>
    <x v="4"/>
    <x v="2"/>
    <x v="12"/>
    <x v="0"/>
    <x v="0"/>
    <x v="4"/>
    <x v="0"/>
    <x v="11"/>
    <x v="964"/>
    <x v="1138"/>
    <x v="4"/>
    <x v="1565"/>
    <x v="2"/>
    <x v="2"/>
    <x v="0"/>
    <x v="0"/>
    <x v="79"/>
    <x v="3"/>
    <x v="1083"/>
    <x v="1"/>
    <x v="73"/>
    <x v="1167"/>
    <x v="1439"/>
    <x v="0"/>
    <x v="0"/>
    <x v="0"/>
    <x v="0"/>
    <x v="0"/>
    <x v="0"/>
    <x v="0"/>
    <x v="0"/>
    <x v="0"/>
  </r>
  <r>
    <x v="0"/>
    <x v="0"/>
    <x v="0"/>
    <x v="37"/>
    <x v="37"/>
    <x v="122"/>
    <x v="86"/>
    <x v="538"/>
    <x v="536"/>
    <x v="5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3"/>
    <x v="583"/>
    <x v="0"/>
    <x v="0"/>
    <x v="0"/>
    <x v="0"/>
    <x v="955"/>
    <x v="505"/>
    <x v="1136"/>
    <x v="1129"/>
    <x v="1137"/>
    <x v="1269"/>
    <x v="0"/>
    <x v="0"/>
    <x v="0"/>
    <x v="0"/>
    <x v="0"/>
    <x v="0"/>
    <x v="0"/>
    <x v="0"/>
    <x v="0"/>
    <x v="0"/>
    <x v="0"/>
    <x v="0"/>
    <x v="0"/>
    <x v="0"/>
    <x v="0"/>
    <x v="0"/>
    <x v="476"/>
    <x v="0"/>
    <x v="0"/>
    <x v="1"/>
    <x v="1"/>
    <x v="0"/>
    <x v="0"/>
    <x v="66"/>
    <x v="10"/>
    <x v="435"/>
    <x v="0"/>
    <x v="0"/>
    <x v="632"/>
    <x v="0"/>
    <x v="63"/>
    <x v="965"/>
    <x v="1139"/>
    <x v="44"/>
    <x v="1566"/>
    <x v="15"/>
    <x v="517"/>
    <x v="7"/>
    <x v="380"/>
    <x v="30"/>
    <x v="6"/>
    <x v="1084"/>
    <x v="13"/>
    <x v="44"/>
    <x v="1168"/>
    <x v="1440"/>
    <x v="0"/>
    <x v="0"/>
    <x v="0"/>
    <x v="0"/>
    <x v="0"/>
    <x v="0"/>
    <x v="0"/>
    <x v="0"/>
    <x v="0"/>
  </r>
  <r>
    <x v="0"/>
    <x v="0"/>
    <x v="0"/>
    <x v="37"/>
    <x v="37"/>
    <x v="80"/>
    <x v="261"/>
    <x v="732"/>
    <x v="728"/>
    <x v="7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2"/>
    <x v="1567"/>
    <x v="5"/>
    <x v="281"/>
    <x v="1"/>
    <x v="381"/>
    <x v="43"/>
    <x v="1"/>
    <x v="1085"/>
    <x v="4"/>
    <x v="5"/>
    <x v="1169"/>
    <x v="1441"/>
    <x v="0"/>
    <x v="0"/>
    <x v="1"/>
    <x v="0"/>
    <x v="0"/>
    <x v="0"/>
    <x v="0"/>
    <x v="0"/>
    <x v="0"/>
  </r>
  <r>
    <x v="0"/>
    <x v="0"/>
    <x v="0"/>
    <x v="37"/>
    <x v="37"/>
    <x v="13"/>
    <x v="83"/>
    <x v="539"/>
    <x v="537"/>
    <x v="5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5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37"/>
    <x v="0"/>
    <x v="544"/>
    <x v="542"/>
    <x v="54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954"/>
    <x v="950"/>
    <x v="955"/>
    <x v="10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1"/>
    <x v="9"/>
    <x v="23"/>
    <x v="0"/>
    <x v="0"/>
    <x v="22"/>
    <x v="1140"/>
    <x v="5"/>
    <x v="1569"/>
    <x v="2"/>
    <x v="2"/>
    <x v="0"/>
    <x v="0"/>
    <x v="13"/>
    <x v="1"/>
    <x v="28"/>
    <x v="1"/>
    <x v="13"/>
    <x v="26"/>
    <x v="1442"/>
    <x v="0"/>
    <x v="0"/>
    <x v="0"/>
    <x v="0"/>
    <x v="0"/>
    <x v="0"/>
    <x v="0"/>
    <x v="0"/>
    <x v="0"/>
  </r>
  <r>
    <x v="0"/>
    <x v="0"/>
    <x v="0"/>
    <x v="37"/>
    <x v="37"/>
    <x v="37"/>
    <x v="0"/>
    <x v="544"/>
    <x v="542"/>
    <x v="54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1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71"/>
    <x v="0"/>
    <x v="725"/>
    <x v="721"/>
    <x v="7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6"/>
    <x v="0"/>
    <x v="1137"/>
    <x v="1130"/>
    <x v="1138"/>
    <x v="1270"/>
    <x v="0"/>
    <x v="0"/>
    <x v="1"/>
    <x v="18"/>
    <x v="0"/>
    <x v="0"/>
    <x v="0"/>
    <x v="0"/>
    <x v="0"/>
    <x v="0"/>
    <x v="0"/>
    <x v="0"/>
    <x v="0"/>
    <x v="0"/>
    <x v="0"/>
    <x v="0"/>
    <x v="0"/>
    <x v="0"/>
    <x v="0"/>
    <x v="0"/>
    <x v="179"/>
    <x v="0"/>
    <x v="0"/>
    <x v="0"/>
    <x v="0"/>
    <x v="0"/>
    <x v="0"/>
    <x v="0"/>
    <x v="0"/>
    <x v="0"/>
    <x v="16"/>
    <x v="966"/>
    <x v="1141"/>
    <x v="4"/>
    <x v="1570"/>
    <x v="1"/>
    <x v="309"/>
    <x v="0"/>
    <x v="0"/>
    <x v="13"/>
    <x v="3"/>
    <x v="1086"/>
    <x v="3"/>
    <x v="13"/>
    <x v="1170"/>
    <x v="1443"/>
    <x v="0"/>
    <x v="0"/>
    <x v="0"/>
    <x v="0"/>
    <x v="0"/>
    <x v="0"/>
    <x v="0"/>
    <x v="0"/>
    <x v="0"/>
  </r>
  <r>
    <x v="0"/>
    <x v="0"/>
    <x v="0"/>
    <x v="37"/>
    <x v="37"/>
    <x v="171"/>
    <x v="0"/>
    <x v="725"/>
    <x v="721"/>
    <x v="72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44"/>
    <x v="1"/>
    <x v="1"/>
    <x v="0"/>
    <x v="0"/>
    <x v="0"/>
    <x v="0"/>
    <x v="0"/>
    <x v="0"/>
    <x v="0"/>
    <x v="0"/>
    <x v="1"/>
    <x v="1"/>
    <x v="1"/>
    <x v="1"/>
    <x v="23"/>
    <x v="157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20"/>
    <x v="0"/>
    <x v="733"/>
    <x v="729"/>
    <x v="733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8"/>
    <x v="1"/>
    <x v="1"/>
    <x v="0"/>
    <x v="0"/>
    <x v="0"/>
    <x v="0"/>
    <x v="0"/>
    <x v="0"/>
    <x v="0"/>
    <x v="0"/>
    <x v="1"/>
    <x v="1"/>
    <x v="1"/>
    <x v="1"/>
    <x v="1"/>
    <x v="15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7"/>
    <x v="37"/>
    <x v="120"/>
    <x v="0"/>
    <x v="733"/>
    <x v="729"/>
    <x v="733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0"/>
    <x v="0"/>
    <x v="0"/>
    <x v="0"/>
    <x v="0"/>
    <x v="0"/>
    <x v="1"/>
    <x v="1"/>
    <x v="1"/>
    <x v="1"/>
    <x v="6"/>
    <x v="295"/>
    <x v="2"/>
    <x v="2"/>
    <x v="0"/>
    <x v="0"/>
    <x v="5"/>
    <x v="4"/>
    <x v="5"/>
    <x v="4"/>
    <x v="5"/>
    <x v="5"/>
    <x v="5"/>
    <x v="0"/>
    <x v="0"/>
    <x v="1"/>
    <x v="164"/>
    <x v="164"/>
    <x v="1"/>
    <x v="1"/>
    <x v="37"/>
    <x v="37"/>
  </r>
  <r>
    <x v="0"/>
    <x v="0"/>
    <x v="0"/>
    <x v="37"/>
    <x v="37"/>
    <x v="184"/>
    <x v="0"/>
    <x v="442"/>
    <x v="440"/>
    <x v="44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4"/>
    <x v="584"/>
    <x v="0"/>
    <x v="0"/>
    <x v="424"/>
    <x v="0"/>
    <x v="957"/>
    <x v="506"/>
    <x v="1138"/>
    <x v="1131"/>
    <x v="1139"/>
    <x v="1271"/>
    <x v="0"/>
    <x v="0"/>
    <x v="0"/>
    <x v="0"/>
    <x v="0"/>
    <x v="0"/>
    <x v="0"/>
    <x v="0"/>
    <x v="0"/>
    <x v="0"/>
    <x v="0"/>
    <x v="0"/>
    <x v="0"/>
    <x v="0"/>
    <x v="0"/>
    <x v="397"/>
    <x v="477"/>
    <x v="0"/>
    <x v="0"/>
    <x v="1"/>
    <x v="1"/>
    <x v="0"/>
    <x v="0"/>
    <x v="14"/>
    <x v="2"/>
    <x v="436"/>
    <x v="1"/>
    <x v="9"/>
    <x v="633"/>
    <x v="0"/>
    <x v="0"/>
    <x v="967"/>
    <x v="1142"/>
    <x v="4"/>
    <x v="593"/>
    <x v="2"/>
    <x v="2"/>
    <x v="0"/>
    <x v="0"/>
    <x v="11"/>
    <x v="8"/>
    <x v="1087"/>
    <x v="1"/>
    <x v="13"/>
    <x v="1171"/>
    <x v="1444"/>
    <x v="0"/>
    <x v="0"/>
    <x v="0"/>
    <x v="0"/>
    <x v="0"/>
    <x v="0"/>
    <x v="0"/>
    <x v="0"/>
    <x v="0"/>
  </r>
  <r>
    <x v="0"/>
    <x v="0"/>
    <x v="0"/>
    <x v="37"/>
    <x v="37"/>
    <x v="184"/>
    <x v="0"/>
    <x v="442"/>
    <x v="440"/>
    <x v="442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45"/>
    <x v="1"/>
    <x v="1"/>
    <x v="0"/>
    <x v="0"/>
    <x v="0"/>
    <x v="0"/>
    <x v="0"/>
    <x v="0"/>
    <x v="0"/>
    <x v="0"/>
    <x v="1"/>
    <x v="1"/>
    <x v="1"/>
    <x v="1"/>
    <x v="6"/>
    <x v="15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17"/>
    <x v="68"/>
    <x v="173"/>
    <x v="173"/>
    <x v="17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5"/>
    <x v="585"/>
    <x v="0"/>
    <x v="0"/>
    <x v="0"/>
    <x v="0"/>
    <x v="958"/>
    <x v="507"/>
    <x v="1139"/>
    <x v="1132"/>
    <x v="1140"/>
    <x v="127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1"/>
    <x v="19"/>
    <x v="437"/>
    <x v="0"/>
    <x v="0"/>
    <x v="634"/>
    <x v="3"/>
    <x v="17"/>
    <x v="968"/>
    <x v="1143"/>
    <x v="113"/>
    <x v="1573"/>
    <x v="1"/>
    <x v="4"/>
    <x v="7"/>
    <x v="382"/>
    <x v="77"/>
    <x v="39"/>
    <x v="1088"/>
    <x v="12"/>
    <x v="127"/>
    <x v="1172"/>
    <x v="1445"/>
    <x v="0"/>
    <x v="0"/>
    <x v="0"/>
    <x v="0"/>
    <x v="0"/>
    <x v="0"/>
    <x v="0"/>
    <x v="0"/>
    <x v="0"/>
  </r>
  <r>
    <x v="0"/>
    <x v="0"/>
    <x v="0"/>
    <x v="38"/>
    <x v="38"/>
    <x v="1"/>
    <x v="199"/>
    <x v="548"/>
    <x v="546"/>
    <x v="5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4"/>
    <x v="1574"/>
    <x v="1"/>
    <x v="4"/>
    <x v="13"/>
    <x v="383"/>
    <x v="1"/>
    <x v="1"/>
    <x v="1089"/>
    <x v="1"/>
    <x v="1"/>
    <x v="1173"/>
    <x v="1446"/>
    <x v="0"/>
    <x v="0"/>
    <x v="0"/>
    <x v="0"/>
    <x v="0"/>
    <x v="0"/>
    <x v="0"/>
    <x v="0"/>
    <x v="0"/>
  </r>
  <r>
    <x v="0"/>
    <x v="0"/>
    <x v="0"/>
    <x v="38"/>
    <x v="38"/>
    <x v="69"/>
    <x v="0"/>
    <x v="546"/>
    <x v="544"/>
    <x v="546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02"/>
    <x v="1"/>
    <x v="1"/>
    <x v="0"/>
    <x v="0"/>
    <x v="0"/>
    <x v="0"/>
    <x v="0"/>
    <x v="0"/>
    <x v="0"/>
    <x v="0"/>
    <x v="1"/>
    <x v="1"/>
    <x v="1"/>
    <x v="1"/>
    <x v="6"/>
    <x v="89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"/>
    <x v="56"/>
    <x v="550"/>
    <x v="548"/>
    <x v="55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0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75"/>
    <x v="0"/>
    <x v="217"/>
    <x v="217"/>
    <x v="217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346"/>
    <x v="1"/>
    <x v="1"/>
    <x v="0"/>
    <x v="0"/>
    <x v="0"/>
    <x v="0"/>
    <x v="0"/>
    <x v="0"/>
    <x v="0"/>
    <x v="0"/>
    <x v="1"/>
    <x v="1"/>
    <x v="1"/>
    <x v="1"/>
    <x v="10"/>
    <x v="157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"/>
    <x v="110"/>
    <x v="138"/>
    <x v="138"/>
    <x v="1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576"/>
    <x v="1"/>
    <x v="158"/>
    <x v="1"/>
    <x v="280"/>
    <x v="2"/>
    <x v="1"/>
    <x v="188"/>
    <x v="1"/>
    <x v="2"/>
    <x v="181"/>
    <x v="1447"/>
    <x v="0"/>
    <x v="0"/>
    <x v="0"/>
    <x v="0"/>
    <x v="0"/>
    <x v="0"/>
    <x v="0"/>
    <x v="0"/>
    <x v="0"/>
  </r>
  <r>
    <x v="0"/>
    <x v="0"/>
    <x v="0"/>
    <x v="38"/>
    <x v="38"/>
    <x v="1"/>
    <x v="36"/>
    <x v="546"/>
    <x v="544"/>
    <x v="546"/>
    <x v="0"/>
    <x v="1"/>
    <x v="0"/>
    <x v="0"/>
    <x v="0"/>
    <x v="0"/>
    <x v="0"/>
    <x v="0"/>
    <x v="0"/>
    <x v="0"/>
    <x v="2"/>
    <x v="2"/>
    <x v="0"/>
    <x v="0"/>
    <x v="0"/>
    <x v="0"/>
    <x v="24"/>
    <x v="0"/>
    <x v="0"/>
    <x v="0"/>
    <x v="0"/>
    <x v="826"/>
    <x v="586"/>
    <x v="109"/>
    <x v="27"/>
    <x v="425"/>
    <x v="102"/>
    <x v="959"/>
    <x v="508"/>
    <x v="1140"/>
    <x v="1133"/>
    <x v="1141"/>
    <x v="1273"/>
    <x v="0"/>
    <x v="0"/>
    <x v="0"/>
    <x v="0"/>
    <x v="0"/>
    <x v="0"/>
    <x v="1"/>
    <x v="3"/>
    <x v="0"/>
    <x v="0"/>
    <x v="0"/>
    <x v="0"/>
    <x v="9"/>
    <x v="0"/>
    <x v="0"/>
    <x v="398"/>
    <x v="478"/>
    <x v="0"/>
    <x v="0"/>
    <x v="3"/>
    <x v="300"/>
    <x v="0"/>
    <x v="0"/>
    <x v="31"/>
    <x v="19"/>
    <x v="438"/>
    <x v="0"/>
    <x v="0"/>
    <x v="635"/>
    <x v="3"/>
    <x v="60"/>
    <x v="969"/>
    <x v="1144"/>
    <x v="197"/>
    <x v="1577"/>
    <x v="7"/>
    <x v="518"/>
    <x v="21"/>
    <x v="384"/>
    <x v="245"/>
    <x v="33"/>
    <x v="1090"/>
    <x v="18"/>
    <x v="219"/>
    <x v="1174"/>
    <x v="1448"/>
    <x v="0"/>
    <x v="0"/>
    <x v="0"/>
    <x v="0"/>
    <x v="0"/>
    <x v="0"/>
    <x v="0"/>
    <x v="0"/>
    <x v="0"/>
  </r>
  <r>
    <x v="0"/>
    <x v="0"/>
    <x v="0"/>
    <x v="38"/>
    <x v="38"/>
    <x v="11"/>
    <x v="27"/>
    <x v="464"/>
    <x v="462"/>
    <x v="46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7"/>
    <x v="56"/>
    <x v="0"/>
    <x v="0"/>
    <x v="0"/>
    <x v="0"/>
    <x v="960"/>
    <x v="0"/>
    <x v="1141"/>
    <x v="1134"/>
    <x v="1142"/>
    <x v="12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4"/>
    <x v="4"/>
    <x v="5"/>
    <x v="0"/>
    <x v="0"/>
    <x v="133"/>
    <x v="0"/>
    <x v="8"/>
    <x v="970"/>
    <x v="1145"/>
    <x v="15"/>
    <x v="1578"/>
    <x v="2"/>
    <x v="2"/>
    <x v="0"/>
    <x v="0"/>
    <x v="8"/>
    <x v="3"/>
    <x v="1091"/>
    <x v="1"/>
    <x v="7"/>
    <x v="1175"/>
    <x v="1449"/>
    <x v="0"/>
    <x v="0"/>
    <x v="0"/>
    <x v="0"/>
    <x v="0"/>
    <x v="0"/>
    <x v="0"/>
    <x v="0"/>
    <x v="0"/>
  </r>
  <r>
    <x v="0"/>
    <x v="0"/>
    <x v="0"/>
    <x v="38"/>
    <x v="38"/>
    <x v="11"/>
    <x v="27"/>
    <x v="464"/>
    <x v="462"/>
    <x v="46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47"/>
    <x v="1"/>
    <x v="1"/>
    <x v="0"/>
    <x v="0"/>
    <x v="0"/>
    <x v="0"/>
    <x v="0"/>
    <x v="0"/>
    <x v="0"/>
    <x v="0"/>
    <x v="1"/>
    <x v="1"/>
    <x v="1"/>
    <x v="1"/>
    <x v="6"/>
    <x v="1579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240"/>
    <x v="0"/>
    <x v="490"/>
    <x v="488"/>
    <x v="49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15"/>
    <x v="348"/>
    <x v="0"/>
    <x v="301"/>
    <x v="0"/>
    <x v="0"/>
    <x v="0"/>
    <x v="0"/>
    <x v="0"/>
    <x v="0"/>
    <x v="0"/>
    <x v="0"/>
    <x v="1"/>
    <x v="1"/>
    <x v="1"/>
    <x v="1"/>
    <x v="34"/>
    <x v="1580"/>
    <x v="1"/>
    <x v="496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240"/>
    <x v="0"/>
    <x v="490"/>
    <x v="488"/>
    <x v="49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57"/>
    <x v="185"/>
    <x v="0"/>
    <x v="0"/>
    <x v="0"/>
    <x v="0"/>
    <x v="301"/>
    <x v="164"/>
    <x v="1142"/>
    <x v="1135"/>
    <x v="1143"/>
    <x v="1275"/>
    <x v="0"/>
    <x v="0"/>
    <x v="0"/>
    <x v="0"/>
    <x v="0"/>
    <x v="0"/>
    <x v="0"/>
    <x v="0"/>
    <x v="0"/>
    <x v="0"/>
    <x v="0"/>
    <x v="0"/>
    <x v="0"/>
    <x v="0"/>
    <x v="0"/>
    <x v="0"/>
    <x v="479"/>
    <x v="19"/>
    <x v="349"/>
    <x v="1"/>
    <x v="1"/>
    <x v="0"/>
    <x v="0"/>
    <x v="27"/>
    <x v="2"/>
    <x v="82"/>
    <x v="2"/>
    <x v="87"/>
    <x v="583"/>
    <x v="0"/>
    <x v="5"/>
    <x v="298"/>
    <x v="1146"/>
    <x v="23"/>
    <x v="1203"/>
    <x v="2"/>
    <x v="2"/>
    <x v="0"/>
    <x v="0"/>
    <x v="8"/>
    <x v="3"/>
    <x v="407"/>
    <x v="1"/>
    <x v="14"/>
    <x v="152"/>
    <x v="1450"/>
    <x v="0"/>
    <x v="0"/>
    <x v="0"/>
    <x v="165"/>
    <x v="165"/>
    <x v="1"/>
    <x v="1"/>
    <x v="38"/>
    <x v="38"/>
  </r>
  <r>
    <x v="0"/>
    <x v="0"/>
    <x v="0"/>
    <x v="38"/>
    <x v="38"/>
    <x v="0"/>
    <x v="98"/>
    <x v="734"/>
    <x v="730"/>
    <x v="7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43"/>
    <x v="1136"/>
    <x v="1144"/>
    <x v="12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0"/>
    <x v="0"/>
    <x v="0"/>
    <x v="10"/>
    <x v="0"/>
    <x v="16"/>
    <x v="164"/>
    <x v="1147"/>
    <x v="46"/>
    <x v="1581"/>
    <x v="2"/>
    <x v="2"/>
    <x v="7"/>
    <x v="385"/>
    <x v="13"/>
    <x v="1"/>
    <x v="1092"/>
    <x v="1"/>
    <x v="13"/>
    <x v="1176"/>
    <x v="1451"/>
    <x v="0"/>
    <x v="0"/>
    <x v="0"/>
    <x v="0"/>
    <x v="0"/>
    <x v="0"/>
    <x v="0"/>
    <x v="0"/>
    <x v="0"/>
  </r>
  <r>
    <x v="0"/>
    <x v="0"/>
    <x v="0"/>
    <x v="38"/>
    <x v="38"/>
    <x v="62"/>
    <x v="99"/>
    <x v="374"/>
    <x v="372"/>
    <x v="37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8"/>
    <x v="150"/>
    <x v="0"/>
    <x v="0"/>
    <x v="426"/>
    <x v="0"/>
    <x v="961"/>
    <x v="0"/>
    <x v="1144"/>
    <x v="1137"/>
    <x v="1145"/>
    <x v="1277"/>
    <x v="0"/>
    <x v="0"/>
    <x v="0"/>
    <x v="0"/>
    <x v="0"/>
    <x v="0"/>
    <x v="3"/>
    <x v="3"/>
    <x v="0"/>
    <x v="0"/>
    <x v="0"/>
    <x v="0"/>
    <x v="9"/>
    <x v="2"/>
    <x v="1"/>
    <x v="399"/>
    <x v="480"/>
    <x v="0"/>
    <x v="0"/>
    <x v="1"/>
    <x v="1"/>
    <x v="0"/>
    <x v="0"/>
    <x v="57"/>
    <x v="2"/>
    <x v="103"/>
    <x v="1"/>
    <x v="1"/>
    <x v="636"/>
    <x v="3"/>
    <x v="6"/>
    <x v="971"/>
    <x v="1148"/>
    <x v="11"/>
    <x v="1582"/>
    <x v="7"/>
    <x v="519"/>
    <x v="0"/>
    <x v="0"/>
    <x v="49"/>
    <x v="15"/>
    <x v="1093"/>
    <x v="10"/>
    <x v="62"/>
    <x v="1177"/>
    <x v="1452"/>
    <x v="0"/>
    <x v="0"/>
    <x v="0"/>
    <x v="0"/>
    <x v="0"/>
    <x v="0"/>
    <x v="0"/>
    <x v="0"/>
    <x v="0"/>
  </r>
  <r>
    <x v="0"/>
    <x v="0"/>
    <x v="0"/>
    <x v="38"/>
    <x v="38"/>
    <x v="62"/>
    <x v="99"/>
    <x v="374"/>
    <x v="372"/>
    <x v="37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50"/>
    <x v="1"/>
    <x v="1"/>
    <x v="0"/>
    <x v="0"/>
    <x v="0"/>
    <x v="0"/>
    <x v="0"/>
    <x v="0"/>
    <x v="0"/>
    <x v="0"/>
    <x v="1"/>
    <x v="1"/>
    <x v="1"/>
    <x v="1"/>
    <x v="64"/>
    <x v="1583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52"/>
    <x v="0"/>
    <x v="735"/>
    <x v="731"/>
    <x v="73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351"/>
    <x v="1"/>
    <x v="1"/>
    <x v="0"/>
    <x v="0"/>
    <x v="0"/>
    <x v="0"/>
    <x v="0"/>
    <x v="0"/>
    <x v="0"/>
    <x v="0"/>
    <x v="1"/>
    <x v="1"/>
    <x v="1"/>
    <x v="1"/>
    <x v="23"/>
    <x v="158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8"/>
    <x v="38"/>
    <x v="152"/>
    <x v="0"/>
    <x v="735"/>
    <x v="731"/>
    <x v="735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52"/>
    <x v="1"/>
    <x v="1"/>
    <x v="0"/>
    <x v="0"/>
    <x v="0"/>
    <x v="0"/>
    <x v="0"/>
    <x v="0"/>
    <x v="0"/>
    <x v="0"/>
    <x v="1"/>
    <x v="1"/>
    <x v="1"/>
    <x v="1"/>
    <x v="1"/>
    <x v="1585"/>
    <x v="2"/>
    <x v="2"/>
    <x v="0"/>
    <x v="0"/>
    <x v="5"/>
    <x v="4"/>
    <x v="5"/>
    <x v="4"/>
    <x v="5"/>
    <x v="5"/>
    <x v="5"/>
    <x v="0"/>
    <x v="0"/>
    <x v="1"/>
    <x v="166"/>
    <x v="166"/>
    <x v="1"/>
    <x v="1"/>
    <x v="38"/>
    <x v="38"/>
  </r>
  <r>
    <x v="0"/>
    <x v="0"/>
    <x v="0"/>
    <x v="38"/>
    <x v="38"/>
    <x v="1"/>
    <x v="56"/>
    <x v="550"/>
    <x v="548"/>
    <x v="55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22"/>
    <x v="2"/>
    <x v="2"/>
    <x v="0"/>
    <x v="0"/>
    <x v="11"/>
    <x v="1"/>
    <x v="1094"/>
    <x v="1"/>
    <x v="39"/>
    <x v="1178"/>
    <x v="1453"/>
    <x v="0"/>
    <x v="0"/>
    <x v="0"/>
    <x v="0"/>
    <x v="0"/>
    <x v="0"/>
    <x v="0"/>
    <x v="0"/>
    <x v="0"/>
  </r>
  <r>
    <x v="0"/>
    <x v="0"/>
    <x v="0"/>
    <x v="38"/>
    <x v="38"/>
    <x v="175"/>
    <x v="0"/>
    <x v="217"/>
    <x v="217"/>
    <x v="217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71"/>
    <x v="0"/>
    <x v="0"/>
    <x v="0"/>
    <x v="0"/>
    <x v="85"/>
    <x v="66"/>
    <x v="343"/>
    <x v="1138"/>
    <x v="1146"/>
    <x v="381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37"/>
    <x v="1"/>
    <x v="1"/>
    <x v="0"/>
    <x v="0"/>
    <x v="7"/>
    <x v="4"/>
    <x v="9"/>
    <x v="1"/>
    <x v="1"/>
    <x v="23"/>
    <x v="1"/>
    <x v="1"/>
    <x v="1"/>
    <x v="1"/>
    <x v="6"/>
    <x v="671"/>
    <x v="2"/>
    <x v="2"/>
    <x v="0"/>
    <x v="0"/>
    <x v="2"/>
    <x v="1"/>
    <x v="28"/>
    <x v="4"/>
    <x v="5"/>
    <x v="5"/>
    <x v="5"/>
    <x v="0"/>
    <x v="0"/>
    <x v="0"/>
    <x v="0"/>
    <x v="0"/>
    <x v="0"/>
    <x v="0"/>
    <x v="0"/>
    <x v="0"/>
  </r>
  <r>
    <x v="0"/>
    <x v="0"/>
    <x v="0"/>
    <x v="39"/>
    <x v="39"/>
    <x v="241"/>
    <x v="0"/>
    <x v="554"/>
    <x v="552"/>
    <x v="55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51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"/>
    <x v="18"/>
    <x v="462"/>
    <x v="460"/>
    <x v="46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29"/>
    <x v="293"/>
    <x v="0"/>
    <x v="0"/>
    <x v="0"/>
    <x v="0"/>
    <x v="962"/>
    <x v="302"/>
    <x v="1145"/>
    <x v="1139"/>
    <x v="1147"/>
    <x v="12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4"/>
    <x v="2"/>
    <x v="2"/>
    <x v="0"/>
    <x v="0"/>
    <x v="637"/>
    <x v="0"/>
    <x v="3"/>
    <x v="972"/>
    <x v="1149"/>
    <x v="4"/>
    <x v="1586"/>
    <x v="2"/>
    <x v="2"/>
    <x v="7"/>
    <x v="15"/>
    <x v="49"/>
    <x v="3"/>
    <x v="1095"/>
    <x v="1"/>
    <x v="128"/>
    <x v="1179"/>
    <x v="1454"/>
    <x v="0"/>
    <x v="0"/>
    <x v="0"/>
    <x v="0"/>
    <x v="0"/>
    <x v="0"/>
    <x v="0"/>
    <x v="0"/>
    <x v="0"/>
  </r>
  <r>
    <x v="0"/>
    <x v="0"/>
    <x v="0"/>
    <x v="39"/>
    <x v="39"/>
    <x v="1"/>
    <x v="43"/>
    <x v="552"/>
    <x v="550"/>
    <x v="55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0"/>
    <x v="587"/>
    <x v="0"/>
    <x v="0"/>
    <x v="0"/>
    <x v="0"/>
    <x v="963"/>
    <x v="509"/>
    <x v="1146"/>
    <x v="1140"/>
    <x v="1148"/>
    <x v="12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10"/>
    <x v="439"/>
    <x v="0"/>
    <x v="0"/>
    <x v="638"/>
    <x v="6"/>
    <x v="21"/>
    <x v="973"/>
    <x v="1150"/>
    <x v="45"/>
    <x v="1587"/>
    <x v="1"/>
    <x v="4"/>
    <x v="25"/>
    <x v="386"/>
    <x v="199"/>
    <x v="26"/>
    <x v="1096"/>
    <x v="15"/>
    <x v="130"/>
    <x v="1180"/>
    <x v="1455"/>
    <x v="0"/>
    <x v="0"/>
    <x v="0"/>
    <x v="0"/>
    <x v="0"/>
    <x v="0"/>
    <x v="0"/>
    <x v="0"/>
    <x v="0"/>
  </r>
  <r>
    <x v="0"/>
    <x v="0"/>
    <x v="0"/>
    <x v="39"/>
    <x v="39"/>
    <x v="52"/>
    <x v="0"/>
    <x v="552"/>
    <x v="550"/>
    <x v="55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86"/>
    <x v="1"/>
    <x v="1"/>
    <x v="0"/>
    <x v="0"/>
    <x v="0"/>
    <x v="0"/>
    <x v="0"/>
    <x v="0"/>
    <x v="0"/>
    <x v="0"/>
    <x v="1"/>
    <x v="1"/>
    <x v="1"/>
    <x v="1"/>
    <x v="1"/>
    <x v="304"/>
    <x v="2"/>
    <x v="2"/>
    <x v="0"/>
    <x v="0"/>
    <x v="5"/>
    <x v="4"/>
    <x v="5"/>
    <x v="4"/>
    <x v="5"/>
    <x v="5"/>
    <x v="5"/>
    <x v="0"/>
    <x v="0"/>
    <x v="1"/>
    <x v="167"/>
    <x v="167"/>
    <x v="1"/>
    <x v="1"/>
    <x v="39"/>
    <x v="39"/>
  </r>
  <r>
    <x v="0"/>
    <x v="0"/>
    <x v="0"/>
    <x v="39"/>
    <x v="39"/>
    <x v="1"/>
    <x v="55"/>
    <x v="481"/>
    <x v="479"/>
    <x v="4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0"/>
    <x v="1588"/>
    <x v="2"/>
    <x v="2"/>
    <x v="0"/>
    <x v="0"/>
    <x v="13"/>
    <x v="1"/>
    <x v="921"/>
    <x v="1"/>
    <x v="13"/>
    <x v="233"/>
    <x v="1456"/>
    <x v="0"/>
    <x v="0"/>
    <x v="0"/>
    <x v="0"/>
    <x v="0"/>
    <x v="0"/>
    <x v="0"/>
    <x v="0"/>
    <x v="0"/>
  </r>
  <r>
    <x v="0"/>
    <x v="0"/>
    <x v="0"/>
    <x v="39"/>
    <x v="39"/>
    <x v="58"/>
    <x v="68"/>
    <x v="546"/>
    <x v="544"/>
    <x v="54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1"/>
    <x v="588"/>
    <x v="0"/>
    <x v="0"/>
    <x v="427"/>
    <x v="0"/>
    <x v="964"/>
    <x v="510"/>
    <x v="1147"/>
    <x v="1141"/>
    <x v="1149"/>
    <x v="1280"/>
    <x v="0"/>
    <x v="0"/>
    <x v="0"/>
    <x v="0"/>
    <x v="0"/>
    <x v="0"/>
    <x v="0"/>
    <x v="0"/>
    <x v="0"/>
    <x v="0"/>
    <x v="0"/>
    <x v="0"/>
    <x v="0"/>
    <x v="0"/>
    <x v="0"/>
    <x v="400"/>
    <x v="481"/>
    <x v="0"/>
    <x v="0"/>
    <x v="0"/>
    <x v="302"/>
    <x v="0"/>
    <x v="0"/>
    <x v="72"/>
    <x v="5"/>
    <x v="374"/>
    <x v="0"/>
    <x v="0"/>
    <x v="639"/>
    <x v="3"/>
    <x v="65"/>
    <x v="974"/>
    <x v="1151"/>
    <x v="45"/>
    <x v="1589"/>
    <x v="7"/>
    <x v="520"/>
    <x v="4"/>
    <x v="4"/>
    <x v="154"/>
    <x v="20"/>
    <x v="1097"/>
    <x v="42"/>
    <x v="180"/>
    <x v="1181"/>
    <x v="1457"/>
    <x v="0"/>
    <x v="0"/>
    <x v="0"/>
    <x v="0"/>
    <x v="0"/>
    <x v="0"/>
    <x v="0"/>
    <x v="0"/>
    <x v="0"/>
  </r>
  <r>
    <x v="0"/>
    <x v="0"/>
    <x v="0"/>
    <x v="39"/>
    <x v="39"/>
    <x v="52"/>
    <x v="0"/>
    <x v="515"/>
    <x v="513"/>
    <x v="51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7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39"/>
    <x v="39"/>
    <x v="117"/>
    <x v="189"/>
    <x v="347"/>
    <x v="346"/>
    <x v="34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924"/>
    <x v="2"/>
    <x v="2"/>
    <x v="4"/>
    <x v="387"/>
    <x v="23"/>
    <x v="3"/>
    <x v="1098"/>
    <x v="3"/>
    <x v="16"/>
    <x v="1182"/>
    <x v="1458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8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4"/>
    <x v="1590"/>
    <x v="2"/>
    <x v="2"/>
    <x v="0"/>
    <x v="0"/>
    <x v="13"/>
    <x v="1"/>
    <x v="202"/>
    <x v="1"/>
    <x v="13"/>
    <x v="1183"/>
    <x v="1459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48"/>
    <x v="1142"/>
    <x v="1150"/>
    <x v="1282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353"/>
    <x v="0"/>
    <x v="0"/>
    <x v="0"/>
    <x v="0"/>
    <x v="7"/>
    <x v="4"/>
    <x v="11"/>
    <x v="0"/>
    <x v="0"/>
    <x v="199"/>
    <x v="0"/>
    <x v="16"/>
    <x v="975"/>
    <x v="1152"/>
    <x v="19"/>
    <x v="1591"/>
    <x v="1"/>
    <x v="4"/>
    <x v="1"/>
    <x v="1"/>
    <x v="13"/>
    <x v="1"/>
    <x v="227"/>
    <x v="1"/>
    <x v="13"/>
    <x v="222"/>
    <x v="1460"/>
    <x v="0"/>
    <x v="0"/>
    <x v="0"/>
    <x v="0"/>
    <x v="0"/>
    <x v="0"/>
    <x v="0"/>
    <x v="0"/>
    <x v="0"/>
  </r>
  <r>
    <x v="0"/>
    <x v="0"/>
    <x v="0"/>
    <x v="39"/>
    <x v="39"/>
    <x v="52"/>
    <x v="0"/>
    <x v="528"/>
    <x v="526"/>
    <x v="52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"/>
    <x v="0"/>
    <x v="0"/>
    <x v="0"/>
    <x v="0"/>
    <x v="53"/>
    <x v="4"/>
    <x v="1149"/>
    <x v="1143"/>
    <x v="1151"/>
    <x v="128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54"/>
    <x v="1"/>
    <x v="1"/>
    <x v="0"/>
    <x v="0"/>
    <x v="4"/>
    <x v="2"/>
    <x v="162"/>
    <x v="2"/>
    <x v="132"/>
    <x v="158"/>
    <x v="0"/>
    <x v="16"/>
    <x v="201"/>
    <x v="1153"/>
    <x v="1"/>
    <x v="1592"/>
    <x v="2"/>
    <x v="2"/>
    <x v="0"/>
    <x v="0"/>
    <x v="6"/>
    <x v="3"/>
    <x v="16"/>
    <x v="1"/>
    <x v="2"/>
    <x v="247"/>
    <x v="1461"/>
    <x v="0"/>
    <x v="0"/>
    <x v="0"/>
    <x v="96"/>
    <x v="96"/>
    <x v="1"/>
    <x v="1"/>
    <x v="39"/>
    <x v="39"/>
  </r>
  <r>
    <x v="0"/>
    <x v="0"/>
    <x v="0"/>
    <x v="40"/>
    <x v="40"/>
    <x v="188"/>
    <x v="202"/>
    <x v="76"/>
    <x v="76"/>
    <x v="7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3"/>
    <x v="0"/>
    <x v="0"/>
    <x v="0"/>
    <x v="0"/>
    <x v="0"/>
    <x v="0"/>
    <x v="0"/>
    <x v="0"/>
    <x v="1"/>
    <x v="1"/>
    <x v="1"/>
    <x v="1"/>
    <x v="16"/>
    <x v="1593"/>
    <x v="1"/>
    <x v="521"/>
    <x v="6"/>
    <x v="147"/>
    <x v="11"/>
    <x v="3"/>
    <x v="1010"/>
    <x v="3"/>
    <x v="39"/>
    <x v="1092"/>
    <x v="1462"/>
    <x v="0"/>
    <x v="0"/>
    <x v="0"/>
    <x v="0"/>
    <x v="0"/>
    <x v="0"/>
    <x v="0"/>
    <x v="0"/>
    <x v="0"/>
  </r>
  <r>
    <x v="0"/>
    <x v="0"/>
    <x v="0"/>
    <x v="40"/>
    <x v="40"/>
    <x v="165"/>
    <x v="203"/>
    <x v="416"/>
    <x v="414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881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"/>
    <x v="4"/>
    <x v="677"/>
    <x v="674"/>
    <x v="6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8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3"/>
    <x v="1594"/>
    <x v="2"/>
    <x v="2"/>
    <x v="0"/>
    <x v="0"/>
    <x v="8"/>
    <x v="8"/>
    <x v="1099"/>
    <x v="10"/>
    <x v="10"/>
    <x v="1184"/>
    <x v="1463"/>
    <x v="0"/>
    <x v="0"/>
    <x v="0"/>
    <x v="0"/>
    <x v="0"/>
    <x v="0"/>
    <x v="0"/>
    <x v="0"/>
    <x v="0"/>
  </r>
  <r>
    <x v="0"/>
    <x v="0"/>
    <x v="0"/>
    <x v="40"/>
    <x v="40"/>
    <x v="1"/>
    <x v="0"/>
    <x v="736"/>
    <x v="732"/>
    <x v="73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2"/>
    <x v="143"/>
    <x v="0"/>
    <x v="0"/>
    <x v="428"/>
    <x v="0"/>
    <x v="965"/>
    <x v="123"/>
    <x v="1150"/>
    <x v="1144"/>
    <x v="1152"/>
    <x v="1285"/>
    <x v="0"/>
    <x v="0"/>
    <x v="0"/>
    <x v="0"/>
    <x v="0"/>
    <x v="0"/>
    <x v="0"/>
    <x v="0"/>
    <x v="0"/>
    <x v="0"/>
    <x v="0"/>
    <x v="0"/>
    <x v="0"/>
    <x v="0"/>
    <x v="0"/>
    <x v="401"/>
    <x v="482"/>
    <x v="0"/>
    <x v="0"/>
    <x v="0"/>
    <x v="0"/>
    <x v="0"/>
    <x v="0"/>
    <x v="7"/>
    <x v="4"/>
    <x v="440"/>
    <x v="0"/>
    <x v="0"/>
    <x v="640"/>
    <x v="1"/>
    <x v="1"/>
    <x v="976"/>
    <x v="1154"/>
    <x v="185"/>
    <x v="1595"/>
    <x v="1"/>
    <x v="4"/>
    <x v="7"/>
    <x v="15"/>
    <x v="148"/>
    <x v="3"/>
    <x v="1100"/>
    <x v="1"/>
    <x v="68"/>
    <x v="1185"/>
    <x v="1464"/>
    <x v="0"/>
    <x v="0"/>
    <x v="0"/>
    <x v="0"/>
    <x v="0"/>
    <x v="0"/>
    <x v="0"/>
    <x v="0"/>
    <x v="0"/>
  </r>
  <r>
    <x v="0"/>
    <x v="0"/>
    <x v="0"/>
    <x v="40"/>
    <x v="40"/>
    <x v="1"/>
    <x v="35"/>
    <x v="396"/>
    <x v="394"/>
    <x v="39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3"/>
    <x v="589"/>
    <x v="0"/>
    <x v="0"/>
    <x v="0"/>
    <x v="0"/>
    <x v="966"/>
    <x v="511"/>
    <x v="1151"/>
    <x v="1145"/>
    <x v="1153"/>
    <x v="128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4"/>
    <x v="0"/>
    <x v="0"/>
    <x v="11"/>
    <x v="2"/>
    <x v="103"/>
    <x v="0"/>
    <x v="0"/>
    <x v="641"/>
    <x v="1"/>
    <x v="26"/>
    <x v="977"/>
    <x v="1155"/>
    <x v="99"/>
    <x v="1596"/>
    <x v="1"/>
    <x v="40"/>
    <x v="22"/>
    <x v="388"/>
    <x v="153"/>
    <x v="0"/>
    <x v="1101"/>
    <x v="6"/>
    <x v="17"/>
    <x v="1186"/>
    <x v="1465"/>
    <x v="0"/>
    <x v="0"/>
    <x v="0"/>
    <x v="0"/>
    <x v="0"/>
    <x v="0"/>
    <x v="0"/>
    <x v="0"/>
    <x v="0"/>
  </r>
  <r>
    <x v="0"/>
    <x v="0"/>
    <x v="0"/>
    <x v="40"/>
    <x v="40"/>
    <x v="242"/>
    <x v="27"/>
    <x v="301"/>
    <x v="300"/>
    <x v="3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4"/>
    <x v="590"/>
    <x v="0"/>
    <x v="0"/>
    <x v="429"/>
    <x v="0"/>
    <x v="967"/>
    <x v="512"/>
    <x v="1152"/>
    <x v="1146"/>
    <x v="1154"/>
    <x v="1287"/>
    <x v="0"/>
    <x v="0"/>
    <x v="0"/>
    <x v="0"/>
    <x v="0"/>
    <x v="0"/>
    <x v="0"/>
    <x v="0"/>
    <x v="0"/>
    <x v="0"/>
    <x v="0"/>
    <x v="0"/>
    <x v="0"/>
    <x v="0"/>
    <x v="0"/>
    <x v="402"/>
    <x v="483"/>
    <x v="0"/>
    <x v="0"/>
    <x v="1"/>
    <x v="1"/>
    <x v="0"/>
    <x v="0"/>
    <x v="11"/>
    <x v="19"/>
    <x v="441"/>
    <x v="1"/>
    <x v="94"/>
    <x v="642"/>
    <x v="13"/>
    <x v="24"/>
    <x v="978"/>
    <x v="1156"/>
    <x v="60"/>
    <x v="1597"/>
    <x v="9"/>
    <x v="522"/>
    <x v="0"/>
    <x v="0"/>
    <x v="117"/>
    <x v="14"/>
    <x v="1102"/>
    <x v="13"/>
    <x v="141"/>
    <x v="1187"/>
    <x v="1466"/>
    <x v="0"/>
    <x v="0"/>
    <x v="0"/>
    <x v="0"/>
    <x v="0"/>
    <x v="0"/>
    <x v="0"/>
    <x v="0"/>
    <x v="0"/>
  </r>
  <r>
    <x v="0"/>
    <x v="0"/>
    <x v="0"/>
    <x v="40"/>
    <x v="40"/>
    <x v="242"/>
    <x v="27"/>
    <x v="301"/>
    <x v="300"/>
    <x v="30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2"/>
    <x v="0"/>
    <x v="559"/>
    <x v="557"/>
    <x v="55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5"/>
    <x v="591"/>
    <x v="0"/>
    <x v="0"/>
    <x v="0"/>
    <x v="0"/>
    <x v="968"/>
    <x v="513"/>
    <x v="1153"/>
    <x v="1147"/>
    <x v="1155"/>
    <x v="128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2"/>
    <x v="2"/>
    <x v="442"/>
    <x v="0"/>
    <x v="0"/>
    <x v="643"/>
    <x v="1"/>
    <x v="37"/>
    <x v="979"/>
    <x v="1157"/>
    <x v="4"/>
    <x v="1598"/>
    <x v="2"/>
    <x v="2"/>
    <x v="1"/>
    <x v="133"/>
    <x v="141"/>
    <x v="13"/>
    <x v="1103"/>
    <x v="3"/>
    <x v="89"/>
    <x v="1188"/>
    <x v="1467"/>
    <x v="0"/>
    <x v="0"/>
    <x v="0"/>
    <x v="0"/>
    <x v="0"/>
    <x v="0"/>
    <x v="0"/>
    <x v="0"/>
    <x v="0"/>
  </r>
  <r>
    <x v="0"/>
    <x v="0"/>
    <x v="0"/>
    <x v="40"/>
    <x v="40"/>
    <x v="13"/>
    <x v="126"/>
    <x v="561"/>
    <x v="559"/>
    <x v="56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1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6"/>
    <x v="592"/>
    <x v="0"/>
    <x v="0"/>
    <x v="0"/>
    <x v="0"/>
    <x v="969"/>
    <x v="514"/>
    <x v="1154"/>
    <x v="1148"/>
    <x v="1156"/>
    <x v="1289"/>
    <x v="0"/>
    <x v="0"/>
    <x v="0"/>
    <x v="0"/>
    <x v="0"/>
    <x v="0"/>
    <x v="0"/>
    <x v="0"/>
    <x v="0"/>
    <x v="0"/>
    <x v="0"/>
    <x v="0"/>
    <x v="0"/>
    <x v="0"/>
    <x v="0"/>
    <x v="0"/>
    <x v="484"/>
    <x v="0"/>
    <x v="0"/>
    <x v="1"/>
    <x v="1"/>
    <x v="0"/>
    <x v="0"/>
    <x v="3"/>
    <x v="2"/>
    <x v="174"/>
    <x v="0"/>
    <x v="0"/>
    <x v="188"/>
    <x v="1"/>
    <x v="21"/>
    <x v="980"/>
    <x v="1158"/>
    <x v="16"/>
    <x v="1599"/>
    <x v="1"/>
    <x v="523"/>
    <x v="0"/>
    <x v="0"/>
    <x v="52"/>
    <x v="8"/>
    <x v="1104"/>
    <x v="1"/>
    <x v="65"/>
    <x v="1189"/>
    <x v="1468"/>
    <x v="0"/>
    <x v="0"/>
    <x v="0"/>
    <x v="0"/>
    <x v="0"/>
    <x v="0"/>
    <x v="0"/>
    <x v="0"/>
    <x v="0"/>
  </r>
  <r>
    <x v="0"/>
    <x v="0"/>
    <x v="0"/>
    <x v="40"/>
    <x v="40"/>
    <x v="187"/>
    <x v="79"/>
    <x v="155"/>
    <x v="155"/>
    <x v="15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55"/>
    <x v="1"/>
    <x v="1"/>
    <x v="0"/>
    <x v="0"/>
    <x v="0"/>
    <x v="0"/>
    <x v="0"/>
    <x v="0"/>
    <x v="0"/>
    <x v="0"/>
    <x v="1"/>
    <x v="1"/>
    <x v="1"/>
    <x v="1"/>
    <x v="1"/>
    <x v="886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3"/>
    <x v="39"/>
    <x v="287"/>
    <x v="286"/>
    <x v="28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37"/>
    <x v="56"/>
    <x v="0"/>
    <x v="0"/>
    <x v="0"/>
    <x v="0"/>
    <x v="970"/>
    <x v="52"/>
    <x v="1155"/>
    <x v="1149"/>
    <x v="1157"/>
    <x v="129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294"/>
    <x v="1"/>
    <x v="1"/>
    <x v="0"/>
    <x v="0"/>
    <x v="8"/>
    <x v="2"/>
    <x v="443"/>
    <x v="2"/>
    <x v="170"/>
    <x v="548"/>
    <x v="0"/>
    <x v="16"/>
    <x v="981"/>
    <x v="1159"/>
    <x v="23"/>
    <x v="1297"/>
    <x v="2"/>
    <x v="2"/>
    <x v="0"/>
    <x v="0"/>
    <x v="13"/>
    <x v="3"/>
    <x v="1105"/>
    <x v="1"/>
    <x v="2"/>
    <x v="1190"/>
    <x v="1469"/>
    <x v="0"/>
    <x v="0"/>
    <x v="0"/>
    <x v="0"/>
    <x v="0"/>
    <x v="0"/>
    <x v="0"/>
    <x v="0"/>
    <x v="0"/>
  </r>
  <r>
    <x v="0"/>
    <x v="0"/>
    <x v="0"/>
    <x v="40"/>
    <x v="40"/>
    <x v="222"/>
    <x v="0"/>
    <x v="681"/>
    <x v="678"/>
    <x v="681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6"/>
    <x v="0"/>
    <x v="0"/>
    <x v="0"/>
    <x v="0"/>
    <x v="0"/>
    <x v="0"/>
    <x v="0"/>
    <x v="0"/>
    <x v="0"/>
    <x v="0"/>
    <x v="0"/>
    <x v="0"/>
    <x v="0"/>
    <x v="0"/>
    <x v="0"/>
    <x v="2"/>
    <x v="4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0"/>
    <x v="40"/>
    <x v="188"/>
    <x v="202"/>
    <x v="76"/>
    <x v="76"/>
    <x v="76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"/>
    <x v="18"/>
    <x v="567"/>
    <x v="565"/>
    <x v="56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1156"/>
    <x v="1150"/>
    <x v="1158"/>
    <x v="12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164"/>
    <x v="1160"/>
    <x v="22"/>
    <x v="1600"/>
    <x v="2"/>
    <x v="2"/>
    <x v="3"/>
    <x v="389"/>
    <x v="43"/>
    <x v="1"/>
    <x v="68"/>
    <x v="1"/>
    <x v="7"/>
    <x v="8"/>
    <x v="1470"/>
    <x v="0"/>
    <x v="0"/>
    <x v="0"/>
    <x v="0"/>
    <x v="0"/>
    <x v="0"/>
    <x v="0"/>
    <x v="0"/>
    <x v="0"/>
  </r>
  <r>
    <x v="0"/>
    <x v="0"/>
    <x v="0"/>
    <x v="41"/>
    <x v="41"/>
    <x v="51"/>
    <x v="205"/>
    <x v="396"/>
    <x v="394"/>
    <x v="39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38"/>
    <x v="593"/>
    <x v="0"/>
    <x v="0"/>
    <x v="430"/>
    <x v="103"/>
    <x v="971"/>
    <x v="515"/>
    <x v="1157"/>
    <x v="1151"/>
    <x v="1159"/>
    <x v="1292"/>
    <x v="0"/>
    <x v="0"/>
    <x v="0"/>
    <x v="0"/>
    <x v="0"/>
    <x v="0"/>
    <x v="3"/>
    <x v="3"/>
    <x v="1"/>
    <x v="25"/>
    <x v="0"/>
    <x v="0"/>
    <x v="83"/>
    <x v="0"/>
    <x v="0"/>
    <x v="0"/>
    <x v="0"/>
    <x v="0"/>
    <x v="0"/>
    <x v="0"/>
    <x v="0"/>
    <x v="0"/>
    <x v="0"/>
    <x v="33"/>
    <x v="19"/>
    <x v="444"/>
    <x v="0"/>
    <x v="0"/>
    <x v="644"/>
    <x v="13"/>
    <x v="60"/>
    <x v="982"/>
    <x v="1161"/>
    <x v="198"/>
    <x v="1601"/>
    <x v="7"/>
    <x v="524"/>
    <x v="51"/>
    <x v="390"/>
    <x v="246"/>
    <x v="18"/>
    <x v="1106"/>
    <x v="31"/>
    <x v="147"/>
    <x v="1191"/>
    <x v="1471"/>
    <x v="0"/>
    <x v="0"/>
    <x v="0"/>
    <x v="0"/>
    <x v="0"/>
    <x v="0"/>
    <x v="0"/>
    <x v="0"/>
    <x v="0"/>
  </r>
  <r>
    <x v="0"/>
    <x v="0"/>
    <x v="0"/>
    <x v="41"/>
    <x v="41"/>
    <x v="80"/>
    <x v="67"/>
    <x v="568"/>
    <x v="566"/>
    <x v="56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602"/>
    <x v="2"/>
    <x v="2"/>
    <x v="7"/>
    <x v="39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9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1"/>
    <x v="1"/>
    <x v="1"/>
    <x v="1"/>
    <x v="63"/>
    <x v="1"/>
    <x v="1"/>
    <x v="116"/>
    <x v="1472"/>
    <x v="0"/>
    <x v="0"/>
    <x v="0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39"/>
    <x v="26"/>
    <x v="0"/>
    <x v="0"/>
    <x v="431"/>
    <x v="0"/>
    <x v="972"/>
    <x v="23"/>
    <x v="1158"/>
    <x v="1152"/>
    <x v="1160"/>
    <x v="1294"/>
    <x v="1"/>
    <x v="47"/>
    <x v="0"/>
    <x v="0"/>
    <x v="0"/>
    <x v="0"/>
    <x v="0"/>
    <x v="0"/>
    <x v="0"/>
    <x v="0"/>
    <x v="0"/>
    <x v="0"/>
    <x v="0"/>
    <x v="0"/>
    <x v="0"/>
    <x v="403"/>
    <x v="485"/>
    <x v="71"/>
    <x v="356"/>
    <x v="3"/>
    <x v="305"/>
    <x v="0"/>
    <x v="0"/>
    <x v="8"/>
    <x v="2"/>
    <x v="445"/>
    <x v="1"/>
    <x v="62"/>
    <x v="303"/>
    <x v="0"/>
    <x v="16"/>
    <x v="983"/>
    <x v="1162"/>
    <x v="199"/>
    <x v="1603"/>
    <x v="7"/>
    <x v="525"/>
    <x v="0"/>
    <x v="0"/>
    <x v="6"/>
    <x v="3"/>
    <x v="1107"/>
    <x v="1"/>
    <x v="13"/>
    <x v="1192"/>
    <x v="1473"/>
    <x v="0"/>
    <x v="0"/>
    <x v="0"/>
    <x v="0"/>
    <x v="0"/>
    <x v="0"/>
    <x v="0"/>
    <x v="0"/>
    <x v="0"/>
  </r>
  <r>
    <x v="0"/>
    <x v="0"/>
    <x v="0"/>
    <x v="41"/>
    <x v="41"/>
    <x v="37"/>
    <x v="0"/>
    <x v="570"/>
    <x v="568"/>
    <x v="57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0"/>
    <x v="485"/>
    <x v="0"/>
    <x v="0"/>
    <x v="0"/>
    <x v="0"/>
    <x v="973"/>
    <x v="424"/>
    <x v="1159"/>
    <x v="1153"/>
    <x v="1161"/>
    <x v="1295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2"/>
    <x v="1"/>
    <x v="1"/>
    <x v="0"/>
    <x v="0"/>
    <x v="7"/>
    <x v="4"/>
    <x v="9"/>
    <x v="1"/>
    <x v="1"/>
    <x v="23"/>
    <x v="1"/>
    <x v="1"/>
    <x v="984"/>
    <x v="1163"/>
    <x v="6"/>
    <x v="295"/>
    <x v="2"/>
    <x v="2"/>
    <x v="0"/>
    <x v="0"/>
    <x v="2"/>
    <x v="1"/>
    <x v="28"/>
    <x v="4"/>
    <x v="5"/>
    <x v="1193"/>
    <x v="1474"/>
    <x v="0"/>
    <x v="0"/>
    <x v="0"/>
    <x v="168"/>
    <x v="168"/>
    <x v="1"/>
    <x v="1"/>
    <x v="41"/>
    <x v="41"/>
  </r>
  <r>
    <x v="0"/>
    <x v="0"/>
    <x v="0"/>
    <x v="41"/>
    <x v="41"/>
    <x v="65"/>
    <x v="74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604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"/>
    <x v="0"/>
    <x v="563"/>
    <x v="561"/>
    <x v="56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1"/>
    <x v="594"/>
    <x v="0"/>
    <x v="0"/>
    <x v="432"/>
    <x v="0"/>
    <x v="974"/>
    <x v="516"/>
    <x v="1160"/>
    <x v="1154"/>
    <x v="1162"/>
    <x v="1296"/>
    <x v="0"/>
    <x v="0"/>
    <x v="0"/>
    <x v="0"/>
    <x v="0"/>
    <x v="0"/>
    <x v="0"/>
    <x v="0"/>
    <x v="0"/>
    <x v="0"/>
    <x v="0"/>
    <x v="0"/>
    <x v="0"/>
    <x v="0"/>
    <x v="5"/>
    <x v="404"/>
    <x v="486"/>
    <x v="0"/>
    <x v="0"/>
    <x v="1"/>
    <x v="1"/>
    <x v="0"/>
    <x v="0"/>
    <x v="4"/>
    <x v="2"/>
    <x v="73"/>
    <x v="0"/>
    <x v="0"/>
    <x v="29"/>
    <x v="0"/>
    <x v="37"/>
    <x v="985"/>
    <x v="1164"/>
    <x v="200"/>
    <x v="1605"/>
    <x v="1"/>
    <x v="4"/>
    <x v="30"/>
    <x v="392"/>
    <x v="98"/>
    <x v="20"/>
    <x v="1108"/>
    <x v="15"/>
    <x v="170"/>
    <x v="1194"/>
    <x v="1475"/>
    <x v="0"/>
    <x v="0"/>
    <x v="0"/>
    <x v="0"/>
    <x v="0"/>
    <x v="0"/>
    <x v="0"/>
    <x v="0"/>
    <x v="0"/>
  </r>
  <r>
    <x v="0"/>
    <x v="0"/>
    <x v="0"/>
    <x v="41"/>
    <x v="41"/>
    <x v="1"/>
    <x v="200"/>
    <x v="222"/>
    <x v="221"/>
    <x v="22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2"/>
    <x v="595"/>
    <x v="0"/>
    <x v="0"/>
    <x v="433"/>
    <x v="0"/>
    <x v="975"/>
    <x v="517"/>
    <x v="1161"/>
    <x v="1155"/>
    <x v="1163"/>
    <x v="1297"/>
    <x v="0"/>
    <x v="0"/>
    <x v="0"/>
    <x v="0"/>
    <x v="0"/>
    <x v="0"/>
    <x v="0"/>
    <x v="0"/>
    <x v="0"/>
    <x v="0"/>
    <x v="0"/>
    <x v="0"/>
    <x v="0"/>
    <x v="0"/>
    <x v="0"/>
    <x v="405"/>
    <x v="487"/>
    <x v="0"/>
    <x v="0"/>
    <x v="1"/>
    <x v="1"/>
    <x v="0"/>
    <x v="0"/>
    <x v="7"/>
    <x v="4"/>
    <x v="173"/>
    <x v="0"/>
    <x v="0"/>
    <x v="645"/>
    <x v="1"/>
    <x v="24"/>
    <x v="986"/>
    <x v="1165"/>
    <x v="94"/>
    <x v="1606"/>
    <x v="2"/>
    <x v="2"/>
    <x v="4"/>
    <x v="393"/>
    <x v="247"/>
    <x v="15"/>
    <x v="1109"/>
    <x v="3"/>
    <x v="220"/>
    <x v="1195"/>
    <x v="1476"/>
    <x v="0"/>
    <x v="0"/>
    <x v="0"/>
    <x v="0"/>
    <x v="0"/>
    <x v="0"/>
    <x v="0"/>
    <x v="0"/>
    <x v="0"/>
  </r>
  <r>
    <x v="0"/>
    <x v="0"/>
    <x v="0"/>
    <x v="41"/>
    <x v="41"/>
    <x v="4"/>
    <x v="67"/>
    <x v="526"/>
    <x v="524"/>
    <x v="52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1"/>
    <x v="41"/>
    <x v="191"/>
    <x v="204"/>
    <x v="565"/>
    <x v="563"/>
    <x v="56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6"/>
    <x v="0"/>
    <x v="1162"/>
    <x v="1156"/>
    <x v="1164"/>
    <x v="12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3"/>
    <x v="8"/>
    <x v="6"/>
    <x v="1166"/>
    <x v="5"/>
    <x v="1607"/>
    <x v="2"/>
    <x v="2"/>
    <x v="0"/>
    <x v="0"/>
    <x v="59"/>
    <x v="8"/>
    <x v="1110"/>
    <x v="10"/>
    <x v="50"/>
    <x v="1196"/>
    <x v="1477"/>
    <x v="0"/>
    <x v="0"/>
    <x v="0"/>
    <x v="0"/>
    <x v="0"/>
    <x v="0"/>
    <x v="0"/>
    <x v="0"/>
    <x v="0"/>
  </r>
  <r>
    <x v="0"/>
    <x v="0"/>
    <x v="0"/>
    <x v="41"/>
    <x v="41"/>
    <x v="191"/>
    <x v="204"/>
    <x v="565"/>
    <x v="563"/>
    <x v="565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299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357"/>
    <x v="1"/>
    <x v="1"/>
    <x v="0"/>
    <x v="0"/>
    <x v="0"/>
    <x v="0"/>
    <x v="0"/>
    <x v="0"/>
    <x v="0"/>
    <x v="0"/>
    <x v="1"/>
    <x v="1"/>
    <x v="1"/>
    <x v="1"/>
    <x v="3"/>
    <x v="1608"/>
    <x v="1"/>
    <x v="108"/>
    <x v="0"/>
    <x v="0"/>
    <x v="43"/>
    <x v="1"/>
    <x v="92"/>
    <x v="1"/>
    <x v="7"/>
    <x v="87"/>
    <x v="1478"/>
    <x v="0"/>
    <x v="0"/>
    <x v="0"/>
    <x v="0"/>
    <x v="0"/>
    <x v="0"/>
    <x v="0"/>
    <x v="0"/>
    <x v="0"/>
  </r>
  <r>
    <x v="0"/>
    <x v="0"/>
    <x v="0"/>
    <x v="42"/>
    <x v="42"/>
    <x v="192"/>
    <x v="65"/>
    <x v="574"/>
    <x v="572"/>
    <x v="57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3"/>
    <x v="178"/>
    <x v="0"/>
    <x v="0"/>
    <x v="0"/>
    <x v="0"/>
    <x v="977"/>
    <x v="157"/>
    <x v="1163"/>
    <x v="1157"/>
    <x v="1165"/>
    <x v="1300"/>
    <x v="0"/>
    <x v="0"/>
    <x v="0"/>
    <x v="0"/>
    <x v="0"/>
    <x v="0"/>
    <x v="0"/>
    <x v="0"/>
    <x v="0"/>
    <x v="0"/>
    <x v="0"/>
    <x v="0"/>
    <x v="0"/>
    <x v="0"/>
    <x v="0"/>
    <x v="0"/>
    <x v="488"/>
    <x v="0"/>
    <x v="0"/>
    <x v="1"/>
    <x v="1"/>
    <x v="0"/>
    <x v="0"/>
    <x v="8"/>
    <x v="2"/>
    <x v="446"/>
    <x v="1"/>
    <x v="171"/>
    <x v="526"/>
    <x v="0"/>
    <x v="0"/>
    <x v="201"/>
    <x v="1167"/>
    <x v="103"/>
    <x v="1609"/>
    <x v="1"/>
    <x v="158"/>
    <x v="0"/>
    <x v="0"/>
    <x v="39"/>
    <x v="3"/>
    <x v="918"/>
    <x v="1"/>
    <x v="16"/>
    <x v="587"/>
    <x v="1479"/>
    <x v="0"/>
    <x v="0"/>
    <x v="0"/>
    <x v="0"/>
    <x v="0"/>
    <x v="0"/>
    <x v="0"/>
    <x v="0"/>
    <x v="0"/>
  </r>
  <r>
    <x v="0"/>
    <x v="0"/>
    <x v="0"/>
    <x v="42"/>
    <x v="42"/>
    <x v="31"/>
    <x v="141"/>
    <x v="417"/>
    <x v="415"/>
    <x v="4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0"/>
    <x v="1610"/>
    <x v="1"/>
    <x v="24"/>
    <x v="0"/>
    <x v="0"/>
    <x v="6"/>
    <x v="1"/>
    <x v="63"/>
    <x v="1"/>
    <x v="14"/>
    <x v="116"/>
    <x v="1480"/>
    <x v="0"/>
    <x v="0"/>
    <x v="0"/>
    <x v="0"/>
    <x v="0"/>
    <x v="0"/>
    <x v="0"/>
    <x v="0"/>
    <x v="0"/>
  </r>
  <r>
    <x v="0"/>
    <x v="0"/>
    <x v="0"/>
    <x v="42"/>
    <x v="42"/>
    <x v="1"/>
    <x v="201"/>
    <x v="737"/>
    <x v="733"/>
    <x v="73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1611"/>
    <x v="2"/>
    <x v="2"/>
    <x v="1"/>
    <x v="1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2"/>
    <x v="42"/>
    <x v="1"/>
    <x v="87"/>
    <x v="9"/>
    <x v="9"/>
    <x v="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8"/>
    <x v="0"/>
    <x v="1164"/>
    <x v="1158"/>
    <x v="1166"/>
    <x v="13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87"/>
    <x v="1168"/>
    <x v="3"/>
    <x v="1612"/>
    <x v="2"/>
    <x v="2"/>
    <x v="1"/>
    <x v="1"/>
    <x v="23"/>
    <x v="3"/>
    <x v="1111"/>
    <x v="3"/>
    <x v="16"/>
    <x v="1197"/>
    <x v="1481"/>
    <x v="0"/>
    <x v="0"/>
    <x v="0"/>
    <x v="0"/>
    <x v="0"/>
    <x v="0"/>
    <x v="0"/>
    <x v="0"/>
    <x v="0"/>
  </r>
  <r>
    <x v="0"/>
    <x v="0"/>
    <x v="0"/>
    <x v="42"/>
    <x v="42"/>
    <x v="27"/>
    <x v="27"/>
    <x v="578"/>
    <x v="576"/>
    <x v="57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2"/>
    <x v="1"/>
    <x v="2"/>
    <x v="1"/>
    <x v="2"/>
    <x v="2"/>
    <x v="273"/>
    <x v="0"/>
    <x v="0"/>
    <x v="0"/>
    <x v="0"/>
    <x v="0"/>
    <x v="0"/>
    <x v="0"/>
    <x v="0"/>
    <x v="0"/>
  </r>
  <r>
    <x v="0"/>
    <x v="0"/>
    <x v="0"/>
    <x v="42"/>
    <x v="42"/>
    <x v="156"/>
    <x v="73"/>
    <x v="512"/>
    <x v="510"/>
    <x v="51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4"/>
    <x v="1613"/>
    <x v="1"/>
    <x v="87"/>
    <x v="12"/>
    <x v="394"/>
    <x v="6"/>
    <x v="3"/>
    <x v="1112"/>
    <x v="3"/>
    <x v="14"/>
    <x v="1198"/>
    <x v="1482"/>
    <x v="0"/>
    <x v="0"/>
    <x v="0"/>
    <x v="0"/>
    <x v="0"/>
    <x v="0"/>
    <x v="0"/>
    <x v="0"/>
    <x v="0"/>
  </r>
  <r>
    <x v="0"/>
    <x v="0"/>
    <x v="0"/>
    <x v="42"/>
    <x v="42"/>
    <x v="114"/>
    <x v="108"/>
    <x v="224"/>
    <x v="223"/>
    <x v="22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5"/>
    <x v="0"/>
    <x v="1165"/>
    <x v="1159"/>
    <x v="1167"/>
    <x v="13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201"/>
    <x v="1169"/>
    <x v="5"/>
    <x v="1614"/>
    <x v="13"/>
    <x v="526"/>
    <x v="9"/>
    <x v="100"/>
    <x v="59"/>
    <x v="10"/>
    <x v="1113"/>
    <x v="13"/>
    <x v="50"/>
    <x v="1199"/>
    <x v="1483"/>
    <x v="0"/>
    <x v="0"/>
    <x v="0"/>
    <x v="0"/>
    <x v="0"/>
    <x v="0"/>
    <x v="0"/>
    <x v="0"/>
    <x v="0"/>
  </r>
  <r>
    <x v="0"/>
    <x v="0"/>
    <x v="0"/>
    <x v="42"/>
    <x v="42"/>
    <x v="37"/>
    <x v="0"/>
    <x v="738"/>
    <x v="734"/>
    <x v="7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5"/>
    <x v="0"/>
    <x v="1166"/>
    <x v="1160"/>
    <x v="1168"/>
    <x v="130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4"/>
    <x v="0"/>
    <x v="0"/>
    <x v="0"/>
    <x v="0"/>
    <x v="0"/>
    <x v="0"/>
    <x v="0"/>
    <x v="0"/>
    <x v="0"/>
    <x v="16"/>
    <x v="22"/>
    <x v="1170"/>
    <x v="19"/>
    <x v="198"/>
    <x v="1"/>
    <x v="57"/>
    <x v="0"/>
    <x v="0"/>
    <x v="8"/>
    <x v="15"/>
    <x v="1114"/>
    <x v="6"/>
    <x v="10"/>
    <x v="1200"/>
    <x v="1484"/>
    <x v="0"/>
    <x v="0"/>
    <x v="0"/>
    <x v="0"/>
    <x v="0"/>
    <x v="0"/>
    <x v="0"/>
    <x v="0"/>
    <x v="0"/>
  </r>
  <r>
    <x v="0"/>
    <x v="0"/>
    <x v="0"/>
    <x v="42"/>
    <x v="42"/>
    <x v="37"/>
    <x v="0"/>
    <x v="738"/>
    <x v="734"/>
    <x v="738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67"/>
    <x v="1161"/>
    <x v="1169"/>
    <x v="1304"/>
    <x v="3"/>
    <x v="48"/>
    <x v="0"/>
    <x v="0"/>
    <x v="0"/>
    <x v="0"/>
    <x v="0"/>
    <x v="0"/>
    <x v="0"/>
    <x v="0"/>
    <x v="0"/>
    <x v="0"/>
    <x v="0"/>
    <x v="0"/>
    <x v="0"/>
    <x v="0"/>
    <x v="0"/>
    <x v="45"/>
    <x v="358"/>
    <x v="3"/>
    <x v="306"/>
    <x v="0"/>
    <x v="0"/>
    <x v="8"/>
    <x v="4"/>
    <x v="217"/>
    <x v="1"/>
    <x v="130"/>
    <x v="646"/>
    <x v="0"/>
    <x v="0"/>
    <x v="988"/>
    <x v="1171"/>
    <x v="44"/>
    <x v="1615"/>
    <x v="5"/>
    <x v="527"/>
    <x v="0"/>
    <x v="0"/>
    <x v="13"/>
    <x v="1"/>
    <x v="1115"/>
    <x v="1"/>
    <x v="13"/>
    <x v="1201"/>
    <x v="1485"/>
    <x v="0"/>
    <x v="0"/>
    <x v="0"/>
    <x v="0"/>
    <x v="0"/>
    <x v="0"/>
    <x v="0"/>
    <x v="0"/>
    <x v="0"/>
  </r>
  <r>
    <x v="0"/>
    <x v="0"/>
    <x v="0"/>
    <x v="42"/>
    <x v="42"/>
    <x v="37"/>
    <x v="0"/>
    <x v="738"/>
    <x v="734"/>
    <x v="738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5"/>
    <x v="0"/>
    <x v="0"/>
    <x v="0"/>
    <x v="0"/>
    <x v="29"/>
    <x v="4"/>
    <x v="1168"/>
    <x v="1162"/>
    <x v="1170"/>
    <x v="1305"/>
    <x v="0"/>
    <x v="0"/>
    <x v="0"/>
    <x v="0"/>
    <x v="0"/>
    <x v="0"/>
    <x v="0"/>
    <x v="0"/>
    <x v="0"/>
    <x v="0"/>
    <x v="0"/>
    <x v="0"/>
    <x v="0"/>
    <x v="0"/>
    <x v="0"/>
    <x v="0"/>
    <x v="489"/>
    <x v="3"/>
    <x v="359"/>
    <x v="0"/>
    <x v="307"/>
    <x v="0"/>
    <x v="0"/>
    <x v="20"/>
    <x v="4"/>
    <x v="447"/>
    <x v="1"/>
    <x v="172"/>
    <x v="26"/>
    <x v="1"/>
    <x v="1"/>
    <x v="1"/>
    <x v="1172"/>
    <x v="1"/>
    <x v="1616"/>
    <x v="1"/>
    <x v="528"/>
    <x v="0"/>
    <x v="0"/>
    <x v="11"/>
    <x v="1"/>
    <x v="34"/>
    <x v="4"/>
    <x v="5"/>
    <x v="5"/>
    <x v="1486"/>
    <x v="0"/>
    <x v="0"/>
    <x v="0"/>
    <x v="169"/>
    <x v="169"/>
    <x v="1"/>
    <x v="1"/>
    <x v="42"/>
    <x v="42"/>
  </r>
  <r>
    <x v="0"/>
    <x v="0"/>
    <x v="0"/>
    <x v="43"/>
    <x v="43"/>
    <x v="1"/>
    <x v="209"/>
    <x v="285"/>
    <x v="284"/>
    <x v="28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79"/>
    <x v="0"/>
    <x v="1169"/>
    <x v="1163"/>
    <x v="1171"/>
    <x v="130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8"/>
    <x v="989"/>
    <x v="1173"/>
    <x v="16"/>
    <x v="1617"/>
    <x v="2"/>
    <x v="2"/>
    <x v="9"/>
    <x v="395"/>
    <x v="38"/>
    <x v="1"/>
    <x v="66"/>
    <x v="1"/>
    <x v="35"/>
    <x v="63"/>
    <x v="1487"/>
    <x v="0"/>
    <x v="0"/>
    <x v="0"/>
    <x v="0"/>
    <x v="0"/>
    <x v="0"/>
    <x v="0"/>
    <x v="0"/>
    <x v="0"/>
  </r>
  <r>
    <x v="0"/>
    <x v="0"/>
    <x v="0"/>
    <x v="43"/>
    <x v="43"/>
    <x v="28"/>
    <x v="20"/>
    <x v="692"/>
    <x v="689"/>
    <x v="6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618"/>
    <x v="2"/>
    <x v="2"/>
    <x v="0"/>
    <x v="0"/>
    <x v="13"/>
    <x v="1"/>
    <x v="266"/>
    <x v="1"/>
    <x v="13"/>
    <x v="263"/>
    <x v="1488"/>
    <x v="0"/>
    <x v="0"/>
    <x v="0"/>
    <x v="0"/>
    <x v="0"/>
    <x v="0"/>
    <x v="0"/>
    <x v="0"/>
    <x v="0"/>
  </r>
  <r>
    <x v="0"/>
    <x v="0"/>
    <x v="0"/>
    <x v="43"/>
    <x v="43"/>
    <x v="243"/>
    <x v="262"/>
    <x v="692"/>
    <x v="689"/>
    <x v="69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4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2"/>
    <x v="2"/>
    <x v="0"/>
    <x v="0"/>
    <x v="13"/>
    <x v="1"/>
    <x v="565"/>
    <x v="1"/>
    <x v="13"/>
    <x v="585"/>
    <x v="1489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4"/>
    <x v="233"/>
    <x v="0"/>
    <x v="0"/>
    <x v="0"/>
    <x v="0"/>
    <x v="980"/>
    <x v="234"/>
    <x v="1170"/>
    <x v="1164"/>
    <x v="1172"/>
    <x v="130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2"/>
    <x v="147"/>
    <x v="1"/>
    <x v="51"/>
    <x v="29"/>
    <x v="6"/>
    <x v="4"/>
    <x v="990"/>
    <x v="1174"/>
    <x v="60"/>
    <x v="1619"/>
    <x v="2"/>
    <x v="2"/>
    <x v="1"/>
    <x v="368"/>
    <x v="39"/>
    <x v="15"/>
    <x v="1116"/>
    <x v="10"/>
    <x v="16"/>
    <x v="1202"/>
    <x v="1490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5"/>
    <x v="233"/>
    <x v="0"/>
    <x v="0"/>
    <x v="0"/>
    <x v="0"/>
    <x v="981"/>
    <x v="234"/>
    <x v="1171"/>
    <x v="1165"/>
    <x v="1173"/>
    <x v="1308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360"/>
    <x v="1"/>
    <x v="1"/>
    <x v="0"/>
    <x v="0"/>
    <x v="7"/>
    <x v="4"/>
    <x v="10"/>
    <x v="1"/>
    <x v="9"/>
    <x v="10"/>
    <x v="1"/>
    <x v="1"/>
    <x v="991"/>
    <x v="1175"/>
    <x v="11"/>
    <x v="1620"/>
    <x v="2"/>
    <x v="2"/>
    <x v="0"/>
    <x v="0"/>
    <x v="2"/>
    <x v="1"/>
    <x v="84"/>
    <x v="4"/>
    <x v="5"/>
    <x v="1203"/>
    <x v="1491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6"/>
    <x v="185"/>
    <x v="0"/>
    <x v="0"/>
    <x v="0"/>
    <x v="0"/>
    <x v="982"/>
    <x v="164"/>
    <x v="1172"/>
    <x v="1166"/>
    <x v="1174"/>
    <x v="1309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80"/>
    <x v="1"/>
    <x v="1"/>
    <x v="0"/>
    <x v="0"/>
    <x v="4"/>
    <x v="4"/>
    <x v="2"/>
    <x v="1"/>
    <x v="2"/>
    <x v="480"/>
    <x v="1"/>
    <x v="1"/>
    <x v="1"/>
    <x v="1176"/>
    <x v="6"/>
    <x v="290"/>
    <x v="2"/>
    <x v="2"/>
    <x v="0"/>
    <x v="0"/>
    <x v="6"/>
    <x v="1"/>
    <x v="439"/>
    <x v="4"/>
    <x v="5"/>
    <x v="5"/>
    <x v="1492"/>
    <x v="0"/>
    <x v="0"/>
    <x v="0"/>
    <x v="170"/>
    <x v="170"/>
    <x v="1"/>
    <x v="1"/>
    <x v="55"/>
    <x v="55"/>
  </r>
  <r>
    <x v="0"/>
    <x v="0"/>
    <x v="0"/>
    <x v="43"/>
    <x v="43"/>
    <x v="117"/>
    <x v="69"/>
    <x v="521"/>
    <x v="519"/>
    <x v="52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5"/>
    <x v="1621"/>
    <x v="2"/>
    <x v="2"/>
    <x v="4"/>
    <x v="396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3"/>
    <x v="43"/>
    <x v="1"/>
    <x v="56"/>
    <x v="739"/>
    <x v="735"/>
    <x v="739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52"/>
    <x v="1622"/>
    <x v="2"/>
    <x v="2"/>
    <x v="2"/>
    <x v="397"/>
    <x v="58"/>
    <x v="6"/>
    <x v="1117"/>
    <x v="16"/>
    <x v="15"/>
    <x v="1204"/>
    <x v="1493"/>
    <x v="0"/>
    <x v="0"/>
    <x v="0"/>
    <x v="0"/>
    <x v="0"/>
    <x v="0"/>
    <x v="0"/>
    <x v="0"/>
    <x v="0"/>
  </r>
  <r>
    <x v="0"/>
    <x v="0"/>
    <x v="0"/>
    <x v="43"/>
    <x v="43"/>
    <x v="1"/>
    <x v="51"/>
    <x v="77"/>
    <x v="77"/>
    <x v="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7"/>
    <x v="596"/>
    <x v="0"/>
    <x v="0"/>
    <x v="434"/>
    <x v="0"/>
    <x v="983"/>
    <x v="192"/>
    <x v="1173"/>
    <x v="1167"/>
    <x v="1175"/>
    <x v="1310"/>
    <x v="0"/>
    <x v="0"/>
    <x v="0"/>
    <x v="0"/>
    <x v="0"/>
    <x v="0"/>
    <x v="0"/>
    <x v="0"/>
    <x v="0"/>
    <x v="0"/>
    <x v="0"/>
    <x v="0"/>
    <x v="0"/>
    <x v="0"/>
    <x v="0"/>
    <x v="406"/>
    <x v="490"/>
    <x v="0"/>
    <x v="0"/>
    <x v="1"/>
    <x v="1"/>
    <x v="0"/>
    <x v="0"/>
    <x v="16"/>
    <x v="10"/>
    <x v="448"/>
    <x v="0"/>
    <x v="0"/>
    <x v="647"/>
    <x v="3"/>
    <x v="18"/>
    <x v="992"/>
    <x v="1177"/>
    <x v="54"/>
    <x v="1623"/>
    <x v="1"/>
    <x v="4"/>
    <x v="8"/>
    <x v="398"/>
    <x v="248"/>
    <x v="26"/>
    <x v="1118"/>
    <x v="15"/>
    <x v="221"/>
    <x v="1205"/>
    <x v="1494"/>
    <x v="0"/>
    <x v="0"/>
    <x v="0"/>
    <x v="0"/>
    <x v="0"/>
    <x v="0"/>
    <x v="0"/>
    <x v="0"/>
    <x v="0"/>
  </r>
  <r>
    <x v="0"/>
    <x v="0"/>
    <x v="0"/>
    <x v="43"/>
    <x v="43"/>
    <x v="1"/>
    <x v="76"/>
    <x v="538"/>
    <x v="536"/>
    <x v="53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174"/>
    <x v="1168"/>
    <x v="1176"/>
    <x v="13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11"/>
    <x v="0"/>
    <x v="0"/>
    <x v="199"/>
    <x v="0"/>
    <x v="16"/>
    <x v="975"/>
    <x v="1178"/>
    <x v="40"/>
    <x v="1624"/>
    <x v="2"/>
    <x v="2"/>
    <x v="4"/>
    <x v="399"/>
    <x v="38"/>
    <x v="13"/>
    <x v="1119"/>
    <x v="19"/>
    <x v="35"/>
    <x v="1206"/>
    <x v="1495"/>
    <x v="0"/>
    <x v="0"/>
    <x v="0"/>
    <x v="0"/>
    <x v="0"/>
    <x v="0"/>
    <x v="0"/>
    <x v="0"/>
    <x v="0"/>
  </r>
  <r>
    <x v="0"/>
    <x v="0"/>
    <x v="0"/>
    <x v="43"/>
    <x v="43"/>
    <x v="37"/>
    <x v="0"/>
    <x v="577"/>
    <x v="575"/>
    <x v="57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48"/>
    <x v="233"/>
    <x v="0"/>
    <x v="0"/>
    <x v="435"/>
    <x v="0"/>
    <x v="984"/>
    <x v="0"/>
    <x v="1175"/>
    <x v="1169"/>
    <x v="1177"/>
    <x v="1312"/>
    <x v="0"/>
    <x v="0"/>
    <x v="0"/>
    <x v="0"/>
    <x v="0"/>
    <x v="0"/>
    <x v="0"/>
    <x v="0"/>
    <x v="0"/>
    <x v="0"/>
    <x v="0"/>
    <x v="0"/>
    <x v="0"/>
    <x v="2"/>
    <x v="1"/>
    <x v="407"/>
    <x v="491"/>
    <x v="0"/>
    <x v="0"/>
    <x v="1"/>
    <x v="1"/>
    <x v="0"/>
    <x v="0"/>
    <x v="27"/>
    <x v="2"/>
    <x v="449"/>
    <x v="1"/>
    <x v="173"/>
    <x v="648"/>
    <x v="6"/>
    <x v="21"/>
    <x v="993"/>
    <x v="1179"/>
    <x v="17"/>
    <x v="603"/>
    <x v="1"/>
    <x v="529"/>
    <x v="0"/>
    <x v="0"/>
    <x v="11"/>
    <x v="15"/>
    <x v="1120"/>
    <x v="10"/>
    <x v="4"/>
    <x v="1207"/>
    <x v="1496"/>
    <x v="0"/>
    <x v="0"/>
    <x v="0"/>
    <x v="0"/>
    <x v="0"/>
    <x v="0"/>
    <x v="0"/>
    <x v="0"/>
    <x v="0"/>
  </r>
  <r>
    <x v="0"/>
    <x v="0"/>
    <x v="0"/>
    <x v="43"/>
    <x v="43"/>
    <x v="66"/>
    <x v="0"/>
    <x v="740"/>
    <x v="736"/>
    <x v="74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49"/>
    <x v="106"/>
    <x v="0"/>
    <x v="0"/>
    <x v="0"/>
    <x v="0"/>
    <x v="985"/>
    <x v="94"/>
    <x v="1176"/>
    <x v="1170"/>
    <x v="1178"/>
    <x v="1313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1"/>
    <x v="1"/>
    <x v="1"/>
    <x v="0"/>
    <x v="0"/>
    <x v="7"/>
    <x v="4"/>
    <x v="56"/>
    <x v="1"/>
    <x v="174"/>
    <x v="649"/>
    <x v="1"/>
    <x v="1"/>
    <x v="994"/>
    <x v="1180"/>
    <x v="6"/>
    <x v="1625"/>
    <x v="2"/>
    <x v="2"/>
    <x v="0"/>
    <x v="0"/>
    <x v="2"/>
    <x v="1"/>
    <x v="1121"/>
    <x v="4"/>
    <x v="5"/>
    <x v="1208"/>
    <x v="1497"/>
    <x v="0"/>
    <x v="0"/>
    <x v="0"/>
    <x v="0"/>
    <x v="0"/>
    <x v="0"/>
    <x v="0"/>
    <x v="0"/>
    <x v="0"/>
  </r>
  <r>
    <x v="0"/>
    <x v="0"/>
    <x v="0"/>
    <x v="43"/>
    <x v="43"/>
    <x v="47"/>
    <x v="0"/>
    <x v="277"/>
    <x v="276"/>
    <x v="27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44"/>
    <x v="2"/>
    <x v="2"/>
    <x v="0"/>
    <x v="0"/>
    <x v="8"/>
    <x v="1"/>
    <x v="236"/>
    <x v="1"/>
    <x v="10"/>
    <x v="1209"/>
    <x v="1498"/>
    <x v="0"/>
    <x v="0"/>
    <x v="0"/>
    <x v="0"/>
    <x v="0"/>
    <x v="0"/>
    <x v="0"/>
    <x v="0"/>
    <x v="0"/>
  </r>
  <r>
    <x v="0"/>
    <x v="0"/>
    <x v="0"/>
    <x v="44"/>
    <x v="44"/>
    <x v="117"/>
    <x v="202"/>
    <x v="578"/>
    <x v="576"/>
    <x v="5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6"/>
    <x v="0"/>
    <x v="1177"/>
    <x v="1171"/>
    <x v="1179"/>
    <x v="13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4"/>
    <x v="450"/>
    <x v="0"/>
    <x v="0"/>
    <x v="650"/>
    <x v="0"/>
    <x v="10"/>
    <x v="995"/>
    <x v="1181"/>
    <x v="6"/>
    <x v="1626"/>
    <x v="1"/>
    <x v="4"/>
    <x v="1"/>
    <x v="230"/>
    <x v="249"/>
    <x v="1"/>
    <x v="1122"/>
    <x v="1"/>
    <x v="133"/>
    <x v="1210"/>
    <x v="1499"/>
    <x v="0"/>
    <x v="0"/>
    <x v="0"/>
    <x v="0"/>
    <x v="0"/>
    <x v="0"/>
    <x v="0"/>
    <x v="0"/>
    <x v="0"/>
  </r>
  <r>
    <x v="0"/>
    <x v="0"/>
    <x v="0"/>
    <x v="44"/>
    <x v="44"/>
    <x v="79"/>
    <x v="58"/>
    <x v="119"/>
    <x v="119"/>
    <x v="119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2"/>
    <x v="97"/>
    <x v="121"/>
    <x v="0"/>
    <x v="0"/>
    <x v="110"/>
    <x v="0"/>
    <x v="436"/>
    <x v="0"/>
    <x v="0"/>
    <x v="0"/>
    <x v="1178"/>
    <x v="1172"/>
    <x v="1180"/>
    <x v="1315"/>
    <x v="0"/>
    <x v="0"/>
    <x v="0"/>
    <x v="0"/>
    <x v="0"/>
    <x v="0"/>
    <x v="0"/>
    <x v="0"/>
    <x v="0"/>
    <x v="0"/>
    <x v="0"/>
    <x v="0"/>
    <x v="0"/>
    <x v="2"/>
    <x v="5"/>
    <x v="408"/>
    <x v="492"/>
    <x v="0"/>
    <x v="0"/>
    <x v="1"/>
    <x v="1"/>
    <x v="0"/>
    <x v="0"/>
    <x v="0"/>
    <x v="0"/>
    <x v="0"/>
    <x v="0"/>
    <x v="0"/>
    <x v="0"/>
    <x v="0"/>
    <x v="0"/>
    <x v="0"/>
    <x v="1182"/>
    <x v="44"/>
    <x v="1627"/>
    <x v="2"/>
    <x v="2"/>
    <x v="0"/>
    <x v="0"/>
    <x v="17"/>
    <x v="15"/>
    <x v="1123"/>
    <x v="6"/>
    <x v="51"/>
    <x v="1211"/>
    <x v="1500"/>
    <x v="0"/>
    <x v="0"/>
    <x v="0"/>
    <x v="0"/>
    <x v="0"/>
    <x v="0"/>
    <x v="0"/>
    <x v="0"/>
    <x v="0"/>
  </r>
  <r>
    <x v="0"/>
    <x v="0"/>
    <x v="0"/>
    <x v="44"/>
    <x v="44"/>
    <x v="168"/>
    <x v="90"/>
    <x v="535"/>
    <x v="533"/>
    <x v="5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0"/>
    <x v="189"/>
    <x v="0"/>
    <x v="0"/>
    <x v="0"/>
    <x v="0"/>
    <x v="987"/>
    <x v="167"/>
    <x v="1179"/>
    <x v="1173"/>
    <x v="1181"/>
    <x v="13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8"/>
    <x v="0"/>
    <x v="0"/>
    <x v="3"/>
    <x v="4"/>
    <x v="23"/>
    <x v="0"/>
    <x v="0"/>
    <x v="167"/>
    <x v="1"/>
    <x v="8"/>
    <x v="996"/>
    <x v="1183"/>
    <x v="37"/>
    <x v="1628"/>
    <x v="1"/>
    <x v="530"/>
    <x v="13"/>
    <x v="400"/>
    <x v="0"/>
    <x v="3"/>
    <x v="1124"/>
    <x v="4"/>
    <x v="50"/>
    <x v="1212"/>
    <x v="1501"/>
    <x v="0"/>
    <x v="0"/>
    <x v="0"/>
    <x v="0"/>
    <x v="0"/>
    <x v="0"/>
    <x v="0"/>
    <x v="0"/>
    <x v="0"/>
  </r>
  <r>
    <x v="0"/>
    <x v="0"/>
    <x v="0"/>
    <x v="44"/>
    <x v="44"/>
    <x v="167"/>
    <x v="210"/>
    <x v="489"/>
    <x v="487"/>
    <x v="48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73"/>
    <x v="73"/>
    <x v="73"/>
    <x v="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9"/>
    <x v="0"/>
    <x v="0"/>
    <x v="23"/>
    <x v="0"/>
    <x v="16"/>
    <x v="22"/>
    <x v="1"/>
    <x v="37"/>
    <x v="1629"/>
    <x v="2"/>
    <x v="2"/>
    <x v="12"/>
    <x v="401"/>
    <x v="43"/>
    <x v="1"/>
    <x v="92"/>
    <x v="1"/>
    <x v="7"/>
    <x v="87"/>
    <x v="1502"/>
    <x v="0"/>
    <x v="0"/>
    <x v="0"/>
    <x v="0"/>
    <x v="0"/>
    <x v="0"/>
    <x v="0"/>
    <x v="0"/>
    <x v="0"/>
  </r>
  <r>
    <x v="0"/>
    <x v="0"/>
    <x v="0"/>
    <x v="44"/>
    <x v="44"/>
    <x v="13"/>
    <x v="107"/>
    <x v="579"/>
    <x v="577"/>
    <x v="57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1"/>
    <x v="597"/>
    <x v="0"/>
    <x v="0"/>
    <x v="437"/>
    <x v="0"/>
    <x v="988"/>
    <x v="113"/>
    <x v="1180"/>
    <x v="1174"/>
    <x v="1182"/>
    <x v="1317"/>
    <x v="0"/>
    <x v="0"/>
    <x v="0"/>
    <x v="0"/>
    <x v="0"/>
    <x v="0"/>
    <x v="0"/>
    <x v="0"/>
    <x v="0"/>
    <x v="0"/>
    <x v="0"/>
    <x v="0"/>
    <x v="0"/>
    <x v="0"/>
    <x v="0"/>
    <x v="409"/>
    <x v="493"/>
    <x v="0"/>
    <x v="0"/>
    <x v="1"/>
    <x v="1"/>
    <x v="0"/>
    <x v="0"/>
    <x v="7"/>
    <x v="4"/>
    <x v="11"/>
    <x v="0"/>
    <x v="0"/>
    <x v="199"/>
    <x v="1"/>
    <x v="8"/>
    <x v="997"/>
    <x v="1184"/>
    <x v="71"/>
    <x v="1630"/>
    <x v="2"/>
    <x v="2"/>
    <x v="5"/>
    <x v="402"/>
    <x v="20"/>
    <x v="1"/>
    <x v="1125"/>
    <x v="4"/>
    <x v="33"/>
    <x v="1213"/>
    <x v="1503"/>
    <x v="0"/>
    <x v="0"/>
    <x v="0"/>
    <x v="0"/>
    <x v="0"/>
    <x v="0"/>
    <x v="0"/>
    <x v="0"/>
    <x v="0"/>
  </r>
  <r>
    <x v="0"/>
    <x v="0"/>
    <x v="0"/>
    <x v="44"/>
    <x v="44"/>
    <x v="1"/>
    <x v="130"/>
    <x v="220"/>
    <x v="220"/>
    <x v="2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89"/>
    <x v="0"/>
    <x v="1181"/>
    <x v="1175"/>
    <x v="1183"/>
    <x v="13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6"/>
    <x v="998"/>
    <x v="1185"/>
    <x v="145"/>
    <x v="1631"/>
    <x v="2"/>
    <x v="2"/>
    <x v="3"/>
    <x v="403"/>
    <x v="57"/>
    <x v="20"/>
    <x v="1126"/>
    <x v="20"/>
    <x v="46"/>
    <x v="1214"/>
    <x v="1504"/>
    <x v="0"/>
    <x v="0"/>
    <x v="0"/>
    <x v="0"/>
    <x v="0"/>
    <x v="0"/>
    <x v="0"/>
    <x v="0"/>
    <x v="0"/>
  </r>
  <r>
    <x v="0"/>
    <x v="0"/>
    <x v="0"/>
    <x v="44"/>
    <x v="44"/>
    <x v="193"/>
    <x v="0"/>
    <x v="537"/>
    <x v="535"/>
    <x v="537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5"/>
    <x v="0"/>
    <x v="0"/>
    <x v="0"/>
    <x v="0"/>
    <x v="53"/>
    <x v="4"/>
    <x v="1182"/>
    <x v="1176"/>
    <x v="1184"/>
    <x v="1319"/>
    <x v="0"/>
    <x v="0"/>
    <x v="0"/>
    <x v="0"/>
    <x v="0"/>
    <x v="0"/>
    <x v="0"/>
    <x v="0"/>
    <x v="0"/>
    <x v="0"/>
    <x v="0"/>
    <x v="0"/>
    <x v="0"/>
    <x v="0"/>
    <x v="0"/>
    <x v="0"/>
    <x v="494"/>
    <x v="2"/>
    <x v="3"/>
    <x v="1"/>
    <x v="1"/>
    <x v="0"/>
    <x v="0"/>
    <x v="4"/>
    <x v="4"/>
    <x v="9"/>
    <x v="1"/>
    <x v="1"/>
    <x v="42"/>
    <x v="1"/>
    <x v="1"/>
    <x v="1"/>
    <x v="1186"/>
    <x v="6"/>
    <x v="10"/>
    <x v="2"/>
    <x v="2"/>
    <x v="0"/>
    <x v="0"/>
    <x v="6"/>
    <x v="1"/>
    <x v="63"/>
    <x v="4"/>
    <x v="5"/>
    <x v="5"/>
    <x v="1505"/>
    <x v="0"/>
    <x v="0"/>
    <x v="0"/>
    <x v="53"/>
    <x v="53"/>
    <x v="1"/>
    <x v="1"/>
    <x v="19"/>
    <x v="19"/>
  </r>
  <r>
    <x v="0"/>
    <x v="0"/>
    <x v="0"/>
    <x v="44"/>
    <x v="44"/>
    <x v="95"/>
    <x v="112"/>
    <x v="501"/>
    <x v="499"/>
    <x v="50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3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4"/>
    <x v="44"/>
    <x v="1"/>
    <x v="195"/>
    <x v="741"/>
    <x v="737"/>
    <x v="7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633"/>
    <x v="2"/>
    <x v="2"/>
    <x v="4"/>
    <x v="404"/>
    <x v="6"/>
    <x v="8"/>
    <x v="329"/>
    <x v="10"/>
    <x v="14"/>
    <x v="328"/>
    <x v="1506"/>
    <x v="0"/>
    <x v="0"/>
    <x v="0"/>
    <x v="0"/>
    <x v="0"/>
    <x v="0"/>
    <x v="0"/>
    <x v="0"/>
    <x v="0"/>
  </r>
  <r>
    <x v="0"/>
    <x v="0"/>
    <x v="0"/>
    <x v="44"/>
    <x v="44"/>
    <x v="103"/>
    <x v="181"/>
    <x v="741"/>
    <x v="737"/>
    <x v="74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2"/>
    <x v="598"/>
    <x v="0"/>
    <x v="0"/>
    <x v="0"/>
    <x v="0"/>
    <x v="990"/>
    <x v="518"/>
    <x v="1183"/>
    <x v="1177"/>
    <x v="1185"/>
    <x v="13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8"/>
    <x v="4"/>
    <x v="10"/>
    <x v="0"/>
    <x v="0"/>
    <x v="157"/>
    <x v="1"/>
    <x v="1"/>
    <x v="999"/>
    <x v="1187"/>
    <x v="6"/>
    <x v="785"/>
    <x v="2"/>
    <x v="2"/>
    <x v="1"/>
    <x v="144"/>
    <x v="59"/>
    <x v="1"/>
    <x v="805"/>
    <x v="4"/>
    <x v="16"/>
    <x v="1215"/>
    <x v="1507"/>
    <x v="0"/>
    <x v="0"/>
    <x v="0"/>
    <x v="0"/>
    <x v="0"/>
    <x v="0"/>
    <x v="0"/>
    <x v="0"/>
    <x v="0"/>
  </r>
  <r>
    <x v="0"/>
    <x v="0"/>
    <x v="0"/>
    <x v="44"/>
    <x v="44"/>
    <x v="1"/>
    <x v="52"/>
    <x v="502"/>
    <x v="500"/>
    <x v="50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3"/>
    <x v="599"/>
    <x v="0"/>
    <x v="0"/>
    <x v="438"/>
    <x v="0"/>
    <x v="991"/>
    <x v="519"/>
    <x v="1184"/>
    <x v="1178"/>
    <x v="1186"/>
    <x v="1321"/>
    <x v="0"/>
    <x v="0"/>
    <x v="0"/>
    <x v="0"/>
    <x v="0"/>
    <x v="0"/>
    <x v="0"/>
    <x v="0"/>
    <x v="0"/>
    <x v="0"/>
    <x v="0"/>
    <x v="0"/>
    <x v="0"/>
    <x v="0"/>
    <x v="0"/>
    <x v="410"/>
    <x v="495"/>
    <x v="0"/>
    <x v="0"/>
    <x v="1"/>
    <x v="1"/>
    <x v="0"/>
    <x v="0"/>
    <x v="13"/>
    <x v="2"/>
    <x v="451"/>
    <x v="0"/>
    <x v="0"/>
    <x v="593"/>
    <x v="1"/>
    <x v="48"/>
    <x v="1000"/>
    <x v="1188"/>
    <x v="99"/>
    <x v="1634"/>
    <x v="2"/>
    <x v="2"/>
    <x v="4"/>
    <x v="405"/>
    <x v="222"/>
    <x v="64"/>
    <x v="1127"/>
    <x v="37"/>
    <x v="222"/>
    <x v="1216"/>
    <x v="1508"/>
    <x v="67"/>
    <x v="62"/>
    <x v="4"/>
    <x v="0"/>
    <x v="0"/>
    <x v="0"/>
    <x v="0"/>
    <x v="0"/>
    <x v="0"/>
  </r>
  <r>
    <x v="0"/>
    <x v="0"/>
    <x v="0"/>
    <x v="44"/>
    <x v="44"/>
    <x v="3"/>
    <x v="0"/>
    <x v="360"/>
    <x v="358"/>
    <x v="36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53"/>
    <x v="53"/>
    <x v="1"/>
    <x v="1"/>
    <x v="19"/>
    <x v="19"/>
  </r>
  <r>
    <x v="0"/>
    <x v="0"/>
    <x v="0"/>
    <x v="44"/>
    <x v="44"/>
    <x v="27"/>
    <x v="0"/>
    <x v="117"/>
    <x v="117"/>
    <x v="117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4"/>
    <x v="29"/>
    <x v="0"/>
    <x v="0"/>
    <x v="439"/>
    <x v="0"/>
    <x v="992"/>
    <x v="26"/>
    <x v="1185"/>
    <x v="1179"/>
    <x v="1187"/>
    <x v="1322"/>
    <x v="0"/>
    <x v="0"/>
    <x v="0"/>
    <x v="0"/>
    <x v="0"/>
    <x v="0"/>
    <x v="0"/>
    <x v="0"/>
    <x v="0"/>
    <x v="0"/>
    <x v="0"/>
    <x v="0"/>
    <x v="0"/>
    <x v="0"/>
    <x v="0"/>
    <x v="411"/>
    <x v="496"/>
    <x v="0"/>
    <x v="0"/>
    <x v="1"/>
    <x v="1"/>
    <x v="0"/>
    <x v="0"/>
    <x v="8"/>
    <x v="4"/>
    <x v="23"/>
    <x v="0"/>
    <x v="0"/>
    <x v="157"/>
    <x v="0"/>
    <x v="0"/>
    <x v="1001"/>
    <x v="1189"/>
    <x v="1"/>
    <x v="15"/>
    <x v="2"/>
    <x v="2"/>
    <x v="0"/>
    <x v="0"/>
    <x v="8"/>
    <x v="3"/>
    <x v="1128"/>
    <x v="1"/>
    <x v="14"/>
    <x v="1217"/>
    <x v="1509"/>
    <x v="0"/>
    <x v="0"/>
    <x v="0"/>
    <x v="0"/>
    <x v="0"/>
    <x v="0"/>
    <x v="0"/>
    <x v="0"/>
    <x v="0"/>
  </r>
  <r>
    <x v="0"/>
    <x v="0"/>
    <x v="0"/>
    <x v="46"/>
    <x v="46"/>
    <x v="161"/>
    <x v="0"/>
    <x v="128"/>
    <x v="128"/>
    <x v="1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5"/>
    <x v="1635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43"/>
    <x v="1"/>
    <x v="825"/>
    <x v="1"/>
    <x v="7"/>
    <x v="890"/>
    <x v="1510"/>
    <x v="0"/>
    <x v="0"/>
    <x v="0"/>
    <x v="171"/>
    <x v="171"/>
    <x v="11"/>
    <x v="11"/>
    <x v="56"/>
    <x v="56"/>
  </r>
  <r>
    <x v="0"/>
    <x v="0"/>
    <x v="0"/>
    <x v="46"/>
    <x v="46"/>
    <x v="196"/>
    <x v="3"/>
    <x v="18"/>
    <x v="18"/>
    <x v="18"/>
    <x v="0"/>
    <x v="0"/>
    <x v="0"/>
    <x v="0"/>
    <x v="0"/>
    <x v="0"/>
    <x v="0"/>
    <x v="0"/>
    <x v="0"/>
    <x v="0"/>
    <x v="1"/>
    <x v="1"/>
    <x v="0"/>
    <x v="0"/>
    <x v="0"/>
    <x v="0"/>
    <x v="25"/>
    <x v="0"/>
    <x v="0"/>
    <x v="98"/>
    <x v="122"/>
    <x v="855"/>
    <x v="600"/>
    <x v="111"/>
    <x v="28"/>
    <x v="440"/>
    <x v="104"/>
    <x v="993"/>
    <x v="520"/>
    <x v="1186"/>
    <x v="1180"/>
    <x v="1188"/>
    <x v="1324"/>
    <x v="0"/>
    <x v="0"/>
    <x v="1"/>
    <x v="19"/>
    <x v="0"/>
    <x v="0"/>
    <x v="5"/>
    <x v="9"/>
    <x v="0"/>
    <x v="0"/>
    <x v="0"/>
    <x v="0"/>
    <x v="84"/>
    <x v="5"/>
    <x v="12"/>
    <x v="412"/>
    <x v="497"/>
    <x v="0"/>
    <x v="0"/>
    <x v="18"/>
    <x v="309"/>
    <x v="0"/>
    <x v="0"/>
    <x v="105"/>
    <x v="44"/>
    <x v="452"/>
    <x v="14"/>
    <x v="175"/>
    <x v="651"/>
    <x v="29"/>
    <x v="97"/>
    <x v="1002"/>
    <x v="1190"/>
    <x v="201"/>
    <x v="1636"/>
    <x v="37"/>
    <x v="531"/>
    <x v="12"/>
    <x v="39"/>
    <x v="250"/>
    <x v="82"/>
    <x v="1129"/>
    <x v="59"/>
    <x v="223"/>
    <x v="1218"/>
    <x v="1511"/>
    <x v="68"/>
    <x v="63"/>
    <x v="7"/>
    <x v="0"/>
    <x v="0"/>
    <x v="0"/>
    <x v="0"/>
    <x v="0"/>
    <x v="0"/>
  </r>
  <r>
    <x v="0"/>
    <x v="0"/>
    <x v="0"/>
    <x v="46"/>
    <x v="46"/>
    <x v="196"/>
    <x v="3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1"/>
    <x v="28"/>
    <x v="0"/>
    <x v="0"/>
    <x v="13"/>
    <x v="1"/>
    <x v="34"/>
    <x v="1"/>
    <x v="13"/>
    <x v="152"/>
    <x v="1512"/>
    <x v="0"/>
    <x v="0"/>
    <x v="0"/>
    <x v="172"/>
    <x v="172"/>
    <x v="4"/>
    <x v="4"/>
    <x v="0"/>
    <x v="0"/>
  </r>
  <r>
    <x v="0"/>
    <x v="0"/>
    <x v="0"/>
    <x v="46"/>
    <x v="46"/>
    <x v="196"/>
    <x v="3"/>
    <x v="18"/>
    <x v="18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20"/>
    <x v="1"/>
    <x v="53"/>
    <x v="0"/>
    <x v="0"/>
    <x v="13"/>
    <x v="1"/>
    <x v="969"/>
    <x v="1"/>
    <x v="13"/>
    <x v="1219"/>
    <x v="1513"/>
    <x v="0"/>
    <x v="0"/>
    <x v="0"/>
    <x v="103"/>
    <x v="103"/>
    <x v="1"/>
    <x v="1"/>
    <x v="43"/>
    <x v="43"/>
  </r>
  <r>
    <x v="0"/>
    <x v="0"/>
    <x v="0"/>
    <x v="46"/>
    <x v="46"/>
    <x v="201"/>
    <x v="0"/>
    <x v="582"/>
    <x v="580"/>
    <x v="58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4"/>
    <x v="0"/>
    <x v="1187"/>
    <x v="1181"/>
    <x v="1189"/>
    <x v="13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5"/>
    <x v="1003"/>
    <x v="1191"/>
    <x v="94"/>
    <x v="1637"/>
    <x v="1"/>
    <x v="4"/>
    <x v="0"/>
    <x v="0"/>
    <x v="6"/>
    <x v="3"/>
    <x v="1130"/>
    <x v="3"/>
    <x v="14"/>
    <x v="1220"/>
    <x v="1514"/>
    <x v="0"/>
    <x v="0"/>
    <x v="0"/>
    <x v="0"/>
    <x v="0"/>
    <x v="0"/>
    <x v="0"/>
    <x v="0"/>
    <x v="0"/>
  </r>
  <r>
    <x v="0"/>
    <x v="0"/>
    <x v="0"/>
    <x v="46"/>
    <x v="46"/>
    <x v="201"/>
    <x v="0"/>
    <x v="582"/>
    <x v="580"/>
    <x v="58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56"/>
    <x v="601"/>
    <x v="0"/>
    <x v="0"/>
    <x v="0"/>
    <x v="0"/>
    <x v="995"/>
    <x v="521"/>
    <x v="1188"/>
    <x v="1182"/>
    <x v="1190"/>
    <x v="1328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62"/>
    <x v="1"/>
    <x v="1"/>
    <x v="0"/>
    <x v="0"/>
    <x v="8"/>
    <x v="4"/>
    <x v="9"/>
    <x v="1"/>
    <x v="1"/>
    <x v="9"/>
    <x v="1"/>
    <x v="16"/>
    <x v="1004"/>
    <x v="1192"/>
    <x v="6"/>
    <x v="1638"/>
    <x v="2"/>
    <x v="2"/>
    <x v="0"/>
    <x v="0"/>
    <x v="13"/>
    <x v="1"/>
    <x v="83"/>
    <x v="4"/>
    <x v="2"/>
    <x v="1221"/>
    <x v="1515"/>
    <x v="0"/>
    <x v="0"/>
    <x v="0"/>
    <x v="0"/>
    <x v="0"/>
    <x v="0"/>
    <x v="0"/>
    <x v="0"/>
    <x v="0"/>
  </r>
  <r>
    <x v="0"/>
    <x v="0"/>
    <x v="0"/>
    <x v="46"/>
    <x v="46"/>
    <x v="196"/>
    <x v="212"/>
    <x v="7"/>
    <x v="7"/>
    <x v="7"/>
    <x v="0"/>
    <x v="1"/>
    <x v="0"/>
    <x v="0"/>
    <x v="0"/>
    <x v="0"/>
    <x v="0"/>
    <x v="0"/>
    <x v="0"/>
    <x v="0"/>
    <x v="2"/>
    <x v="2"/>
    <x v="0"/>
    <x v="0"/>
    <x v="0"/>
    <x v="0"/>
    <x v="8"/>
    <x v="0"/>
    <x v="0"/>
    <x v="0"/>
    <x v="0"/>
    <x v="857"/>
    <x v="602"/>
    <x v="28"/>
    <x v="29"/>
    <x v="441"/>
    <x v="105"/>
    <x v="996"/>
    <x v="522"/>
    <x v="1189"/>
    <x v="1183"/>
    <x v="1191"/>
    <x v="1329"/>
    <x v="0"/>
    <x v="0"/>
    <x v="0"/>
    <x v="0"/>
    <x v="0"/>
    <x v="0"/>
    <x v="1"/>
    <x v="1"/>
    <x v="0"/>
    <x v="0"/>
    <x v="0"/>
    <x v="0"/>
    <x v="85"/>
    <x v="0"/>
    <x v="1"/>
    <x v="413"/>
    <x v="498"/>
    <x v="0"/>
    <x v="0"/>
    <x v="6"/>
    <x v="310"/>
    <x v="0"/>
    <x v="0"/>
    <x v="106"/>
    <x v="32"/>
    <x v="453"/>
    <x v="0"/>
    <x v="0"/>
    <x v="652"/>
    <x v="10"/>
    <x v="98"/>
    <x v="1005"/>
    <x v="1193"/>
    <x v="69"/>
    <x v="1639"/>
    <x v="27"/>
    <x v="532"/>
    <x v="4"/>
    <x v="4"/>
    <x v="251"/>
    <x v="68"/>
    <x v="1131"/>
    <x v="35"/>
    <x v="224"/>
    <x v="1222"/>
    <x v="1516"/>
    <x v="0"/>
    <x v="0"/>
    <x v="0"/>
    <x v="0"/>
    <x v="0"/>
    <x v="0"/>
    <x v="0"/>
    <x v="0"/>
    <x v="0"/>
  </r>
  <r>
    <x v="0"/>
    <x v="0"/>
    <x v="0"/>
    <x v="46"/>
    <x v="46"/>
    <x v="184"/>
    <x v="48"/>
    <x v="127"/>
    <x v="127"/>
    <x v="12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90"/>
    <x v="1184"/>
    <x v="1192"/>
    <x v="133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0"/>
    <x v="0"/>
    <x v="0"/>
    <x v="0"/>
    <x v="0"/>
    <x v="0"/>
    <x v="0"/>
    <x v="0"/>
    <x v="1"/>
    <x v="0"/>
    <x v="0"/>
    <x v="1194"/>
    <x v="59"/>
    <x v="1640"/>
    <x v="9"/>
    <x v="533"/>
    <x v="0"/>
    <x v="0"/>
    <x v="13"/>
    <x v="1"/>
    <x v="83"/>
    <x v="4"/>
    <x v="13"/>
    <x v="79"/>
    <x v="1517"/>
    <x v="0"/>
    <x v="0"/>
    <x v="0"/>
    <x v="0"/>
    <x v="0"/>
    <x v="0"/>
    <x v="0"/>
    <x v="0"/>
    <x v="0"/>
  </r>
  <r>
    <x v="0"/>
    <x v="0"/>
    <x v="0"/>
    <x v="46"/>
    <x v="46"/>
    <x v="198"/>
    <x v="207"/>
    <x v="343"/>
    <x v="342"/>
    <x v="34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7"/>
    <x v="0"/>
    <x v="1191"/>
    <x v="1185"/>
    <x v="1193"/>
    <x v="133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15"/>
    <x v="10"/>
    <x v="39"/>
    <x v="0"/>
    <x v="0"/>
    <x v="653"/>
    <x v="6"/>
    <x v="99"/>
    <x v="1006"/>
    <x v="1195"/>
    <x v="5"/>
    <x v="1641"/>
    <x v="2"/>
    <x v="2"/>
    <x v="12"/>
    <x v="406"/>
    <x v="30"/>
    <x v="10"/>
    <x v="1132"/>
    <x v="13"/>
    <x v="126"/>
    <x v="1223"/>
    <x v="1518"/>
    <x v="0"/>
    <x v="0"/>
    <x v="0"/>
    <x v="0"/>
    <x v="0"/>
    <x v="0"/>
    <x v="0"/>
    <x v="0"/>
    <x v="0"/>
  </r>
  <r>
    <x v="0"/>
    <x v="0"/>
    <x v="0"/>
    <x v="46"/>
    <x v="46"/>
    <x v="198"/>
    <x v="207"/>
    <x v="634"/>
    <x v="632"/>
    <x v="6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368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0"/>
    <x v="105"/>
    <x v="581"/>
    <x v="579"/>
    <x v="58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98"/>
    <x v="0"/>
    <x v="1192"/>
    <x v="1186"/>
    <x v="1194"/>
    <x v="133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2"/>
    <x v="454"/>
    <x v="0"/>
    <x v="0"/>
    <x v="654"/>
    <x v="3"/>
    <x v="54"/>
    <x v="1007"/>
    <x v="1196"/>
    <x v="95"/>
    <x v="1642"/>
    <x v="1"/>
    <x v="4"/>
    <x v="9"/>
    <x v="407"/>
    <x v="252"/>
    <x v="13"/>
    <x v="1133"/>
    <x v="19"/>
    <x v="225"/>
    <x v="1224"/>
    <x v="1519"/>
    <x v="0"/>
    <x v="0"/>
    <x v="0"/>
    <x v="0"/>
    <x v="0"/>
    <x v="0"/>
    <x v="0"/>
    <x v="0"/>
    <x v="0"/>
  </r>
  <r>
    <x v="0"/>
    <x v="0"/>
    <x v="0"/>
    <x v="46"/>
    <x v="46"/>
    <x v="25"/>
    <x v="263"/>
    <x v="395"/>
    <x v="393"/>
    <x v="39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528"/>
    <x v="2"/>
    <x v="2"/>
    <x v="0"/>
    <x v="0"/>
    <x v="2"/>
    <x v="1"/>
    <x v="1134"/>
    <x v="1"/>
    <x v="2"/>
    <x v="1225"/>
    <x v="1520"/>
    <x v="0"/>
    <x v="0"/>
    <x v="0"/>
    <x v="0"/>
    <x v="0"/>
    <x v="0"/>
    <x v="0"/>
    <x v="0"/>
    <x v="0"/>
  </r>
  <r>
    <x v="0"/>
    <x v="0"/>
    <x v="0"/>
    <x v="46"/>
    <x v="46"/>
    <x v="196"/>
    <x v="213"/>
    <x v="82"/>
    <x v="82"/>
    <x v="8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8"/>
    <x v="603"/>
    <x v="0"/>
    <x v="0"/>
    <x v="442"/>
    <x v="0"/>
    <x v="999"/>
    <x v="523"/>
    <x v="1193"/>
    <x v="1187"/>
    <x v="1195"/>
    <x v="1334"/>
    <x v="0"/>
    <x v="0"/>
    <x v="0"/>
    <x v="0"/>
    <x v="0"/>
    <x v="0"/>
    <x v="0"/>
    <x v="0"/>
    <x v="0"/>
    <x v="0"/>
    <x v="0"/>
    <x v="0"/>
    <x v="0"/>
    <x v="0"/>
    <x v="0"/>
    <x v="414"/>
    <x v="499"/>
    <x v="0"/>
    <x v="0"/>
    <x v="5"/>
    <x v="311"/>
    <x v="0"/>
    <x v="0"/>
    <x v="46"/>
    <x v="9"/>
    <x v="455"/>
    <x v="0"/>
    <x v="0"/>
    <x v="655"/>
    <x v="2"/>
    <x v="39"/>
    <x v="1008"/>
    <x v="1197"/>
    <x v="62"/>
    <x v="1643"/>
    <x v="0"/>
    <x v="534"/>
    <x v="1"/>
    <x v="1"/>
    <x v="140"/>
    <x v="44"/>
    <x v="1135"/>
    <x v="35"/>
    <x v="226"/>
    <x v="1226"/>
    <x v="1521"/>
    <x v="69"/>
    <x v="64"/>
    <x v="4"/>
    <x v="0"/>
    <x v="0"/>
    <x v="0"/>
    <x v="0"/>
    <x v="0"/>
    <x v="0"/>
  </r>
  <r>
    <x v="0"/>
    <x v="0"/>
    <x v="0"/>
    <x v="46"/>
    <x v="46"/>
    <x v="199"/>
    <x v="91"/>
    <x v="132"/>
    <x v="132"/>
    <x v="13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59"/>
    <x v="604"/>
    <x v="0"/>
    <x v="0"/>
    <x v="0"/>
    <x v="0"/>
    <x v="1000"/>
    <x v="524"/>
    <x v="1194"/>
    <x v="1188"/>
    <x v="1196"/>
    <x v="133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338"/>
    <x v="0"/>
    <x v="0"/>
    <x v="656"/>
    <x v="1"/>
    <x v="1"/>
    <x v="1009"/>
    <x v="1198"/>
    <x v="15"/>
    <x v="1644"/>
    <x v="9"/>
    <x v="535"/>
    <x v="1"/>
    <x v="1"/>
    <x v="132"/>
    <x v="8"/>
    <x v="1136"/>
    <x v="3"/>
    <x v="86"/>
    <x v="1227"/>
    <x v="1522"/>
    <x v="0"/>
    <x v="0"/>
    <x v="0"/>
    <x v="0"/>
    <x v="0"/>
    <x v="0"/>
    <x v="0"/>
    <x v="0"/>
    <x v="0"/>
  </r>
  <r>
    <x v="0"/>
    <x v="0"/>
    <x v="0"/>
    <x v="46"/>
    <x v="46"/>
    <x v="196"/>
    <x v="214"/>
    <x v="16"/>
    <x v="16"/>
    <x v="16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99"/>
    <x v="123"/>
    <x v="860"/>
    <x v="605"/>
    <x v="112"/>
    <x v="0"/>
    <x v="443"/>
    <x v="68"/>
    <x v="1001"/>
    <x v="525"/>
    <x v="1195"/>
    <x v="1189"/>
    <x v="1197"/>
    <x v="1336"/>
    <x v="0"/>
    <x v="0"/>
    <x v="0"/>
    <x v="0"/>
    <x v="0"/>
    <x v="0"/>
    <x v="3"/>
    <x v="3"/>
    <x v="0"/>
    <x v="0"/>
    <x v="0"/>
    <x v="0"/>
    <x v="9"/>
    <x v="0"/>
    <x v="1"/>
    <x v="415"/>
    <x v="500"/>
    <x v="0"/>
    <x v="0"/>
    <x v="3"/>
    <x v="189"/>
    <x v="0"/>
    <x v="0"/>
    <x v="61"/>
    <x v="9"/>
    <x v="456"/>
    <x v="0"/>
    <x v="0"/>
    <x v="657"/>
    <x v="15"/>
    <x v="67"/>
    <x v="1010"/>
    <x v="1199"/>
    <x v="169"/>
    <x v="1645"/>
    <x v="15"/>
    <x v="536"/>
    <x v="0"/>
    <x v="0"/>
    <x v="253"/>
    <x v="44"/>
    <x v="1137"/>
    <x v="24"/>
    <x v="214"/>
    <x v="1228"/>
    <x v="1523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100"/>
    <x v="124"/>
    <x v="861"/>
    <x v="606"/>
    <x v="113"/>
    <x v="0"/>
    <x v="444"/>
    <x v="0"/>
    <x v="1002"/>
    <x v="526"/>
    <x v="1196"/>
    <x v="1190"/>
    <x v="1198"/>
    <x v="1337"/>
    <x v="0"/>
    <x v="0"/>
    <x v="0"/>
    <x v="0"/>
    <x v="0"/>
    <x v="0"/>
    <x v="0"/>
    <x v="0"/>
    <x v="0"/>
    <x v="0"/>
    <x v="0"/>
    <x v="0"/>
    <x v="0"/>
    <x v="2"/>
    <x v="10"/>
    <x v="416"/>
    <x v="501"/>
    <x v="0"/>
    <x v="0"/>
    <x v="19"/>
    <x v="312"/>
    <x v="0"/>
    <x v="0"/>
    <x v="107"/>
    <x v="16"/>
    <x v="457"/>
    <x v="2"/>
    <x v="74"/>
    <x v="658"/>
    <x v="18"/>
    <x v="100"/>
    <x v="1011"/>
    <x v="1200"/>
    <x v="202"/>
    <x v="1646"/>
    <x v="38"/>
    <x v="537"/>
    <x v="2"/>
    <x v="205"/>
    <x v="254"/>
    <x v="83"/>
    <x v="1138"/>
    <x v="60"/>
    <x v="227"/>
    <x v="1229"/>
    <x v="1524"/>
    <x v="70"/>
    <x v="65"/>
    <x v="2"/>
    <x v="0"/>
    <x v="0"/>
    <x v="0"/>
    <x v="0"/>
    <x v="0"/>
    <x v="0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207"/>
    <x v="1"/>
    <x v="135"/>
    <x v="0"/>
    <x v="0"/>
    <x v="13"/>
    <x v="1"/>
    <x v="309"/>
    <x v="1"/>
    <x v="13"/>
    <x v="310"/>
    <x v="1525"/>
    <x v="0"/>
    <x v="0"/>
    <x v="0"/>
    <x v="173"/>
    <x v="173"/>
    <x v="12"/>
    <x v="12"/>
    <x v="57"/>
    <x v="57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2"/>
    <x v="1"/>
    <x v="63"/>
    <x v="1"/>
    <x v="2"/>
    <x v="116"/>
    <x v="1526"/>
    <x v="0"/>
    <x v="0"/>
    <x v="0"/>
    <x v="5"/>
    <x v="5"/>
    <x v="1"/>
    <x v="1"/>
    <x v="1"/>
    <x v="1"/>
  </r>
  <r>
    <x v="0"/>
    <x v="0"/>
    <x v="0"/>
    <x v="46"/>
    <x v="46"/>
    <x v="196"/>
    <x v="3"/>
    <x v="17"/>
    <x v="17"/>
    <x v="17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4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5"/>
    <x v="1"/>
    <x v="4"/>
    <x v="0"/>
    <x v="0"/>
    <x v="2"/>
    <x v="1"/>
    <x v="83"/>
    <x v="4"/>
    <x v="2"/>
    <x v="79"/>
    <x v="1527"/>
    <x v="0"/>
    <x v="0"/>
    <x v="0"/>
    <x v="103"/>
    <x v="103"/>
    <x v="1"/>
    <x v="1"/>
    <x v="43"/>
    <x v="43"/>
  </r>
  <r>
    <x v="0"/>
    <x v="0"/>
    <x v="0"/>
    <x v="46"/>
    <x v="46"/>
    <x v="196"/>
    <x v="3"/>
    <x v="18"/>
    <x v="18"/>
    <x v="18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16"/>
    <x v="0"/>
    <x v="0"/>
    <x v="0"/>
    <x v="0"/>
    <x v="10"/>
    <x v="14"/>
    <x v="874"/>
    <x v="869"/>
    <x v="874"/>
    <x v="134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7"/>
    <x v="4"/>
    <x v="2"/>
    <x v="0"/>
    <x v="0"/>
    <x v="9"/>
    <x v="1"/>
    <x v="1"/>
    <x v="1"/>
    <x v="1201"/>
    <x v="6"/>
    <x v="1647"/>
    <x v="2"/>
    <x v="2"/>
    <x v="0"/>
    <x v="0"/>
    <x v="13"/>
    <x v="1"/>
    <x v="528"/>
    <x v="4"/>
    <x v="2"/>
    <x v="116"/>
    <x v="1528"/>
    <x v="0"/>
    <x v="0"/>
    <x v="0"/>
    <x v="6"/>
    <x v="6"/>
    <x v="1"/>
    <x v="1"/>
    <x v="43"/>
    <x v="43"/>
  </r>
  <r>
    <x v="0"/>
    <x v="0"/>
    <x v="0"/>
    <x v="46"/>
    <x v="46"/>
    <x v="196"/>
    <x v="0"/>
    <x v="120"/>
    <x v="120"/>
    <x v="12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2"/>
    <x v="607"/>
    <x v="0"/>
    <x v="0"/>
    <x v="445"/>
    <x v="0"/>
    <x v="1003"/>
    <x v="527"/>
    <x v="1197"/>
    <x v="1191"/>
    <x v="1199"/>
    <x v="1342"/>
    <x v="0"/>
    <x v="0"/>
    <x v="0"/>
    <x v="0"/>
    <x v="0"/>
    <x v="0"/>
    <x v="0"/>
    <x v="0"/>
    <x v="0"/>
    <x v="0"/>
    <x v="0"/>
    <x v="0"/>
    <x v="0"/>
    <x v="0"/>
    <x v="6"/>
    <x v="417"/>
    <x v="502"/>
    <x v="0"/>
    <x v="0"/>
    <x v="3"/>
    <x v="10"/>
    <x v="0"/>
    <x v="0"/>
    <x v="65"/>
    <x v="5"/>
    <x v="458"/>
    <x v="1"/>
    <x v="63"/>
    <x v="659"/>
    <x v="0"/>
    <x v="26"/>
    <x v="1012"/>
    <x v="1202"/>
    <x v="18"/>
    <x v="1648"/>
    <x v="24"/>
    <x v="538"/>
    <x v="4"/>
    <x v="4"/>
    <x v="255"/>
    <x v="39"/>
    <x v="1139"/>
    <x v="16"/>
    <x v="228"/>
    <x v="1230"/>
    <x v="1529"/>
    <x v="0"/>
    <x v="0"/>
    <x v="0"/>
    <x v="0"/>
    <x v="0"/>
    <x v="0"/>
    <x v="0"/>
    <x v="0"/>
    <x v="0"/>
  </r>
  <r>
    <x v="0"/>
    <x v="0"/>
    <x v="0"/>
    <x v="46"/>
    <x v="46"/>
    <x v="196"/>
    <x v="0"/>
    <x v="120"/>
    <x v="120"/>
    <x v="12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3"/>
    <x v="71"/>
    <x v="0"/>
    <x v="0"/>
    <x v="446"/>
    <x v="0"/>
    <x v="1004"/>
    <x v="66"/>
    <x v="1198"/>
    <x v="1192"/>
    <x v="1200"/>
    <x v="1343"/>
    <x v="0"/>
    <x v="0"/>
    <x v="0"/>
    <x v="0"/>
    <x v="0"/>
    <x v="0"/>
    <x v="0"/>
    <x v="0"/>
    <x v="0"/>
    <x v="0"/>
    <x v="0"/>
    <x v="0"/>
    <x v="0"/>
    <x v="0"/>
    <x v="0"/>
    <x v="418"/>
    <x v="503"/>
    <x v="17"/>
    <x v="363"/>
    <x v="0"/>
    <x v="0"/>
    <x v="0"/>
    <x v="0"/>
    <x v="4"/>
    <x v="2"/>
    <x v="8"/>
    <x v="1"/>
    <x v="28"/>
    <x v="157"/>
    <x v="1"/>
    <x v="0"/>
    <x v="1013"/>
    <x v="1203"/>
    <x v="10"/>
    <x v="1649"/>
    <x v="1"/>
    <x v="4"/>
    <x v="0"/>
    <x v="0"/>
    <x v="4"/>
    <x v="3"/>
    <x v="1140"/>
    <x v="4"/>
    <x v="35"/>
    <x v="1231"/>
    <x v="1530"/>
    <x v="0"/>
    <x v="0"/>
    <x v="0"/>
    <x v="0"/>
    <x v="0"/>
    <x v="0"/>
    <x v="0"/>
    <x v="0"/>
    <x v="0"/>
  </r>
  <r>
    <x v="0"/>
    <x v="0"/>
    <x v="0"/>
    <x v="46"/>
    <x v="46"/>
    <x v="196"/>
    <x v="0"/>
    <x v="120"/>
    <x v="120"/>
    <x v="12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4"/>
    <x v="608"/>
    <x v="0"/>
    <x v="0"/>
    <x v="0"/>
    <x v="0"/>
    <x v="1005"/>
    <x v="528"/>
    <x v="1199"/>
    <x v="1193"/>
    <x v="1201"/>
    <x v="134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3"/>
    <x v="10"/>
    <x v="459"/>
    <x v="0"/>
    <x v="0"/>
    <x v="660"/>
    <x v="13"/>
    <x v="18"/>
    <x v="1014"/>
    <x v="1204"/>
    <x v="11"/>
    <x v="1650"/>
    <x v="2"/>
    <x v="2"/>
    <x v="0"/>
    <x v="0"/>
    <x v="19"/>
    <x v="0"/>
    <x v="1141"/>
    <x v="6"/>
    <x v="45"/>
    <x v="1232"/>
    <x v="1531"/>
    <x v="0"/>
    <x v="0"/>
    <x v="0"/>
    <x v="174"/>
    <x v="174"/>
    <x v="1"/>
    <x v="1"/>
    <x v="43"/>
    <x v="43"/>
  </r>
  <r>
    <x v="0"/>
    <x v="0"/>
    <x v="0"/>
    <x v="46"/>
    <x v="46"/>
    <x v="196"/>
    <x v="0"/>
    <x v="120"/>
    <x v="120"/>
    <x v="120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5"/>
    <x v="609"/>
    <x v="0"/>
    <x v="0"/>
    <x v="447"/>
    <x v="0"/>
    <x v="1006"/>
    <x v="529"/>
    <x v="1200"/>
    <x v="1194"/>
    <x v="1202"/>
    <x v="1345"/>
    <x v="0"/>
    <x v="0"/>
    <x v="0"/>
    <x v="0"/>
    <x v="0"/>
    <x v="0"/>
    <x v="0"/>
    <x v="0"/>
    <x v="0"/>
    <x v="0"/>
    <x v="0"/>
    <x v="0"/>
    <x v="0"/>
    <x v="0"/>
    <x v="0"/>
    <x v="419"/>
    <x v="504"/>
    <x v="1"/>
    <x v="364"/>
    <x v="1"/>
    <x v="1"/>
    <x v="0"/>
    <x v="0"/>
    <x v="14"/>
    <x v="5"/>
    <x v="460"/>
    <x v="15"/>
    <x v="176"/>
    <x v="392"/>
    <x v="0"/>
    <x v="0"/>
    <x v="1015"/>
    <x v="1205"/>
    <x v="3"/>
    <x v="1651"/>
    <x v="2"/>
    <x v="2"/>
    <x v="0"/>
    <x v="0"/>
    <x v="1"/>
    <x v="15"/>
    <x v="1142"/>
    <x v="1"/>
    <x v="13"/>
    <x v="1233"/>
    <x v="1532"/>
    <x v="0"/>
    <x v="0"/>
    <x v="0"/>
    <x v="174"/>
    <x v="174"/>
    <x v="1"/>
    <x v="1"/>
    <x v="43"/>
    <x v="43"/>
  </r>
  <r>
    <x v="0"/>
    <x v="0"/>
    <x v="0"/>
    <x v="46"/>
    <x v="46"/>
    <x v="244"/>
    <x v="27"/>
    <x v="410"/>
    <x v="408"/>
    <x v="41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1652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45"/>
    <x v="264"/>
    <x v="742"/>
    <x v="738"/>
    <x v="742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1"/>
    <x v="640"/>
    <x v="2"/>
    <x v="2"/>
    <x v="0"/>
    <x v="0"/>
    <x v="5"/>
    <x v="4"/>
    <x v="5"/>
    <x v="4"/>
    <x v="5"/>
    <x v="5"/>
    <x v="5"/>
    <x v="0"/>
    <x v="0"/>
    <x v="1"/>
    <x v="0"/>
    <x v="0"/>
    <x v="0"/>
    <x v="0"/>
    <x v="0"/>
    <x v="0"/>
  </r>
  <r>
    <x v="0"/>
    <x v="0"/>
    <x v="0"/>
    <x v="46"/>
    <x v="46"/>
    <x v="200"/>
    <x v="0"/>
    <x v="241"/>
    <x v="240"/>
    <x v="241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66"/>
    <x v="610"/>
    <x v="0"/>
    <x v="0"/>
    <x v="117"/>
    <x v="106"/>
    <x v="1007"/>
    <x v="530"/>
    <x v="1201"/>
    <x v="1195"/>
    <x v="1203"/>
    <x v="1346"/>
    <x v="2"/>
    <x v="5"/>
    <x v="0"/>
    <x v="0"/>
    <x v="0"/>
    <x v="0"/>
    <x v="3"/>
    <x v="3"/>
    <x v="1"/>
    <x v="5"/>
    <x v="1"/>
    <x v="5"/>
    <x v="17"/>
    <x v="0"/>
    <x v="0"/>
    <x v="0"/>
    <x v="505"/>
    <x v="4"/>
    <x v="365"/>
    <x v="0"/>
    <x v="24"/>
    <x v="0"/>
    <x v="0"/>
    <x v="31"/>
    <x v="9"/>
    <x v="461"/>
    <x v="14"/>
    <x v="177"/>
    <x v="661"/>
    <x v="3"/>
    <x v="26"/>
    <x v="1016"/>
    <x v="1206"/>
    <x v="11"/>
    <x v="1653"/>
    <x v="1"/>
    <x v="28"/>
    <x v="0"/>
    <x v="0"/>
    <x v="52"/>
    <x v="6"/>
    <x v="1143"/>
    <x v="3"/>
    <x v="50"/>
    <x v="1234"/>
    <x v="1533"/>
    <x v="0"/>
    <x v="0"/>
    <x v="0"/>
    <x v="175"/>
    <x v="175"/>
    <x v="1"/>
    <x v="1"/>
    <x v="43"/>
    <x v="43"/>
  </r>
  <r>
    <x v="0"/>
    <x v="0"/>
    <x v="0"/>
    <x v="46"/>
    <x v="46"/>
    <x v="201"/>
    <x v="0"/>
    <x v="582"/>
    <x v="580"/>
    <x v="582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7"/>
    <x v="611"/>
    <x v="0"/>
    <x v="0"/>
    <x v="117"/>
    <x v="10"/>
    <x v="1008"/>
    <x v="531"/>
    <x v="1202"/>
    <x v="1196"/>
    <x v="1204"/>
    <x v="1347"/>
    <x v="0"/>
    <x v="0"/>
    <x v="0"/>
    <x v="0"/>
    <x v="0"/>
    <x v="0"/>
    <x v="3"/>
    <x v="3"/>
    <x v="0"/>
    <x v="0"/>
    <x v="0"/>
    <x v="0"/>
    <x v="17"/>
    <x v="0"/>
    <x v="0"/>
    <x v="0"/>
    <x v="506"/>
    <x v="0"/>
    <x v="0"/>
    <x v="1"/>
    <x v="1"/>
    <x v="0"/>
    <x v="0"/>
    <x v="27"/>
    <x v="10"/>
    <x v="462"/>
    <x v="1"/>
    <x v="94"/>
    <x v="662"/>
    <x v="6"/>
    <x v="40"/>
    <x v="1017"/>
    <x v="1207"/>
    <x v="5"/>
    <x v="1654"/>
    <x v="2"/>
    <x v="2"/>
    <x v="0"/>
    <x v="0"/>
    <x v="20"/>
    <x v="0"/>
    <x v="1144"/>
    <x v="10"/>
    <x v="16"/>
    <x v="1235"/>
    <x v="1534"/>
    <x v="0"/>
    <x v="0"/>
    <x v="0"/>
    <x v="176"/>
    <x v="176"/>
    <x v="1"/>
    <x v="1"/>
    <x v="43"/>
    <x v="43"/>
  </r>
  <r>
    <x v="0"/>
    <x v="0"/>
    <x v="0"/>
    <x v="46"/>
    <x v="46"/>
    <x v="202"/>
    <x v="0"/>
    <x v="583"/>
    <x v="581"/>
    <x v="583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8"/>
    <x v="612"/>
    <x v="0"/>
    <x v="0"/>
    <x v="0"/>
    <x v="0"/>
    <x v="1009"/>
    <x v="532"/>
    <x v="1203"/>
    <x v="1197"/>
    <x v="1205"/>
    <x v="134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3"/>
    <x v="0"/>
    <x v="0"/>
    <x v="20"/>
    <x v="10"/>
    <x v="463"/>
    <x v="0"/>
    <x v="0"/>
    <x v="483"/>
    <x v="3"/>
    <x v="18"/>
    <x v="1018"/>
    <x v="1208"/>
    <x v="22"/>
    <x v="1655"/>
    <x v="5"/>
    <x v="539"/>
    <x v="0"/>
    <x v="0"/>
    <x v="40"/>
    <x v="11"/>
    <x v="1145"/>
    <x v="6"/>
    <x v="37"/>
    <x v="1236"/>
    <x v="1535"/>
    <x v="0"/>
    <x v="0"/>
    <x v="0"/>
    <x v="105"/>
    <x v="105"/>
    <x v="1"/>
    <x v="1"/>
    <x v="43"/>
    <x v="43"/>
  </r>
  <r>
    <x v="0"/>
    <x v="0"/>
    <x v="0"/>
    <x v="46"/>
    <x v="46"/>
    <x v="37"/>
    <x v="27"/>
    <x v="134"/>
    <x v="134"/>
    <x v="134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69"/>
    <x v="125"/>
    <x v="0"/>
    <x v="0"/>
    <x v="0"/>
    <x v="0"/>
    <x v="1010"/>
    <x v="132"/>
    <x v="1204"/>
    <x v="1198"/>
    <x v="1206"/>
    <x v="134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4"/>
    <x v="0"/>
    <x v="0"/>
    <x v="4"/>
    <x v="2"/>
    <x v="103"/>
    <x v="2"/>
    <x v="74"/>
    <x v="233"/>
    <x v="0"/>
    <x v="0"/>
    <x v="1019"/>
    <x v="1209"/>
    <x v="90"/>
    <x v="1656"/>
    <x v="5"/>
    <x v="540"/>
    <x v="0"/>
    <x v="0"/>
    <x v="6"/>
    <x v="3"/>
    <x v="213"/>
    <x v="1"/>
    <x v="13"/>
    <x v="1237"/>
    <x v="1536"/>
    <x v="0"/>
    <x v="0"/>
    <x v="0"/>
    <x v="0"/>
    <x v="0"/>
    <x v="0"/>
    <x v="0"/>
    <x v="0"/>
    <x v="0"/>
  </r>
  <r>
    <x v="0"/>
    <x v="0"/>
    <x v="0"/>
    <x v="46"/>
    <x v="46"/>
    <x v="37"/>
    <x v="27"/>
    <x v="134"/>
    <x v="134"/>
    <x v="13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70"/>
    <x v="40"/>
    <x v="0"/>
    <x v="0"/>
    <x v="0"/>
    <x v="0"/>
    <x v="1011"/>
    <x v="37"/>
    <x v="1205"/>
    <x v="1199"/>
    <x v="1207"/>
    <x v="135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165"/>
    <x v="1"/>
    <x v="1"/>
    <x v="0"/>
    <x v="0"/>
    <x v="7"/>
    <x v="4"/>
    <x v="50"/>
    <x v="1"/>
    <x v="28"/>
    <x v="94"/>
    <x v="1"/>
    <x v="1"/>
    <x v="1020"/>
    <x v="1210"/>
    <x v="6"/>
    <x v="716"/>
    <x v="2"/>
    <x v="2"/>
    <x v="0"/>
    <x v="0"/>
    <x v="2"/>
    <x v="1"/>
    <x v="266"/>
    <x v="4"/>
    <x v="5"/>
    <x v="1238"/>
    <x v="1537"/>
    <x v="0"/>
    <x v="0"/>
    <x v="0"/>
    <x v="0"/>
    <x v="0"/>
    <x v="0"/>
    <x v="0"/>
    <x v="0"/>
    <x v="0"/>
  </r>
  <r>
    <x v="0"/>
    <x v="0"/>
    <x v="0"/>
    <x v="46"/>
    <x v="46"/>
    <x v="37"/>
    <x v="27"/>
    <x v="134"/>
    <x v="134"/>
    <x v="134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1"/>
    <x v="613"/>
    <x v="0"/>
    <x v="0"/>
    <x v="0"/>
    <x v="0"/>
    <x v="1012"/>
    <x v="533"/>
    <x v="1206"/>
    <x v="1200"/>
    <x v="1208"/>
    <x v="1351"/>
    <x v="0"/>
    <x v="0"/>
    <x v="0"/>
    <x v="0"/>
    <x v="0"/>
    <x v="0"/>
    <x v="0"/>
    <x v="0"/>
    <x v="0"/>
    <x v="0"/>
    <x v="0"/>
    <x v="0"/>
    <x v="0"/>
    <x v="0"/>
    <x v="0"/>
    <x v="0"/>
    <x v="507"/>
    <x v="0"/>
    <x v="0"/>
    <x v="1"/>
    <x v="1"/>
    <x v="0"/>
    <x v="0"/>
    <x v="27"/>
    <x v="5"/>
    <x v="464"/>
    <x v="2"/>
    <x v="21"/>
    <x v="663"/>
    <x v="6"/>
    <x v="14"/>
    <x v="1021"/>
    <x v="1211"/>
    <x v="5"/>
    <x v="1657"/>
    <x v="2"/>
    <x v="2"/>
    <x v="0"/>
    <x v="0"/>
    <x v="59"/>
    <x v="0"/>
    <x v="1146"/>
    <x v="6"/>
    <x v="20"/>
    <x v="1239"/>
    <x v="1538"/>
    <x v="0"/>
    <x v="0"/>
    <x v="0"/>
    <x v="106"/>
    <x v="106"/>
    <x v="1"/>
    <x v="1"/>
    <x v="43"/>
    <x v="43"/>
  </r>
  <r>
    <x v="0"/>
    <x v="0"/>
    <x v="0"/>
    <x v="46"/>
    <x v="46"/>
    <x v="37"/>
    <x v="27"/>
    <x v="134"/>
    <x v="134"/>
    <x v="134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06"/>
    <x v="106"/>
    <x v="1"/>
    <x v="1"/>
    <x v="43"/>
    <x v="43"/>
  </r>
  <r>
    <x v="0"/>
    <x v="0"/>
    <x v="0"/>
    <x v="46"/>
    <x v="46"/>
    <x v="196"/>
    <x v="214"/>
    <x v="16"/>
    <x v="16"/>
    <x v="16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4"/>
    <x v="178"/>
    <x v="0"/>
    <x v="0"/>
    <x v="0"/>
    <x v="0"/>
    <x v="1"/>
    <x v="157"/>
    <x v="1207"/>
    <x v="1201"/>
    <x v="1209"/>
    <x v="1352"/>
    <x v="0"/>
    <x v="0"/>
    <x v="0"/>
    <x v="0"/>
    <x v="0"/>
    <x v="0"/>
    <x v="0"/>
    <x v="0"/>
    <x v="0"/>
    <x v="0"/>
    <x v="0"/>
    <x v="0"/>
    <x v="0"/>
    <x v="0"/>
    <x v="0"/>
    <x v="0"/>
    <x v="508"/>
    <x v="0"/>
    <x v="0"/>
    <x v="1"/>
    <x v="1"/>
    <x v="0"/>
    <x v="0"/>
    <x v="8"/>
    <x v="4"/>
    <x v="331"/>
    <x v="0"/>
    <x v="0"/>
    <x v="214"/>
    <x v="1"/>
    <x v="0"/>
    <x v="1022"/>
    <x v="1212"/>
    <x v="6"/>
    <x v="890"/>
    <x v="2"/>
    <x v="2"/>
    <x v="0"/>
    <x v="0"/>
    <x v="11"/>
    <x v="1"/>
    <x v="1147"/>
    <x v="4"/>
    <x v="4"/>
    <x v="1240"/>
    <x v="1539"/>
    <x v="0"/>
    <x v="0"/>
    <x v="0"/>
    <x v="0"/>
    <x v="0"/>
    <x v="0"/>
    <x v="0"/>
    <x v="0"/>
    <x v="0"/>
  </r>
  <r>
    <x v="0"/>
    <x v="0"/>
    <x v="0"/>
    <x v="46"/>
    <x v="46"/>
    <x v="196"/>
    <x v="3"/>
    <x v="17"/>
    <x v="17"/>
    <x v="17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5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23"/>
    <x v="640"/>
    <x v="2"/>
    <x v="2"/>
    <x v="0"/>
    <x v="0"/>
    <x v="35"/>
    <x v="8"/>
    <x v="1148"/>
    <x v="10"/>
    <x v="33"/>
    <x v="1241"/>
    <x v="1540"/>
    <x v="0"/>
    <x v="0"/>
    <x v="0"/>
    <x v="0"/>
    <x v="0"/>
    <x v="0"/>
    <x v="0"/>
    <x v="0"/>
    <x v="0"/>
  </r>
  <r>
    <x v="0"/>
    <x v="0"/>
    <x v="0"/>
    <x v="46"/>
    <x v="46"/>
    <x v="198"/>
    <x v="207"/>
    <x v="151"/>
    <x v="151"/>
    <x v="15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641"/>
    <x v="2"/>
    <x v="2"/>
    <x v="0"/>
    <x v="0"/>
    <x v="2"/>
    <x v="1"/>
    <x v="171"/>
    <x v="1"/>
    <x v="2"/>
    <x v="352"/>
    <x v="1541"/>
    <x v="0"/>
    <x v="0"/>
    <x v="0"/>
    <x v="0"/>
    <x v="0"/>
    <x v="0"/>
    <x v="0"/>
    <x v="0"/>
    <x v="0"/>
  </r>
  <r>
    <x v="0"/>
    <x v="0"/>
    <x v="0"/>
    <x v="46"/>
    <x v="46"/>
    <x v="198"/>
    <x v="11"/>
    <x v="153"/>
    <x v="153"/>
    <x v="153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135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1"/>
    <x v="1"/>
    <x v="1"/>
    <x v="1"/>
    <x v="6"/>
    <x v="160"/>
    <x v="2"/>
    <x v="2"/>
    <x v="0"/>
    <x v="0"/>
    <x v="6"/>
    <x v="1"/>
    <x v="1149"/>
    <x v="1"/>
    <x v="14"/>
    <x v="1242"/>
    <x v="1542"/>
    <x v="0"/>
    <x v="0"/>
    <x v="0"/>
    <x v="0"/>
    <x v="0"/>
    <x v="0"/>
    <x v="0"/>
    <x v="0"/>
    <x v="0"/>
  </r>
  <r>
    <x v="0"/>
    <x v="0"/>
    <x v="0"/>
    <x v="46"/>
    <x v="46"/>
    <x v="196"/>
    <x v="3"/>
    <x v="18"/>
    <x v="18"/>
    <x v="18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72"/>
    <x v="614"/>
    <x v="0"/>
    <x v="0"/>
    <x v="0"/>
    <x v="0"/>
    <x v="1013"/>
    <x v="221"/>
    <x v="1208"/>
    <x v="1202"/>
    <x v="1210"/>
    <x v="135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5"/>
    <x v="0"/>
    <x v="0"/>
    <x v="7"/>
    <x v="4"/>
    <x v="465"/>
    <x v="0"/>
    <x v="0"/>
    <x v="664"/>
    <x v="1"/>
    <x v="1"/>
    <x v="1023"/>
    <x v="1213"/>
    <x v="4"/>
    <x v="1658"/>
    <x v="1"/>
    <x v="55"/>
    <x v="0"/>
    <x v="0"/>
    <x v="1"/>
    <x v="3"/>
    <x v="1150"/>
    <x v="4"/>
    <x v="14"/>
    <x v="1243"/>
    <x v="1543"/>
    <x v="71"/>
    <x v="66"/>
    <x v="4"/>
    <x v="0"/>
    <x v="0"/>
    <x v="0"/>
    <x v="0"/>
    <x v="0"/>
    <x v="0"/>
  </r>
  <r>
    <x v="0"/>
    <x v="0"/>
    <x v="0"/>
    <x v="47"/>
    <x v="47"/>
    <x v="3"/>
    <x v="46"/>
    <x v="348"/>
    <x v="347"/>
    <x v="348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873"/>
    <x v="615"/>
    <x v="0"/>
    <x v="0"/>
    <x v="448"/>
    <x v="0"/>
    <x v="1014"/>
    <x v="534"/>
    <x v="1209"/>
    <x v="1203"/>
    <x v="1211"/>
    <x v="1356"/>
    <x v="0"/>
    <x v="0"/>
    <x v="0"/>
    <x v="0"/>
    <x v="0"/>
    <x v="0"/>
    <x v="0"/>
    <x v="0"/>
    <x v="0"/>
    <x v="0"/>
    <x v="0"/>
    <x v="0"/>
    <x v="0"/>
    <x v="0"/>
    <x v="0"/>
    <x v="420"/>
    <x v="509"/>
    <x v="7"/>
    <x v="366"/>
    <x v="3"/>
    <x v="52"/>
    <x v="0"/>
    <x v="0"/>
    <x v="22"/>
    <x v="14"/>
    <x v="45"/>
    <x v="14"/>
    <x v="178"/>
    <x v="665"/>
    <x v="8"/>
    <x v="3"/>
    <x v="1024"/>
    <x v="1214"/>
    <x v="18"/>
    <x v="1659"/>
    <x v="5"/>
    <x v="19"/>
    <x v="0"/>
    <x v="0"/>
    <x v="59"/>
    <x v="0"/>
    <x v="1151"/>
    <x v="13"/>
    <x v="4"/>
    <x v="1244"/>
    <x v="1544"/>
    <x v="0"/>
    <x v="0"/>
    <x v="0"/>
    <x v="0"/>
    <x v="0"/>
    <x v="0"/>
    <x v="0"/>
    <x v="0"/>
    <x v="0"/>
  </r>
  <r>
    <x v="0"/>
    <x v="0"/>
    <x v="0"/>
    <x v="47"/>
    <x v="47"/>
    <x v="3"/>
    <x v="0"/>
    <x v="245"/>
    <x v="244"/>
    <x v="245"/>
    <x v="0"/>
    <x v="1"/>
    <x v="0"/>
    <x v="1"/>
    <x v="0"/>
    <x v="0"/>
    <x v="0"/>
    <x v="0"/>
    <x v="0"/>
    <x v="0"/>
    <x v="2"/>
    <x v="2"/>
    <x v="1"/>
    <x v="6"/>
    <x v="1"/>
    <x v="3"/>
    <x v="22"/>
    <x v="0"/>
    <x v="0"/>
    <x v="0"/>
    <x v="0"/>
    <x v="560"/>
    <x v="26"/>
    <x v="93"/>
    <x v="24"/>
    <x v="141"/>
    <x v="16"/>
    <x v="904"/>
    <x v="23"/>
    <x v="1210"/>
    <x v="1204"/>
    <x v="1212"/>
    <x v="1357"/>
    <x v="2"/>
    <x v="49"/>
    <x v="0"/>
    <x v="0"/>
    <x v="0"/>
    <x v="0"/>
    <x v="3"/>
    <x v="3"/>
    <x v="1"/>
    <x v="13"/>
    <x v="1"/>
    <x v="12"/>
    <x v="33"/>
    <x v="0"/>
    <x v="0"/>
    <x v="0"/>
    <x v="0"/>
    <x v="2"/>
    <x v="367"/>
    <x v="1"/>
    <x v="1"/>
    <x v="0"/>
    <x v="0"/>
    <x v="7"/>
    <x v="4"/>
    <x v="50"/>
    <x v="1"/>
    <x v="28"/>
    <x v="94"/>
    <x v="1"/>
    <x v="1"/>
    <x v="1"/>
    <x v="1"/>
    <x v="6"/>
    <x v="1660"/>
    <x v="2"/>
    <x v="2"/>
    <x v="0"/>
    <x v="0"/>
    <x v="2"/>
    <x v="1"/>
    <x v="266"/>
    <x v="4"/>
    <x v="5"/>
    <x v="5"/>
    <x v="5"/>
    <x v="0"/>
    <x v="0"/>
    <x v="0"/>
    <x v="0"/>
    <x v="0"/>
    <x v="0"/>
    <x v="0"/>
    <x v="0"/>
    <x v="0"/>
  </r>
  <r>
    <x v="0"/>
    <x v="0"/>
    <x v="0"/>
    <x v="47"/>
    <x v="47"/>
    <x v="3"/>
    <x v="0"/>
    <x v="412"/>
    <x v="410"/>
    <x v="41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2"/>
    <x v="1205"/>
    <x v="12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68"/>
    <x v="1"/>
    <x v="1"/>
    <x v="0"/>
    <x v="0"/>
    <x v="7"/>
    <x v="4"/>
    <x v="9"/>
    <x v="1"/>
    <x v="1"/>
    <x v="23"/>
    <x v="0"/>
    <x v="16"/>
    <x v="22"/>
    <x v="18"/>
    <x v="1"/>
    <x v="1661"/>
    <x v="2"/>
    <x v="2"/>
    <x v="0"/>
    <x v="0"/>
    <x v="2"/>
    <x v="1"/>
    <x v="28"/>
    <x v="1"/>
    <x v="2"/>
    <x v="26"/>
    <x v="22"/>
    <x v="0"/>
    <x v="0"/>
    <x v="0"/>
    <x v="177"/>
    <x v="177"/>
    <x v="1"/>
    <x v="1"/>
    <x v="45"/>
    <x v="45"/>
  </r>
  <r>
    <x v="0"/>
    <x v="0"/>
    <x v="0"/>
    <x v="48"/>
    <x v="48"/>
    <x v="203"/>
    <x v="46"/>
    <x v="482"/>
    <x v="480"/>
    <x v="482"/>
    <x v="0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3"/>
    <x v="1"/>
    <x v="1"/>
    <x v="0"/>
    <x v="0"/>
    <x v="0"/>
    <x v="0"/>
    <x v="0"/>
    <x v="0"/>
    <x v="0"/>
    <x v="0"/>
    <x v="1"/>
    <x v="1"/>
    <x v="1"/>
    <x v="1"/>
    <x v="6"/>
    <x v="10"/>
    <x v="2"/>
    <x v="2"/>
    <x v="0"/>
    <x v="0"/>
    <x v="5"/>
    <x v="4"/>
    <x v="5"/>
    <x v="4"/>
    <x v="5"/>
    <x v="5"/>
    <x v="5"/>
    <x v="0"/>
    <x v="0"/>
    <x v="1"/>
    <x v="178"/>
    <x v="178"/>
    <x v="1"/>
    <x v="1"/>
    <x v="46"/>
    <x v="46"/>
  </r>
  <r>
    <x v="0"/>
    <x v="0"/>
    <x v="0"/>
    <x v="48"/>
    <x v="48"/>
    <x v="203"/>
    <x v="0"/>
    <x v="584"/>
    <x v="582"/>
    <x v="584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2"/>
    <x v="2"/>
    <x v="50"/>
    <x v="0"/>
    <x v="0"/>
    <x v="0"/>
    <x v="0"/>
    <x v="0"/>
    <x v="0"/>
    <x v="0"/>
    <x v="0"/>
    <x v="0"/>
    <x v="0"/>
    <x v="0"/>
    <x v="0"/>
    <x v="0"/>
    <x v="0"/>
    <x v="0"/>
    <x v="45"/>
    <x v="369"/>
    <x v="0"/>
    <x v="0"/>
    <x v="0"/>
    <x v="0"/>
    <x v="0"/>
    <x v="0"/>
    <x v="0"/>
    <x v="0"/>
    <x v="0"/>
    <x v="0"/>
    <x v="1"/>
    <x v="1"/>
    <x v="1"/>
    <x v="1"/>
    <x v="44"/>
    <x v="1662"/>
    <x v="1"/>
    <x v="19"/>
    <x v="1"/>
    <x v="15"/>
    <x v="5"/>
    <x v="4"/>
    <x v="5"/>
    <x v="4"/>
    <x v="5"/>
    <x v="5"/>
    <x v="5"/>
    <x v="0"/>
    <x v="0"/>
    <x v="1"/>
    <x v="0"/>
    <x v="0"/>
    <x v="0"/>
    <x v="0"/>
    <x v="0"/>
    <x v="0"/>
  </r>
  <r>
    <x v="1"/>
    <x v="1"/>
    <x v="1"/>
    <x v="49"/>
    <x v="49"/>
    <x v="246"/>
    <x v="265"/>
    <x v="743"/>
    <x v="739"/>
    <x v="743"/>
    <x v="2"/>
    <x v="3"/>
    <x v="2"/>
    <x v="2"/>
    <x v="3"/>
    <x v="5"/>
    <x v="2"/>
    <x v="2"/>
    <x v="1"/>
    <x v="1"/>
    <x v="3"/>
    <x v="3"/>
    <x v="2"/>
    <x v="7"/>
    <x v="2"/>
    <x v="5"/>
    <x v="26"/>
    <x v="2"/>
    <x v="4"/>
    <x v="101"/>
    <x v="125"/>
    <x v="874"/>
    <x v="616"/>
    <x v="114"/>
    <x v="30"/>
    <x v="449"/>
    <x v="107"/>
    <x v="1015"/>
    <x v="535"/>
    <x v="1211"/>
    <x v="1206"/>
    <x v="1214"/>
    <x v="1358"/>
    <x v="11"/>
    <x v="51"/>
    <x v="4"/>
    <x v="20"/>
    <x v="1"/>
    <x v="1"/>
    <x v="11"/>
    <x v="10"/>
    <x v="4"/>
    <x v="26"/>
    <x v="4"/>
    <x v="13"/>
    <x v="86"/>
    <x v="6"/>
    <x v="13"/>
    <x v="421"/>
    <x v="510"/>
    <x v="72"/>
    <x v="370"/>
    <x v="20"/>
    <x v="316"/>
    <x v="1"/>
    <x v="1"/>
    <x v="108"/>
    <x v="45"/>
    <x v="466"/>
    <x v="26"/>
    <x v="179"/>
    <x v="666"/>
    <x v="30"/>
    <x v="101"/>
    <x v="1025"/>
    <x v="1215"/>
    <x v="203"/>
    <x v="1663"/>
    <x v="39"/>
    <x v="541"/>
    <x v="52"/>
    <x v="408"/>
    <x v="256"/>
    <x v="84"/>
    <x v="1152"/>
    <x v="61"/>
    <x v="229"/>
    <x v="1245"/>
    <x v="1545"/>
    <x v="72"/>
    <x v="67"/>
    <x v="8"/>
    <x v="179"/>
    <x v="179"/>
    <x v="13"/>
    <x v="13"/>
    <x v="58"/>
    <x v="58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742">
  <r>
    <x v="0"/>
    <x v="0"/>
    <x v="0"/>
    <x v="0"/>
    <x v="0"/>
    <x v="0"/>
  </r>
  <r>
    <x v="0"/>
    <x v="1"/>
    <x v="0"/>
    <x v="0"/>
    <x v="0"/>
    <x v="0"/>
  </r>
  <r>
    <x v="1"/>
    <x v="2"/>
    <x v="0"/>
    <x v="0"/>
    <x v="0"/>
    <x v="0"/>
  </r>
  <r>
    <x v="2"/>
    <x v="3"/>
    <x v="0"/>
    <x v="0"/>
    <x v="0"/>
    <x v="0"/>
  </r>
  <r>
    <x v="0"/>
    <x v="4"/>
    <x v="0"/>
    <x v="0"/>
    <x v="0"/>
    <x v="0"/>
  </r>
  <r>
    <x v="3"/>
    <x v="5"/>
    <x v="0"/>
    <x v="0"/>
    <x v="1"/>
    <x v="1"/>
  </r>
  <r>
    <x v="4"/>
    <x v="6"/>
    <x v="0"/>
    <x v="0"/>
    <x v="0"/>
    <x v="0"/>
  </r>
  <r>
    <x v="0"/>
    <x v="7"/>
    <x v="0"/>
    <x v="0"/>
    <x v="0"/>
    <x v="0"/>
  </r>
  <r>
    <x v="0"/>
    <x v="8"/>
    <x v="0"/>
    <x v="0"/>
    <x v="0"/>
    <x v="0"/>
  </r>
  <r>
    <x v="5"/>
    <x v="9"/>
    <x v="0"/>
    <x v="0"/>
    <x v="0"/>
    <x v="0"/>
  </r>
  <r>
    <x v="6"/>
    <x v="10"/>
    <x v="0"/>
    <x v="0"/>
    <x v="0"/>
    <x v="0"/>
  </r>
  <r>
    <x v="7"/>
    <x v="11"/>
    <x v="0"/>
    <x v="0"/>
    <x v="0"/>
    <x v="0"/>
  </r>
  <r>
    <x v="8"/>
    <x v="12"/>
    <x v="0"/>
    <x v="0"/>
    <x v="0"/>
    <x v="2"/>
  </r>
  <r>
    <x v="9"/>
    <x v="13"/>
    <x v="0"/>
    <x v="0"/>
    <x v="2"/>
    <x v="0"/>
  </r>
  <r>
    <x v="10"/>
    <x v="14"/>
    <x v="0"/>
    <x v="0"/>
    <x v="0"/>
    <x v="0"/>
  </r>
  <r>
    <x v="5"/>
    <x v="15"/>
    <x v="0"/>
    <x v="0"/>
    <x v="0"/>
    <x v="3"/>
  </r>
  <r>
    <x v="11"/>
    <x v="16"/>
    <x v="0"/>
    <x v="0"/>
    <x v="0"/>
    <x v="0"/>
  </r>
  <r>
    <x v="12"/>
    <x v="17"/>
    <x v="0"/>
    <x v="0"/>
    <x v="0"/>
    <x v="0"/>
  </r>
  <r>
    <x v="13"/>
    <x v="18"/>
    <x v="0"/>
    <x v="0"/>
    <x v="0"/>
    <x v="0"/>
  </r>
  <r>
    <x v="14"/>
    <x v="19"/>
    <x v="0"/>
    <x v="0"/>
    <x v="0"/>
    <x v="0"/>
  </r>
  <r>
    <x v="15"/>
    <x v="20"/>
    <x v="0"/>
    <x v="0"/>
    <x v="3"/>
    <x v="4"/>
  </r>
  <r>
    <x v="2"/>
    <x v="21"/>
    <x v="0"/>
    <x v="0"/>
    <x v="0"/>
    <x v="0"/>
  </r>
  <r>
    <x v="0"/>
    <x v="22"/>
    <x v="0"/>
    <x v="0"/>
    <x v="0"/>
    <x v="0"/>
  </r>
  <r>
    <x v="12"/>
    <x v="23"/>
    <x v="0"/>
    <x v="0"/>
    <x v="0"/>
    <x v="0"/>
  </r>
  <r>
    <x v="16"/>
    <x v="24"/>
    <x v="0"/>
    <x v="0"/>
    <x v="0"/>
    <x v="0"/>
  </r>
  <r>
    <x v="17"/>
    <x v="25"/>
    <x v="0"/>
    <x v="0"/>
    <x v="0"/>
    <x v="0"/>
  </r>
  <r>
    <x v="18"/>
    <x v="26"/>
    <x v="0"/>
    <x v="0"/>
    <x v="0"/>
    <x v="0"/>
  </r>
  <r>
    <x v="1"/>
    <x v="27"/>
    <x v="0"/>
    <x v="0"/>
    <x v="0"/>
    <x v="0"/>
  </r>
  <r>
    <x v="0"/>
    <x v="28"/>
    <x v="0"/>
    <x v="0"/>
    <x v="0"/>
    <x v="0"/>
  </r>
  <r>
    <x v="0"/>
    <x v="29"/>
    <x v="0"/>
    <x v="0"/>
    <x v="0"/>
    <x v="0"/>
  </r>
  <r>
    <x v="11"/>
    <x v="30"/>
    <x v="0"/>
    <x v="0"/>
    <x v="0"/>
    <x v="0"/>
  </r>
  <r>
    <x v="19"/>
    <x v="31"/>
    <x v="0"/>
    <x v="0"/>
    <x v="0"/>
    <x v="0"/>
  </r>
  <r>
    <x v="20"/>
    <x v="32"/>
    <x v="0"/>
    <x v="0"/>
    <x v="2"/>
    <x v="0"/>
  </r>
  <r>
    <x v="21"/>
    <x v="33"/>
    <x v="0"/>
    <x v="0"/>
    <x v="0"/>
    <x v="0"/>
  </r>
  <r>
    <x v="2"/>
    <x v="34"/>
    <x v="0"/>
    <x v="0"/>
    <x v="4"/>
    <x v="0"/>
  </r>
  <r>
    <x v="21"/>
    <x v="35"/>
    <x v="0"/>
    <x v="0"/>
    <x v="2"/>
    <x v="0"/>
  </r>
  <r>
    <x v="22"/>
    <x v="36"/>
    <x v="0"/>
    <x v="0"/>
    <x v="0"/>
    <x v="0"/>
  </r>
  <r>
    <x v="0"/>
    <x v="37"/>
    <x v="0"/>
    <x v="0"/>
    <x v="0"/>
    <x v="0"/>
  </r>
  <r>
    <x v="23"/>
    <x v="38"/>
    <x v="0"/>
    <x v="0"/>
    <x v="0"/>
    <x v="0"/>
  </r>
  <r>
    <x v="15"/>
    <x v="39"/>
    <x v="0"/>
    <x v="1"/>
    <x v="2"/>
    <x v="5"/>
  </r>
  <r>
    <x v="24"/>
    <x v="40"/>
    <x v="0"/>
    <x v="0"/>
    <x v="0"/>
    <x v="0"/>
  </r>
  <r>
    <x v="0"/>
    <x v="41"/>
    <x v="0"/>
    <x v="0"/>
    <x v="0"/>
    <x v="0"/>
  </r>
  <r>
    <x v="0"/>
    <x v="42"/>
    <x v="0"/>
    <x v="0"/>
    <x v="0"/>
    <x v="0"/>
  </r>
  <r>
    <x v="6"/>
    <x v="43"/>
    <x v="0"/>
    <x v="0"/>
    <x v="0"/>
    <x v="0"/>
  </r>
  <r>
    <x v="0"/>
    <x v="44"/>
    <x v="0"/>
    <x v="0"/>
    <x v="0"/>
    <x v="0"/>
  </r>
  <r>
    <x v="25"/>
    <x v="45"/>
    <x v="0"/>
    <x v="0"/>
    <x v="0"/>
    <x v="0"/>
  </r>
  <r>
    <x v="26"/>
    <x v="46"/>
    <x v="0"/>
    <x v="0"/>
    <x v="2"/>
    <x v="0"/>
  </r>
  <r>
    <x v="0"/>
    <x v="47"/>
    <x v="0"/>
    <x v="0"/>
    <x v="0"/>
    <x v="0"/>
  </r>
  <r>
    <x v="27"/>
    <x v="48"/>
    <x v="0"/>
    <x v="2"/>
    <x v="0"/>
    <x v="6"/>
  </r>
  <r>
    <x v="0"/>
    <x v="49"/>
    <x v="0"/>
    <x v="0"/>
    <x v="0"/>
    <x v="0"/>
  </r>
  <r>
    <x v="26"/>
    <x v="50"/>
    <x v="0"/>
    <x v="0"/>
    <x v="3"/>
    <x v="7"/>
  </r>
  <r>
    <x v="0"/>
    <x v="51"/>
    <x v="0"/>
    <x v="0"/>
    <x v="0"/>
    <x v="0"/>
  </r>
  <r>
    <x v="19"/>
    <x v="52"/>
    <x v="0"/>
    <x v="0"/>
    <x v="0"/>
    <x v="8"/>
  </r>
  <r>
    <x v="2"/>
    <x v="53"/>
    <x v="0"/>
    <x v="0"/>
    <x v="0"/>
    <x v="0"/>
  </r>
  <r>
    <x v="0"/>
    <x v="54"/>
    <x v="0"/>
    <x v="0"/>
    <x v="0"/>
    <x v="0"/>
  </r>
  <r>
    <x v="0"/>
    <x v="55"/>
    <x v="0"/>
    <x v="0"/>
    <x v="0"/>
    <x v="0"/>
  </r>
  <r>
    <x v="28"/>
    <x v="56"/>
    <x v="0"/>
    <x v="0"/>
    <x v="0"/>
    <x v="0"/>
  </r>
  <r>
    <x v="24"/>
    <x v="57"/>
    <x v="0"/>
    <x v="0"/>
    <x v="0"/>
    <x v="0"/>
  </r>
  <r>
    <x v="29"/>
    <x v="58"/>
    <x v="0"/>
    <x v="0"/>
    <x v="0"/>
    <x v="0"/>
  </r>
  <r>
    <x v="0"/>
    <x v="59"/>
    <x v="0"/>
    <x v="0"/>
    <x v="0"/>
    <x v="0"/>
  </r>
  <r>
    <x v="30"/>
    <x v="60"/>
    <x v="0"/>
    <x v="0"/>
    <x v="0"/>
    <x v="0"/>
  </r>
  <r>
    <x v="0"/>
    <x v="61"/>
    <x v="0"/>
    <x v="0"/>
    <x v="0"/>
    <x v="0"/>
  </r>
  <r>
    <x v="3"/>
    <x v="62"/>
    <x v="0"/>
    <x v="0"/>
    <x v="1"/>
    <x v="0"/>
  </r>
  <r>
    <x v="1"/>
    <x v="63"/>
    <x v="0"/>
    <x v="0"/>
    <x v="0"/>
    <x v="0"/>
  </r>
  <r>
    <x v="0"/>
    <x v="64"/>
    <x v="0"/>
    <x v="0"/>
    <x v="0"/>
    <x v="0"/>
  </r>
  <r>
    <x v="31"/>
    <x v="65"/>
    <x v="0"/>
    <x v="0"/>
    <x v="0"/>
    <x v="9"/>
  </r>
  <r>
    <x v="11"/>
    <x v="66"/>
    <x v="0"/>
    <x v="0"/>
    <x v="0"/>
    <x v="10"/>
  </r>
  <r>
    <x v="5"/>
    <x v="67"/>
    <x v="0"/>
    <x v="0"/>
    <x v="2"/>
    <x v="0"/>
  </r>
  <r>
    <x v="32"/>
    <x v="68"/>
    <x v="0"/>
    <x v="0"/>
    <x v="0"/>
    <x v="0"/>
  </r>
  <r>
    <x v="8"/>
    <x v="69"/>
    <x v="0"/>
    <x v="0"/>
    <x v="0"/>
    <x v="0"/>
  </r>
  <r>
    <x v="30"/>
    <x v="70"/>
    <x v="0"/>
    <x v="0"/>
    <x v="0"/>
    <x v="0"/>
  </r>
  <r>
    <x v="0"/>
    <x v="71"/>
    <x v="0"/>
    <x v="0"/>
    <x v="0"/>
    <x v="11"/>
  </r>
  <r>
    <x v="20"/>
    <x v="72"/>
    <x v="0"/>
    <x v="0"/>
    <x v="0"/>
    <x v="0"/>
  </r>
  <r>
    <x v="0"/>
    <x v="73"/>
    <x v="0"/>
    <x v="0"/>
    <x v="0"/>
    <x v="0"/>
  </r>
  <r>
    <x v="15"/>
    <x v="74"/>
    <x v="0"/>
    <x v="3"/>
    <x v="2"/>
    <x v="12"/>
  </r>
  <r>
    <x v="33"/>
    <x v="75"/>
    <x v="0"/>
    <x v="0"/>
    <x v="0"/>
    <x v="0"/>
  </r>
  <r>
    <x v="34"/>
    <x v="76"/>
    <x v="0"/>
    <x v="0"/>
    <x v="2"/>
    <x v="0"/>
  </r>
  <r>
    <x v="35"/>
    <x v="77"/>
    <x v="0"/>
    <x v="0"/>
    <x v="0"/>
    <x v="0"/>
  </r>
  <r>
    <x v="36"/>
    <x v="78"/>
    <x v="0"/>
    <x v="0"/>
    <x v="0"/>
    <x v="0"/>
  </r>
  <r>
    <x v="28"/>
    <x v="79"/>
    <x v="0"/>
    <x v="0"/>
    <x v="0"/>
    <x v="0"/>
  </r>
  <r>
    <x v="14"/>
    <x v="80"/>
    <x v="0"/>
    <x v="0"/>
    <x v="0"/>
    <x v="0"/>
  </r>
  <r>
    <x v="15"/>
    <x v="81"/>
    <x v="0"/>
    <x v="0"/>
    <x v="3"/>
    <x v="13"/>
  </r>
  <r>
    <x v="21"/>
    <x v="82"/>
    <x v="0"/>
    <x v="0"/>
    <x v="0"/>
    <x v="0"/>
  </r>
  <r>
    <x v="33"/>
    <x v="83"/>
    <x v="0"/>
    <x v="0"/>
    <x v="0"/>
    <x v="0"/>
  </r>
  <r>
    <x v="37"/>
    <x v="84"/>
    <x v="0"/>
    <x v="0"/>
    <x v="0"/>
    <x v="0"/>
  </r>
  <r>
    <x v="15"/>
    <x v="85"/>
    <x v="0"/>
    <x v="0"/>
    <x v="0"/>
    <x v="0"/>
  </r>
  <r>
    <x v="5"/>
    <x v="86"/>
    <x v="0"/>
    <x v="0"/>
    <x v="0"/>
    <x v="0"/>
  </r>
  <r>
    <x v="6"/>
    <x v="87"/>
    <x v="0"/>
    <x v="0"/>
    <x v="5"/>
    <x v="0"/>
  </r>
  <r>
    <x v="6"/>
    <x v="88"/>
    <x v="0"/>
    <x v="4"/>
    <x v="0"/>
    <x v="14"/>
  </r>
  <r>
    <x v="38"/>
    <x v="89"/>
    <x v="0"/>
    <x v="0"/>
    <x v="2"/>
    <x v="0"/>
  </r>
  <r>
    <x v="39"/>
    <x v="90"/>
    <x v="0"/>
    <x v="0"/>
    <x v="1"/>
    <x v="0"/>
  </r>
  <r>
    <x v="12"/>
    <x v="91"/>
    <x v="0"/>
    <x v="0"/>
    <x v="0"/>
    <x v="0"/>
  </r>
  <r>
    <x v="40"/>
    <x v="92"/>
    <x v="0"/>
    <x v="0"/>
    <x v="0"/>
    <x v="0"/>
  </r>
  <r>
    <x v="20"/>
    <x v="93"/>
    <x v="0"/>
    <x v="0"/>
    <x v="0"/>
    <x v="0"/>
  </r>
  <r>
    <x v="24"/>
    <x v="94"/>
    <x v="0"/>
    <x v="0"/>
    <x v="0"/>
    <x v="0"/>
  </r>
  <r>
    <x v="0"/>
    <x v="95"/>
    <x v="0"/>
    <x v="0"/>
    <x v="0"/>
    <x v="0"/>
  </r>
  <r>
    <x v="0"/>
    <x v="96"/>
    <x v="0"/>
    <x v="0"/>
    <x v="0"/>
    <x v="0"/>
  </r>
  <r>
    <x v="36"/>
    <x v="97"/>
    <x v="0"/>
    <x v="0"/>
    <x v="0"/>
    <x v="0"/>
  </r>
  <r>
    <x v="0"/>
    <x v="98"/>
    <x v="0"/>
    <x v="0"/>
    <x v="0"/>
    <x v="0"/>
  </r>
  <r>
    <x v="0"/>
    <x v="99"/>
    <x v="0"/>
    <x v="0"/>
    <x v="0"/>
    <x v="0"/>
  </r>
  <r>
    <x v="26"/>
    <x v="100"/>
    <x v="0"/>
    <x v="0"/>
    <x v="0"/>
    <x v="0"/>
  </r>
  <r>
    <x v="11"/>
    <x v="101"/>
    <x v="0"/>
    <x v="0"/>
    <x v="0"/>
    <x v="0"/>
  </r>
  <r>
    <x v="0"/>
    <x v="102"/>
    <x v="0"/>
    <x v="0"/>
    <x v="0"/>
    <x v="0"/>
  </r>
  <r>
    <x v="41"/>
    <x v="103"/>
    <x v="0"/>
    <x v="0"/>
    <x v="2"/>
    <x v="0"/>
  </r>
  <r>
    <x v="2"/>
    <x v="104"/>
    <x v="0"/>
    <x v="0"/>
    <x v="0"/>
    <x v="0"/>
  </r>
  <r>
    <x v="15"/>
    <x v="105"/>
    <x v="0"/>
    <x v="0"/>
    <x v="0"/>
    <x v="0"/>
  </r>
  <r>
    <x v="12"/>
    <x v="106"/>
    <x v="0"/>
    <x v="0"/>
    <x v="0"/>
    <x v="13"/>
  </r>
  <r>
    <x v="15"/>
    <x v="107"/>
    <x v="0"/>
    <x v="0"/>
    <x v="0"/>
    <x v="0"/>
  </r>
  <r>
    <x v="26"/>
    <x v="108"/>
    <x v="0"/>
    <x v="0"/>
    <x v="0"/>
    <x v="0"/>
  </r>
  <r>
    <x v="42"/>
    <x v="109"/>
    <x v="0"/>
    <x v="0"/>
    <x v="0"/>
    <x v="0"/>
  </r>
  <r>
    <x v="0"/>
    <x v="110"/>
    <x v="0"/>
    <x v="0"/>
    <x v="0"/>
    <x v="0"/>
  </r>
  <r>
    <x v="32"/>
    <x v="111"/>
    <x v="0"/>
    <x v="0"/>
    <x v="0"/>
    <x v="0"/>
  </r>
  <r>
    <x v="34"/>
    <x v="112"/>
    <x v="0"/>
    <x v="0"/>
    <x v="0"/>
    <x v="0"/>
  </r>
  <r>
    <x v="15"/>
    <x v="113"/>
    <x v="0"/>
    <x v="0"/>
    <x v="0"/>
    <x v="0"/>
  </r>
  <r>
    <x v="23"/>
    <x v="114"/>
    <x v="0"/>
    <x v="0"/>
    <x v="0"/>
    <x v="0"/>
  </r>
  <r>
    <x v="0"/>
    <x v="115"/>
    <x v="0"/>
    <x v="0"/>
    <x v="0"/>
    <x v="0"/>
  </r>
  <r>
    <x v="26"/>
    <x v="116"/>
    <x v="0"/>
    <x v="0"/>
    <x v="0"/>
    <x v="0"/>
  </r>
  <r>
    <x v="35"/>
    <x v="117"/>
    <x v="0"/>
    <x v="0"/>
    <x v="0"/>
    <x v="0"/>
  </r>
  <r>
    <x v="9"/>
    <x v="118"/>
    <x v="0"/>
    <x v="0"/>
    <x v="0"/>
    <x v="0"/>
  </r>
  <r>
    <x v="0"/>
    <x v="119"/>
    <x v="0"/>
    <x v="0"/>
    <x v="0"/>
    <x v="0"/>
  </r>
  <r>
    <x v="7"/>
    <x v="120"/>
    <x v="0"/>
    <x v="0"/>
    <x v="0"/>
    <x v="0"/>
  </r>
  <r>
    <x v="15"/>
    <x v="121"/>
    <x v="0"/>
    <x v="0"/>
    <x v="0"/>
    <x v="15"/>
  </r>
  <r>
    <x v="0"/>
    <x v="122"/>
    <x v="0"/>
    <x v="0"/>
    <x v="0"/>
    <x v="0"/>
  </r>
  <r>
    <x v="43"/>
    <x v="123"/>
    <x v="0"/>
    <x v="0"/>
    <x v="0"/>
    <x v="0"/>
  </r>
  <r>
    <x v="30"/>
    <x v="124"/>
    <x v="0"/>
    <x v="1"/>
    <x v="0"/>
    <x v="9"/>
  </r>
  <r>
    <x v="0"/>
    <x v="125"/>
    <x v="0"/>
    <x v="0"/>
    <x v="0"/>
    <x v="0"/>
  </r>
  <r>
    <x v="44"/>
    <x v="126"/>
    <x v="0"/>
    <x v="0"/>
    <x v="0"/>
    <x v="0"/>
  </r>
  <r>
    <x v="32"/>
    <x v="127"/>
    <x v="0"/>
    <x v="0"/>
    <x v="0"/>
    <x v="0"/>
  </r>
  <r>
    <x v="30"/>
    <x v="128"/>
    <x v="0"/>
    <x v="0"/>
    <x v="0"/>
    <x v="0"/>
  </r>
  <r>
    <x v="0"/>
    <x v="129"/>
    <x v="0"/>
    <x v="0"/>
    <x v="0"/>
    <x v="0"/>
  </r>
  <r>
    <x v="44"/>
    <x v="130"/>
    <x v="0"/>
    <x v="0"/>
    <x v="0"/>
    <x v="0"/>
  </r>
  <r>
    <x v="0"/>
    <x v="131"/>
    <x v="0"/>
    <x v="0"/>
    <x v="0"/>
    <x v="0"/>
  </r>
  <r>
    <x v="44"/>
    <x v="132"/>
    <x v="0"/>
    <x v="0"/>
    <x v="0"/>
    <x v="0"/>
  </r>
  <r>
    <x v="1"/>
    <x v="133"/>
    <x v="0"/>
    <x v="0"/>
    <x v="0"/>
    <x v="0"/>
  </r>
  <r>
    <x v="1"/>
    <x v="134"/>
    <x v="0"/>
    <x v="0"/>
    <x v="0"/>
    <x v="0"/>
  </r>
  <r>
    <x v="2"/>
    <x v="135"/>
    <x v="0"/>
    <x v="5"/>
    <x v="0"/>
    <x v="16"/>
  </r>
  <r>
    <x v="15"/>
    <x v="136"/>
    <x v="0"/>
    <x v="0"/>
    <x v="0"/>
    <x v="0"/>
  </r>
  <r>
    <x v="45"/>
    <x v="137"/>
    <x v="0"/>
    <x v="0"/>
    <x v="2"/>
    <x v="0"/>
  </r>
  <r>
    <x v="46"/>
    <x v="138"/>
    <x v="0"/>
    <x v="0"/>
    <x v="0"/>
    <x v="0"/>
  </r>
  <r>
    <x v="39"/>
    <x v="139"/>
    <x v="0"/>
    <x v="0"/>
    <x v="2"/>
    <x v="0"/>
  </r>
  <r>
    <x v="10"/>
    <x v="140"/>
    <x v="0"/>
    <x v="0"/>
    <x v="0"/>
    <x v="0"/>
  </r>
  <r>
    <x v="0"/>
    <x v="141"/>
    <x v="0"/>
    <x v="0"/>
    <x v="0"/>
    <x v="0"/>
  </r>
  <r>
    <x v="17"/>
    <x v="142"/>
    <x v="0"/>
    <x v="0"/>
    <x v="0"/>
    <x v="0"/>
  </r>
  <r>
    <x v="14"/>
    <x v="143"/>
    <x v="0"/>
    <x v="0"/>
    <x v="0"/>
    <x v="0"/>
  </r>
  <r>
    <x v="10"/>
    <x v="144"/>
    <x v="0"/>
    <x v="0"/>
    <x v="0"/>
    <x v="0"/>
  </r>
  <r>
    <x v="27"/>
    <x v="145"/>
    <x v="0"/>
    <x v="0"/>
    <x v="0"/>
    <x v="0"/>
  </r>
  <r>
    <x v="0"/>
    <x v="146"/>
    <x v="0"/>
    <x v="0"/>
    <x v="0"/>
    <x v="0"/>
  </r>
  <r>
    <x v="0"/>
    <x v="147"/>
    <x v="0"/>
    <x v="0"/>
    <x v="0"/>
    <x v="0"/>
  </r>
  <r>
    <x v="21"/>
    <x v="148"/>
    <x v="0"/>
    <x v="0"/>
    <x v="0"/>
    <x v="0"/>
  </r>
  <r>
    <x v="0"/>
    <x v="149"/>
    <x v="0"/>
    <x v="0"/>
    <x v="0"/>
    <x v="17"/>
  </r>
  <r>
    <x v="0"/>
    <x v="150"/>
    <x v="0"/>
    <x v="0"/>
    <x v="0"/>
    <x v="0"/>
  </r>
  <r>
    <x v="1"/>
    <x v="151"/>
    <x v="0"/>
    <x v="0"/>
    <x v="0"/>
    <x v="0"/>
  </r>
  <r>
    <x v="43"/>
    <x v="152"/>
    <x v="0"/>
    <x v="0"/>
    <x v="0"/>
    <x v="0"/>
  </r>
  <r>
    <x v="17"/>
    <x v="153"/>
    <x v="0"/>
    <x v="0"/>
    <x v="0"/>
    <x v="0"/>
  </r>
  <r>
    <x v="1"/>
    <x v="154"/>
    <x v="0"/>
    <x v="0"/>
    <x v="0"/>
    <x v="0"/>
  </r>
  <r>
    <x v="0"/>
    <x v="155"/>
    <x v="0"/>
    <x v="0"/>
    <x v="0"/>
    <x v="0"/>
  </r>
  <r>
    <x v="19"/>
    <x v="156"/>
    <x v="0"/>
    <x v="0"/>
    <x v="0"/>
    <x v="0"/>
  </r>
  <r>
    <x v="0"/>
    <x v="157"/>
    <x v="0"/>
    <x v="0"/>
    <x v="0"/>
    <x v="0"/>
  </r>
  <r>
    <x v="18"/>
    <x v="158"/>
    <x v="0"/>
    <x v="0"/>
    <x v="0"/>
    <x v="0"/>
  </r>
  <r>
    <x v="35"/>
    <x v="159"/>
    <x v="0"/>
    <x v="0"/>
    <x v="0"/>
    <x v="0"/>
  </r>
  <r>
    <x v="0"/>
    <x v="160"/>
    <x v="0"/>
    <x v="0"/>
    <x v="0"/>
    <x v="0"/>
  </r>
  <r>
    <x v="10"/>
    <x v="161"/>
    <x v="0"/>
    <x v="0"/>
    <x v="0"/>
    <x v="0"/>
  </r>
  <r>
    <x v="0"/>
    <x v="162"/>
    <x v="0"/>
    <x v="0"/>
    <x v="0"/>
    <x v="0"/>
  </r>
  <r>
    <x v="47"/>
    <x v="163"/>
    <x v="0"/>
    <x v="0"/>
    <x v="0"/>
    <x v="0"/>
  </r>
  <r>
    <x v="0"/>
    <x v="164"/>
    <x v="0"/>
    <x v="0"/>
    <x v="0"/>
    <x v="0"/>
  </r>
  <r>
    <x v="31"/>
    <x v="165"/>
    <x v="0"/>
    <x v="0"/>
    <x v="0"/>
    <x v="0"/>
  </r>
  <r>
    <x v="0"/>
    <x v="166"/>
    <x v="0"/>
    <x v="0"/>
    <x v="0"/>
    <x v="17"/>
  </r>
  <r>
    <x v="39"/>
    <x v="167"/>
    <x v="0"/>
    <x v="0"/>
    <x v="0"/>
    <x v="0"/>
  </r>
  <r>
    <x v="0"/>
    <x v="168"/>
    <x v="0"/>
    <x v="0"/>
    <x v="0"/>
    <x v="0"/>
  </r>
  <r>
    <x v="48"/>
    <x v="169"/>
    <x v="0"/>
    <x v="0"/>
    <x v="0"/>
    <x v="0"/>
  </r>
  <r>
    <x v="49"/>
    <x v="170"/>
    <x v="0"/>
    <x v="0"/>
    <x v="0"/>
    <x v="0"/>
  </r>
  <r>
    <x v="1"/>
    <x v="171"/>
    <x v="0"/>
    <x v="0"/>
    <x v="0"/>
    <x v="0"/>
  </r>
  <r>
    <x v="0"/>
    <x v="172"/>
    <x v="0"/>
    <x v="0"/>
    <x v="0"/>
    <x v="0"/>
  </r>
  <r>
    <x v="15"/>
    <x v="173"/>
    <x v="0"/>
    <x v="0"/>
    <x v="0"/>
    <x v="0"/>
  </r>
  <r>
    <x v="0"/>
    <x v="174"/>
    <x v="0"/>
    <x v="0"/>
    <x v="0"/>
    <x v="0"/>
  </r>
  <r>
    <x v="0"/>
    <x v="175"/>
    <x v="0"/>
    <x v="0"/>
    <x v="0"/>
    <x v="0"/>
  </r>
  <r>
    <x v="5"/>
    <x v="176"/>
    <x v="0"/>
    <x v="6"/>
    <x v="0"/>
    <x v="13"/>
  </r>
  <r>
    <x v="21"/>
    <x v="177"/>
    <x v="0"/>
    <x v="0"/>
    <x v="0"/>
    <x v="0"/>
  </r>
  <r>
    <x v="0"/>
    <x v="178"/>
    <x v="0"/>
    <x v="0"/>
    <x v="0"/>
    <x v="18"/>
  </r>
  <r>
    <x v="3"/>
    <x v="179"/>
    <x v="0"/>
    <x v="0"/>
    <x v="0"/>
    <x v="19"/>
  </r>
  <r>
    <x v="9"/>
    <x v="180"/>
    <x v="0"/>
    <x v="0"/>
    <x v="0"/>
    <x v="0"/>
  </r>
  <r>
    <x v="10"/>
    <x v="181"/>
    <x v="0"/>
    <x v="0"/>
    <x v="0"/>
    <x v="0"/>
  </r>
  <r>
    <x v="0"/>
    <x v="182"/>
    <x v="0"/>
    <x v="0"/>
    <x v="0"/>
    <x v="0"/>
  </r>
  <r>
    <x v="0"/>
    <x v="183"/>
    <x v="0"/>
    <x v="0"/>
    <x v="0"/>
    <x v="0"/>
  </r>
  <r>
    <x v="0"/>
    <x v="184"/>
    <x v="0"/>
    <x v="0"/>
    <x v="0"/>
    <x v="0"/>
  </r>
  <r>
    <x v="21"/>
    <x v="185"/>
    <x v="0"/>
    <x v="0"/>
    <x v="0"/>
    <x v="0"/>
  </r>
  <r>
    <x v="19"/>
    <x v="186"/>
    <x v="0"/>
    <x v="0"/>
    <x v="0"/>
    <x v="0"/>
  </r>
  <r>
    <x v="42"/>
    <x v="187"/>
    <x v="0"/>
    <x v="0"/>
    <x v="0"/>
    <x v="0"/>
  </r>
  <r>
    <x v="24"/>
    <x v="188"/>
    <x v="0"/>
    <x v="0"/>
    <x v="0"/>
    <x v="0"/>
  </r>
  <r>
    <x v="50"/>
    <x v="189"/>
    <x v="0"/>
    <x v="0"/>
    <x v="0"/>
    <x v="0"/>
  </r>
  <r>
    <x v="7"/>
    <x v="190"/>
    <x v="0"/>
    <x v="0"/>
    <x v="0"/>
    <x v="20"/>
  </r>
  <r>
    <x v="21"/>
    <x v="191"/>
    <x v="0"/>
    <x v="0"/>
    <x v="0"/>
    <x v="0"/>
  </r>
  <r>
    <x v="0"/>
    <x v="192"/>
    <x v="0"/>
    <x v="0"/>
    <x v="0"/>
    <x v="0"/>
  </r>
  <r>
    <x v="34"/>
    <x v="193"/>
    <x v="0"/>
    <x v="0"/>
    <x v="0"/>
    <x v="0"/>
  </r>
  <r>
    <x v="5"/>
    <x v="194"/>
    <x v="0"/>
    <x v="0"/>
    <x v="0"/>
    <x v="0"/>
  </r>
  <r>
    <x v="49"/>
    <x v="195"/>
    <x v="0"/>
    <x v="0"/>
    <x v="0"/>
    <x v="0"/>
  </r>
  <r>
    <x v="33"/>
    <x v="196"/>
    <x v="0"/>
    <x v="0"/>
    <x v="0"/>
    <x v="0"/>
  </r>
  <r>
    <x v="20"/>
    <x v="197"/>
    <x v="0"/>
    <x v="0"/>
    <x v="0"/>
    <x v="0"/>
  </r>
  <r>
    <x v="19"/>
    <x v="198"/>
    <x v="0"/>
    <x v="0"/>
    <x v="0"/>
    <x v="0"/>
  </r>
  <r>
    <x v="0"/>
    <x v="199"/>
    <x v="0"/>
    <x v="0"/>
    <x v="0"/>
    <x v="0"/>
  </r>
  <r>
    <x v="15"/>
    <x v="200"/>
    <x v="0"/>
    <x v="7"/>
    <x v="0"/>
    <x v="21"/>
  </r>
  <r>
    <x v="22"/>
    <x v="201"/>
    <x v="0"/>
    <x v="0"/>
    <x v="0"/>
    <x v="0"/>
  </r>
  <r>
    <x v="23"/>
    <x v="202"/>
    <x v="0"/>
    <x v="0"/>
    <x v="0"/>
    <x v="0"/>
  </r>
  <r>
    <x v="1"/>
    <x v="203"/>
    <x v="0"/>
    <x v="0"/>
    <x v="0"/>
    <x v="0"/>
  </r>
  <r>
    <x v="40"/>
    <x v="204"/>
    <x v="0"/>
    <x v="0"/>
    <x v="0"/>
    <x v="0"/>
  </r>
  <r>
    <x v="17"/>
    <x v="205"/>
    <x v="0"/>
    <x v="0"/>
    <x v="0"/>
    <x v="0"/>
  </r>
  <r>
    <x v="4"/>
    <x v="206"/>
    <x v="0"/>
    <x v="0"/>
    <x v="0"/>
    <x v="0"/>
  </r>
  <r>
    <x v="29"/>
    <x v="207"/>
    <x v="0"/>
    <x v="0"/>
    <x v="0"/>
    <x v="0"/>
  </r>
  <r>
    <x v="1"/>
    <x v="208"/>
    <x v="0"/>
    <x v="0"/>
    <x v="0"/>
    <x v="0"/>
  </r>
  <r>
    <x v="29"/>
    <x v="209"/>
    <x v="0"/>
    <x v="0"/>
    <x v="0"/>
    <x v="0"/>
  </r>
  <r>
    <x v="43"/>
    <x v="210"/>
    <x v="0"/>
    <x v="0"/>
    <x v="6"/>
    <x v="0"/>
  </r>
  <r>
    <x v="32"/>
    <x v="211"/>
    <x v="0"/>
    <x v="0"/>
    <x v="0"/>
    <x v="0"/>
  </r>
  <r>
    <x v="51"/>
    <x v="212"/>
    <x v="0"/>
    <x v="0"/>
    <x v="0"/>
    <x v="0"/>
  </r>
  <r>
    <x v="35"/>
    <x v="213"/>
    <x v="0"/>
    <x v="0"/>
    <x v="0"/>
    <x v="0"/>
  </r>
  <r>
    <x v="1"/>
    <x v="214"/>
    <x v="0"/>
    <x v="0"/>
    <x v="0"/>
    <x v="0"/>
  </r>
  <r>
    <x v="37"/>
    <x v="215"/>
    <x v="0"/>
    <x v="0"/>
    <x v="0"/>
    <x v="0"/>
  </r>
  <r>
    <x v="34"/>
    <x v="216"/>
    <x v="0"/>
    <x v="0"/>
    <x v="0"/>
    <x v="0"/>
  </r>
  <r>
    <x v="0"/>
    <x v="217"/>
    <x v="0"/>
    <x v="0"/>
    <x v="0"/>
    <x v="0"/>
  </r>
  <r>
    <x v="5"/>
    <x v="218"/>
    <x v="0"/>
    <x v="0"/>
    <x v="0"/>
    <x v="0"/>
  </r>
  <r>
    <x v="29"/>
    <x v="219"/>
    <x v="0"/>
    <x v="0"/>
    <x v="0"/>
    <x v="0"/>
  </r>
  <r>
    <x v="0"/>
    <x v="220"/>
    <x v="0"/>
    <x v="0"/>
    <x v="0"/>
    <x v="0"/>
  </r>
  <r>
    <x v="4"/>
    <x v="221"/>
    <x v="0"/>
    <x v="0"/>
    <x v="0"/>
    <x v="0"/>
  </r>
  <r>
    <x v="0"/>
    <x v="222"/>
    <x v="0"/>
    <x v="0"/>
    <x v="0"/>
    <x v="0"/>
  </r>
  <r>
    <x v="44"/>
    <x v="223"/>
    <x v="0"/>
    <x v="0"/>
    <x v="0"/>
    <x v="0"/>
  </r>
  <r>
    <x v="5"/>
    <x v="224"/>
    <x v="0"/>
    <x v="0"/>
    <x v="0"/>
    <x v="0"/>
  </r>
  <r>
    <x v="1"/>
    <x v="225"/>
    <x v="0"/>
    <x v="0"/>
    <x v="0"/>
    <x v="0"/>
  </r>
  <r>
    <x v="19"/>
    <x v="226"/>
    <x v="0"/>
    <x v="0"/>
    <x v="0"/>
    <x v="0"/>
  </r>
  <r>
    <x v="0"/>
    <x v="227"/>
    <x v="0"/>
    <x v="0"/>
    <x v="0"/>
    <x v="0"/>
  </r>
  <r>
    <x v="15"/>
    <x v="228"/>
    <x v="0"/>
    <x v="0"/>
    <x v="0"/>
    <x v="0"/>
  </r>
  <r>
    <x v="28"/>
    <x v="229"/>
    <x v="0"/>
    <x v="0"/>
    <x v="0"/>
    <x v="0"/>
  </r>
  <r>
    <x v="2"/>
    <x v="230"/>
    <x v="0"/>
    <x v="0"/>
    <x v="5"/>
    <x v="0"/>
  </r>
  <r>
    <x v="10"/>
    <x v="231"/>
    <x v="0"/>
    <x v="0"/>
    <x v="7"/>
    <x v="7"/>
  </r>
  <r>
    <x v="31"/>
    <x v="232"/>
    <x v="0"/>
    <x v="0"/>
    <x v="0"/>
    <x v="0"/>
  </r>
  <r>
    <x v="17"/>
    <x v="233"/>
    <x v="0"/>
    <x v="0"/>
    <x v="0"/>
    <x v="0"/>
  </r>
  <r>
    <x v="19"/>
    <x v="234"/>
    <x v="0"/>
    <x v="0"/>
    <x v="0"/>
    <x v="0"/>
  </r>
  <r>
    <x v="9"/>
    <x v="235"/>
    <x v="0"/>
    <x v="0"/>
    <x v="0"/>
    <x v="0"/>
  </r>
  <r>
    <x v="0"/>
    <x v="236"/>
    <x v="0"/>
    <x v="0"/>
    <x v="0"/>
    <x v="0"/>
  </r>
  <r>
    <x v="15"/>
    <x v="237"/>
    <x v="0"/>
    <x v="0"/>
    <x v="0"/>
    <x v="0"/>
  </r>
  <r>
    <x v="0"/>
    <x v="238"/>
    <x v="0"/>
    <x v="0"/>
    <x v="0"/>
    <x v="0"/>
  </r>
  <r>
    <x v="0"/>
    <x v="239"/>
    <x v="0"/>
    <x v="0"/>
    <x v="0"/>
    <x v="0"/>
  </r>
  <r>
    <x v="27"/>
    <x v="240"/>
    <x v="0"/>
    <x v="0"/>
    <x v="2"/>
    <x v="22"/>
  </r>
  <r>
    <x v="9"/>
    <x v="241"/>
    <x v="0"/>
    <x v="0"/>
    <x v="0"/>
    <x v="0"/>
  </r>
  <r>
    <x v="49"/>
    <x v="242"/>
    <x v="0"/>
    <x v="0"/>
    <x v="0"/>
    <x v="0"/>
  </r>
  <r>
    <x v="35"/>
    <x v="243"/>
    <x v="0"/>
    <x v="0"/>
    <x v="0"/>
    <x v="0"/>
  </r>
  <r>
    <x v="33"/>
    <x v="244"/>
    <x v="0"/>
    <x v="0"/>
    <x v="0"/>
    <x v="0"/>
  </r>
  <r>
    <x v="44"/>
    <x v="245"/>
    <x v="0"/>
    <x v="0"/>
    <x v="0"/>
    <x v="0"/>
  </r>
  <r>
    <x v="1"/>
    <x v="246"/>
    <x v="0"/>
    <x v="0"/>
    <x v="0"/>
    <x v="0"/>
  </r>
  <r>
    <x v="19"/>
    <x v="247"/>
    <x v="0"/>
    <x v="0"/>
    <x v="0"/>
    <x v="0"/>
  </r>
  <r>
    <x v="1"/>
    <x v="248"/>
    <x v="0"/>
    <x v="0"/>
    <x v="0"/>
    <x v="0"/>
  </r>
  <r>
    <x v="6"/>
    <x v="249"/>
    <x v="0"/>
    <x v="0"/>
    <x v="0"/>
    <x v="0"/>
  </r>
  <r>
    <x v="0"/>
    <x v="250"/>
    <x v="0"/>
    <x v="8"/>
    <x v="0"/>
    <x v="23"/>
  </r>
  <r>
    <x v="21"/>
    <x v="251"/>
    <x v="0"/>
    <x v="0"/>
    <x v="0"/>
    <x v="0"/>
  </r>
  <r>
    <x v="48"/>
    <x v="252"/>
    <x v="0"/>
    <x v="0"/>
    <x v="0"/>
    <x v="9"/>
  </r>
  <r>
    <x v="17"/>
    <x v="253"/>
    <x v="0"/>
    <x v="0"/>
    <x v="0"/>
    <x v="0"/>
  </r>
  <r>
    <x v="0"/>
    <x v="254"/>
    <x v="0"/>
    <x v="0"/>
    <x v="0"/>
    <x v="0"/>
  </r>
  <r>
    <x v="1"/>
    <x v="255"/>
    <x v="0"/>
    <x v="0"/>
    <x v="0"/>
    <x v="0"/>
  </r>
  <r>
    <x v="0"/>
    <x v="256"/>
    <x v="0"/>
    <x v="0"/>
    <x v="0"/>
    <x v="0"/>
  </r>
  <r>
    <x v="52"/>
    <x v="257"/>
    <x v="0"/>
    <x v="0"/>
    <x v="0"/>
    <x v="0"/>
  </r>
  <r>
    <x v="1"/>
    <x v="258"/>
    <x v="0"/>
    <x v="0"/>
    <x v="0"/>
    <x v="0"/>
  </r>
  <r>
    <x v="28"/>
    <x v="259"/>
    <x v="0"/>
    <x v="0"/>
    <x v="0"/>
    <x v="0"/>
  </r>
  <r>
    <x v="50"/>
    <x v="260"/>
    <x v="0"/>
    <x v="0"/>
    <x v="0"/>
    <x v="0"/>
  </r>
  <r>
    <x v="2"/>
    <x v="261"/>
    <x v="0"/>
    <x v="0"/>
    <x v="0"/>
    <x v="0"/>
  </r>
  <r>
    <x v="27"/>
    <x v="262"/>
    <x v="0"/>
    <x v="0"/>
    <x v="0"/>
    <x v="0"/>
  </r>
  <r>
    <x v="15"/>
    <x v="263"/>
    <x v="0"/>
    <x v="0"/>
    <x v="0"/>
    <x v="0"/>
  </r>
  <r>
    <x v="1"/>
    <x v="264"/>
    <x v="0"/>
    <x v="0"/>
    <x v="0"/>
    <x v="0"/>
  </r>
  <r>
    <x v="0"/>
    <x v="265"/>
    <x v="0"/>
    <x v="0"/>
    <x v="0"/>
    <x v="0"/>
  </r>
  <r>
    <x v="31"/>
    <x v="266"/>
    <x v="0"/>
    <x v="0"/>
    <x v="2"/>
    <x v="8"/>
  </r>
  <r>
    <x v="0"/>
    <x v="267"/>
    <x v="0"/>
    <x v="0"/>
    <x v="0"/>
    <x v="0"/>
  </r>
  <r>
    <x v="53"/>
    <x v="268"/>
    <x v="0"/>
    <x v="0"/>
    <x v="0"/>
    <x v="0"/>
  </r>
  <r>
    <x v="0"/>
    <x v="269"/>
    <x v="0"/>
    <x v="0"/>
    <x v="0"/>
    <x v="0"/>
  </r>
  <r>
    <x v="0"/>
    <x v="270"/>
    <x v="0"/>
    <x v="0"/>
    <x v="0"/>
    <x v="0"/>
  </r>
  <r>
    <x v="4"/>
    <x v="271"/>
    <x v="0"/>
    <x v="0"/>
    <x v="0"/>
    <x v="0"/>
  </r>
  <r>
    <x v="0"/>
    <x v="272"/>
    <x v="0"/>
    <x v="0"/>
    <x v="0"/>
    <x v="0"/>
  </r>
  <r>
    <x v="11"/>
    <x v="273"/>
    <x v="0"/>
    <x v="0"/>
    <x v="0"/>
    <x v="0"/>
  </r>
  <r>
    <x v="1"/>
    <x v="274"/>
    <x v="0"/>
    <x v="0"/>
    <x v="0"/>
    <x v="0"/>
  </r>
  <r>
    <x v="0"/>
    <x v="275"/>
    <x v="0"/>
    <x v="0"/>
    <x v="0"/>
    <x v="0"/>
  </r>
  <r>
    <x v="0"/>
    <x v="276"/>
    <x v="0"/>
    <x v="0"/>
    <x v="0"/>
    <x v="0"/>
  </r>
  <r>
    <x v="12"/>
    <x v="277"/>
    <x v="0"/>
    <x v="0"/>
    <x v="0"/>
    <x v="0"/>
  </r>
  <r>
    <x v="0"/>
    <x v="278"/>
    <x v="0"/>
    <x v="0"/>
    <x v="0"/>
    <x v="0"/>
  </r>
  <r>
    <x v="12"/>
    <x v="279"/>
    <x v="0"/>
    <x v="0"/>
    <x v="0"/>
    <x v="0"/>
  </r>
  <r>
    <x v="0"/>
    <x v="280"/>
    <x v="0"/>
    <x v="0"/>
    <x v="0"/>
    <x v="24"/>
  </r>
  <r>
    <x v="0"/>
    <x v="281"/>
    <x v="0"/>
    <x v="0"/>
    <x v="0"/>
    <x v="0"/>
  </r>
  <r>
    <x v="0"/>
    <x v="282"/>
    <x v="0"/>
    <x v="0"/>
    <x v="0"/>
    <x v="0"/>
  </r>
  <r>
    <x v="49"/>
    <x v="283"/>
    <x v="0"/>
    <x v="0"/>
    <x v="0"/>
    <x v="0"/>
  </r>
  <r>
    <x v="0"/>
    <x v="284"/>
    <x v="0"/>
    <x v="0"/>
    <x v="0"/>
    <x v="0"/>
  </r>
  <r>
    <x v="46"/>
    <x v="285"/>
    <x v="0"/>
    <x v="0"/>
    <x v="0"/>
    <x v="0"/>
  </r>
  <r>
    <x v="4"/>
    <x v="286"/>
    <x v="0"/>
    <x v="0"/>
    <x v="0"/>
    <x v="0"/>
  </r>
  <r>
    <x v="35"/>
    <x v="287"/>
    <x v="0"/>
    <x v="0"/>
    <x v="0"/>
    <x v="0"/>
  </r>
  <r>
    <x v="23"/>
    <x v="288"/>
    <x v="0"/>
    <x v="0"/>
    <x v="0"/>
    <x v="0"/>
  </r>
  <r>
    <x v="5"/>
    <x v="289"/>
    <x v="0"/>
    <x v="0"/>
    <x v="0"/>
    <x v="0"/>
  </r>
  <r>
    <x v="39"/>
    <x v="290"/>
    <x v="0"/>
    <x v="0"/>
    <x v="0"/>
    <x v="0"/>
  </r>
  <r>
    <x v="0"/>
    <x v="291"/>
    <x v="0"/>
    <x v="0"/>
    <x v="0"/>
    <x v="0"/>
  </r>
  <r>
    <x v="0"/>
    <x v="292"/>
    <x v="0"/>
    <x v="0"/>
    <x v="0"/>
    <x v="0"/>
  </r>
  <r>
    <x v="9"/>
    <x v="293"/>
    <x v="0"/>
    <x v="0"/>
    <x v="0"/>
    <x v="0"/>
  </r>
  <r>
    <x v="29"/>
    <x v="294"/>
    <x v="0"/>
    <x v="0"/>
    <x v="0"/>
    <x v="0"/>
  </r>
  <r>
    <x v="0"/>
    <x v="295"/>
    <x v="0"/>
    <x v="0"/>
    <x v="0"/>
    <x v="0"/>
  </r>
  <r>
    <x v="0"/>
    <x v="296"/>
    <x v="0"/>
    <x v="0"/>
    <x v="0"/>
    <x v="0"/>
  </r>
  <r>
    <x v="1"/>
    <x v="297"/>
    <x v="0"/>
    <x v="0"/>
    <x v="0"/>
    <x v="0"/>
  </r>
  <r>
    <x v="6"/>
    <x v="298"/>
    <x v="0"/>
    <x v="0"/>
    <x v="0"/>
    <x v="0"/>
  </r>
  <r>
    <x v="0"/>
    <x v="299"/>
    <x v="0"/>
    <x v="0"/>
    <x v="0"/>
    <x v="0"/>
  </r>
  <r>
    <x v="15"/>
    <x v="300"/>
    <x v="0"/>
    <x v="0"/>
    <x v="2"/>
    <x v="0"/>
  </r>
  <r>
    <x v="0"/>
    <x v="301"/>
    <x v="0"/>
    <x v="0"/>
    <x v="0"/>
    <x v="0"/>
  </r>
  <r>
    <x v="32"/>
    <x v="302"/>
    <x v="0"/>
    <x v="0"/>
    <x v="0"/>
    <x v="0"/>
  </r>
  <r>
    <x v="15"/>
    <x v="303"/>
    <x v="0"/>
    <x v="9"/>
    <x v="2"/>
    <x v="25"/>
  </r>
  <r>
    <x v="45"/>
    <x v="304"/>
    <x v="1"/>
    <x v="0"/>
    <x v="6"/>
    <x v="26"/>
  </r>
  <r>
    <x v="16"/>
    <x v="305"/>
    <x v="0"/>
    <x v="0"/>
    <x v="0"/>
    <x v="0"/>
  </r>
  <r>
    <x v="2"/>
    <x v="306"/>
    <x v="0"/>
    <x v="0"/>
    <x v="0"/>
    <x v="0"/>
  </r>
  <r>
    <x v="19"/>
    <x v="307"/>
    <x v="0"/>
    <x v="0"/>
    <x v="0"/>
    <x v="0"/>
  </r>
  <r>
    <x v="53"/>
    <x v="308"/>
    <x v="0"/>
    <x v="0"/>
    <x v="0"/>
    <x v="0"/>
  </r>
  <r>
    <x v="35"/>
    <x v="309"/>
    <x v="0"/>
    <x v="0"/>
    <x v="0"/>
    <x v="27"/>
  </r>
  <r>
    <x v="0"/>
    <x v="310"/>
    <x v="0"/>
    <x v="0"/>
    <x v="0"/>
    <x v="0"/>
  </r>
  <r>
    <x v="35"/>
    <x v="311"/>
    <x v="0"/>
    <x v="0"/>
    <x v="0"/>
    <x v="0"/>
  </r>
  <r>
    <x v="18"/>
    <x v="312"/>
    <x v="0"/>
    <x v="0"/>
    <x v="0"/>
    <x v="0"/>
  </r>
  <r>
    <x v="50"/>
    <x v="313"/>
    <x v="0"/>
    <x v="0"/>
    <x v="0"/>
    <x v="0"/>
  </r>
  <r>
    <x v="22"/>
    <x v="314"/>
    <x v="0"/>
    <x v="0"/>
    <x v="0"/>
    <x v="0"/>
  </r>
  <r>
    <x v="32"/>
    <x v="315"/>
    <x v="0"/>
    <x v="0"/>
    <x v="0"/>
    <x v="0"/>
  </r>
  <r>
    <x v="5"/>
    <x v="316"/>
    <x v="0"/>
    <x v="0"/>
    <x v="0"/>
    <x v="0"/>
  </r>
  <r>
    <x v="19"/>
    <x v="317"/>
    <x v="0"/>
    <x v="0"/>
    <x v="0"/>
    <x v="0"/>
  </r>
  <r>
    <x v="1"/>
    <x v="318"/>
    <x v="0"/>
    <x v="0"/>
    <x v="0"/>
    <x v="0"/>
  </r>
  <r>
    <x v="0"/>
    <x v="319"/>
    <x v="0"/>
    <x v="0"/>
    <x v="0"/>
    <x v="28"/>
  </r>
  <r>
    <x v="1"/>
    <x v="320"/>
    <x v="0"/>
    <x v="0"/>
    <x v="0"/>
    <x v="0"/>
  </r>
  <r>
    <x v="22"/>
    <x v="321"/>
    <x v="0"/>
    <x v="0"/>
    <x v="0"/>
    <x v="0"/>
  </r>
  <r>
    <x v="9"/>
    <x v="322"/>
    <x v="0"/>
    <x v="0"/>
    <x v="2"/>
    <x v="29"/>
  </r>
  <r>
    <x v="29"/>
    <x v="323"/>
    <x v="0"/>
    <x v="10"/>
    <x v="0"/>
    <x v="30"/>
  </r>
  <r>
    <x v="0"/>
    <x v="324"/>
    <x v="0"/>
    <x v="0"/>
    <x v="0"/>
    <x v="0"/>
  </r>
  <r>
    <x v="0"/>
    <x v="325"/>
    <x v="0"/>
    <x v="0"/>
    <x v="0"/>
    <x v="0"/>
  </r>
  <r>
    <x v="37"/>
    <x v="326"/>
    <x v="0"/>
    <x v="0"/>
    <x v="0"/>
    <x v="31"/>
  </r>
  <r>
    <x v="4"/>
    <x v="327"/>
    <x v="0"/>
    <x v="0"/>
    <x v="0"/>
    <x v="0"/>
  </r>
  <r>
    <x v="0"/>
    <x v="328"/>
    <x v="0"/>
    <x v="0"/>
    <x v="0"/>
    <x v="0"/>
  </r>
  <r>
    <x v="0"/>
    <x v="329"/>
    <x v="0"/>
    <x v="0"/>
    <x v="0"/>
    <x v="0"/>
  </r>
  <r>
    <x v="40"/>
    <x v="330"/>
    <x v="0"/>
    <x v="0"/>
    <x v="0"/>
    <x v="0"/>
  </r>
  <r>
    <x v="15"/>
    <x v="331"/>
    <x v="0"/>
    <x v="0"/>
    <x v="2"/>
    <x v="32"/>
  </r>
  <r>
    <x v="2"/>
    <x v="332"/>
    <x v="0"/>
    <x v="0"/>
    <x v="0"/>
    <x v="0"/>
  </r>
  <r>
    <x v="0"/>
    <x v="333"/>
    <x v="0"/>
    <x v="0"/>
    <x v="0"/>
    <x v="0"/>
  </r>
  <r>
    <x v="32"/>
    <x v="334"/>
    <x v="0"/>
    <x v="0"/>
    <x v="0"/>
    <x v="0"/>
  </r>
  <r>
    <x v="33"/>
    <x v="335"/>
    <x v="0"/>
    <x v="0"/>
    <x v="0"/>
    <x v="0"/>
  </r>
  <r>
    <x v="29"/>
    <x v="336"/>
    <x v="0"/>
    <x v="0"/>
    <x v="0"/>
    <x v="0"/>
  </r>
  <r>
    <x v="0"/>
    <x v="337"/>
    <x v="0"/>
    <x v="0"/>
    <x v="0"/>
    <x v="0"/>
  </r>
  <r>
    <x v="21"/>
    <x v="338"/>
    <x v="0"/>
    <x v="0"/>
    <x v="0"/>
    <x v="0"/>
  </r>
  <r>
    <x v="4"/>
    <x v="339"/>
    <x v="0"/>
    <x v="0"/>
    <x v="0"/>
    <x v="0"/>
  </r>
  <r>
    <x v="46"/>
    <x v="340"/>
    <x v="0"/>
    <x v="0"/>
    <x v="0"/>
    <x v="0"/>
  </r>
  <r>
    <x v="0"/>
    <x v="341"/>
    <x v="0"/>
    <x v="0"/>
    <x v="0"/>
    <x v="0"/>
  </r>
  <r>
    <x v="0"/>
    <x v="342"/>
    <x v="0"/>
    <x v="0"/>
    <x v="0"/>
    <x v="0"/>
  </r>
  <r>
    <x v="2"/>
    <x v="343"/>
    <x v="0"/>
    <x v="0"/>
    <x v="0"/>
    <x v="0"/>
  </r>
  <r>
    <x v="17"/>
    <x v="344"/>
    <x v="0"/>
    <x v="0"/>
    <x v="0"/>
    <x v="33"/>
  </r>
  <r>
    <x v="42"/>
    <x v="345"/>
    <x v="0"/>
    <x v="0"/>
    <x v="0"/>
    <x v="8"/>
  </r>
  <r>
    <x v="0"/>
    <x v="346"/>
    <x v="0"/>
    <x v="0"/>
    <x v="0"/>
    <x v="0"/>
  </r>
  <r>
    <x v="15"/>
    <x v="347"/>
    <x v="0"/>
    <x v="0"/>
    <x v="0"/>
    <x v="0"/>
  </r>
  <r>
    <x v="0"/>
    <x v="348"/>
    <x v="0"/>
    <x v="0"/>
    <x v="0"/>
    <x v="0"/>
  </r>
  <r>
    <x v="54"/>
    <x v="349"/>
    <x v="1"/>
    <x v="11"/>
    <x v="2"/>
    <x v="34"/>
  </r>
  <r>
    <x v="24"/>
    <x v="350"/>
    <x v="0"/>
    <x v="0"/>
    <x v="0"/>
    <x v="0"/>
  </r>
  <r>
    <x v="0"/>
    <x v="351"/>
    <x v="0"/>
    <x v="0"/>
    <x v="0"/>
    <x v="0"/>
  </r>
  <r>
    <x v="54"/>
    <x v="352"/>
    <x v="0"/>
    <x v="0"/>
    <x v="0"/>
    <x v="0"/>
  </r>
  <r>
    <x v="12"/>
    <x v="353"/>
    <x v="0"/>
    <x v="0"/>
    <x v="0"/>
    <x v="0"/>
  </r>
  <r>
    <x v="29"/>
    <x v="354"/>
    <x v="0"/>
    <x v="0"/>
    <x v="0"/>
    <x v="0"/>
  </r>
  <r>
    <x v="0"/>
    <x v="355"/>
    <x v="0"/>
    <x v="0"/>
    <x v="0"/>
    <x v="0"/>
  </r>
  <r>
    <x v="0"/>
    <x v="356"/>
    <x v="0"/>
    <x v="0"/>
    <x v="0"/>
    <x v="0"/>
  </r>
  <r>
    <x v="4"/>
    <x v="357"/>
    <x v="0"/>
    <x v="0"/>
    <x v="0"/>
    <x v="0"/>
  </r>
  <r>
    <x v="47"/>
    <x v="358"/>
    <x v="0"/>
    <x v="0"/>
    <x v="0"/>
    <x v="0"/>
  </r>
  <r>
    <x v="12"/>
    <x v="359"/>
    <x v="0"/>
    <x v="0"/>
    <x v="0"/>
    <x v="35"/>
  </r>
  <r>
    <x v="21"/>
    <x v="360"/>
    <x v="0"/>
    <x v="0"/>
    <x v="0"/>
    <x v="0"/>
  </r>
  <r>
    <x v="0"/>
    <x v="361"/>
    <x v="0"/>
    <x v="0"/>
    <x v="0"/>
    <x v="8"/>
  </r>
  <r>
    <x v="30"/>
    <x v="362"/>
    <x v="0"/>
    <x v="0"/>
    <x v="0"/>
    <x v="0"/>
  </r>
  <r>
    <x v="0"/>
    <x v="363"/>
    <x v="0"/>
    <x v="0"/>
    <x v="0"/>
    <x v="0"/>
  </r>
  <r>
    <x v="45"/>
    <x v="364"/>
    <x v="0"/>
    <x v="0"/>
    <x v="0"/>
    <x v="0"/>
  </r>
  <r>
    <x v="0"/>
    <x v="365"/>
    <x v="0"/>
    <x v="0"/>
    <x v="0"/>
    <x v="0"/>
  </r>
  <r>
    <x v="9"/>
    <x v="366"/>
    <x v="0"/>
    <x v="0"/>
    <x v="0"/>
    <x v="0"/>
  </r>
  <r>
    <x v="1"/>
    <x v="367"/>
    <x v="0"/>
    <x v="0"/>
    <x v="0"/>
    <x v="0"/>
  </r>
  <r>
    <x v="0"/>
    <x v="368"/>
    <x v="0"/>
    <x v="0"/>
    <x v="0"/>
    <x v="0"/>
  </r>
  <r>
    <x v="17"/>
    <x v="369"/>
    <x v="0"/>
    <x v="0"/>
    <x v="0"/>
    <x v="36"/>
  </r>
  <r>
    <x v="0"/>
    <x v="370"/>
    <x v="0"/>
    <x v="0"/>
    <x v="0"/>
    <x v="0"/>
  </r>
  <r>
    <x v="0"/>
    <x v="371"/>
    <x v="0"/>
    <x v="0"/>
    <x v="0"/>
    <x v="0"/>
  </r>
  <r>
    <x v="42"/>
    <x v="372"/>
    <x v="0"/>
    <x v="0"/>
    <x v="0"/>
    <x v="0"/>
  </r>
  <r>
    <x v="26"/>
    <x v="373"/>
    <x v="0"/>
    <x v="0"/>
    <x v="0"/>
    <x v="0"/>
  </r>
  <r>
    <x v="50"/>
    <x v="374"/>
    <x v="0"/>
    <x v="0"/>
    <x v="0"/>
    <x v="0"/>
  </r>
  <r>
    <x v="0"/>
    <x v="375"/>
    <x v="0"/>
    <x v="0"/>
    <x v="0"/>
    <x v="0"/>
  </r>
  <r>
    <x v="22"/>
    <x v="376"/>
    <x v="0"/>
    <x v="0"/>
    <x v="0"/>
    <x v="37"/>
  </r>
  <r>
    <x v="17"/>
    <x v="377"/>
    <x v="0"/>
    <x v="0"/>
    <x v="0"/>
    <x v="0"/>
  </r>
  <r>
    <x v="6"/>
    <x v="378"/>
    <x v="0"/>
    <x v="0"/>
    <x v="0"/>
    <x v="0"/>
  </r>
  <r>
    <x v="5"/>
    <x v="379"/>
    <x v="0"/>
    <x v="0"/>
    <x v="0"/>
    <x v="0"/>
  </r>
  <r>
    <x v="15"/>
    <x v="380"/>
    <x v="0"/>
    <x v="0"/>
    <x v="0"/>
    <x v="38"/>
  </r>
  <r>
    <x v="27"/>
    <x v="381"/>
    <x v="0"/>
    <x v="0"/>
    <x v="0"/>
    <x v="0"/>
  </r>
  <r>
    <x v="55"/>
    <x v="382"/>
    <x v="0"/>
    <x v="0"/>
    <x v="0"/>
    <x v="0"/>
  </r>
  <r>
    <x v="1"/>
    <x v="383"/>
    <x v="0"/>
    <x v="0"/>
    <x v="0"/>
    <x v="0"/>
  </r>
  <r>
    <x v="53"/>
    <x v="384"/>
    <x v="0"/>
    <x v="12"/>
    <x v="0"/>
    <x v="39"/>
  </r>
  <r>
    <x v="17"/>
    <x v="385"/>
    <x v="0"/>
    <x v="0"/>
    <x v="0"/>
    <x v="0"/>
  </r>
  <r>
    <x v="28"/>
    <x v="386"/>
    <x v="0"/>
    <x v="0"/>
    <x v="0"/>
    <x v="13"/>
  </r>
  <r>
    <x v="0"/>
    <x v="387"/>
    <x v="0"/>
    <x v="0"/>
    <x v="0"/>
    <x v="0"/>
  </r>
  <r>
    <x v="29"/>
    <x v="388"/>
    <x v="0"/>
    <x v="0"/>
    <x v="0"/>
    <x v="0"/>
  </r>
  <r>
    <x v="0"/>
    <x v="389"/>
    <x v="0"/>
    <x v="0"/>
    <x v="0"/>
    <x v="0"/>
  </r>
  <r>
    <x v="35"/>
    <x v="390"/>
    <x v="0"/>
    <x v="0"/>
    <x v="0"/>
    <x v="0"/>
  </r>
  <r>
    <x v="15"/>
    <x v="391"/>
    <x v="0"/>
    <x v="1"/>
    <x v="0"/>
    <x v="40"/>
  </r>
  <r>
    <x v="1"/>
    <x v="392"/>
    <x v="0"/>
    <x v="0"/>
    <x v="0"/>
    <x v="0"/>
  </r>
  <r>
    <x v="51"/>
    <x v="393"/>
    <x v="0"/>
    <x v="0"/>
    <x v="0"/>
    <x v="0"/>
  </r>
  <r>
    <x v="0"/>
    <x v="394"/>
    <x v="0"/>
    <x v="0"/>
    <x v="0"/>
    <x v="0"/>
  </r>
  <r>
    <x v="28"/>
    <x v="395"/>
    <x v="0"/>
    <x v="0"/>
    <x v="0"/>
    <x v="0"/>
  </r>
  <r>
    <x v="0"/>
    <x v="396"/>
    <x v="0"/>
    <x v="0"/>
    <x v="0"/>
    <x v="0"/>
  </r>
  <r>
    <x v="0"/>
    <x v="397"/>
    <x v="0"/>
    <x v="0"/>
    <x v="0"/>
    <x v="0"/>
  </r>
  <r>
    <x v="0"/>
    <x v="398"/>
    <x v="0"/>
    <x v="0"/>
    <x v="0"/>
    <x v="41"/>
  </r>
  <r>
    <x v="0"/>
    <x v="399"/>
    <x v="0"/>
    <x v="0"/>
    <x v="0"/>
    <x v="0"/>
  </r>
  <r>
    <x v="1"/>
    <x v="400"/>
    <x v="0"/>
    <x v="0"/>
    <x v="0"/>
    <x v="0"/>
  </r>
  <r>
    <x v="0"/>
    <x v="401"/>
    <x v="0"/>
    <x v="0"/>
    <x v="0"/>
    <x v="0"/>
  </r>
  <r>
    <x v="0"/>
    <x v="402"/>
    <x v="0"/>
    <x v="0"/>
    <x v="0"/>
    <x v="0"/>
  </r>
  <r>
    <x v="0"/>
    <x v="403"/>
    <x v="0"/>
    <x v="0"/>
    <x v="0"/>
    <x v="42"/>
  </r>
  <r>
    <x v="37"/>
    <x v="404"/>
    <x v="0"/>
    <x v="0"/>
    <x v="0"/>
    <x v="0"/>
  </r>
  <r>
    <x v="8"/>
    <x v="405"/>
    <x v="0"/>
    <x v="0"/>
    <x v="0"/>
    <x v="0"/>
  </r>
  <r>
    <x v="32"/>
    <x v="406"/>
    <x v="0"/>
    <x v="0"/>
    <x v="0"/>
    <x v="0"/>
  </r>
  <r>
    <x v="36"/>
    <x v="407"/>
    <x v="0"/>
    <x v="0"/>
    <x v="2"/>
    <x v="0"/>
  </r>
  <r>
    <x v="0"/>
    <x v="408"/>
    <x v="0"/>
    <x v="0"/>
    <x v="0"/>
    <x v="0"/>
  </r>
  <r>
    <x v="31"/>
    <x v="409"/>
    <x v="0"/>
    <x v="0"/>
    <x v="0"/>
    <x v="8"/>
  </r>
  <r>
    <x v="50"/>
    <x v="410"/>
    <x v="0"/>
    <x v="0"/>
    <x v="0"/>
    <x v="0"/>
  </r>
  <r>
    <x v="0"/>
    <x v="411"/>
    <x v="0"/>
    <x v="0"/>
    <x v="0"/>
    <x v="0"/>
  </r>
  <r>
    <x v="54"/>
    <x v="412"/>
    <x v="0"/>
    <x v="0"/>
    <x v="0"/>
    <x v="26"/>
  </r>
  <r>
    <x v="22"/>
    <x v="413"/>
    <x v="0"/>
    <x v="0"/>
    <x v="0"/>
    <x v="0"/>
  </r>
  <r>
    <x v="18"/>
    <x v="414"/>
    <x v="0"/>
    <x v="0"/>
    <x v="0"/>
    <x v="0"/>
  </r>
  <r>
    <x v="21"/>
    <x v="415"/>
    <x v="0"/>
    <x v="0"/>
    <x v="0"/>
    <x v="0"/>
  </r>
  <r>
    <x v="0"/>
    <x v="416"/>
    <x v="0"/>
    <x v="0"/>
    <x v="0"/>
    <x v="0"/>
  </r>
  <r>
    <x v="35"/>
    <x v="417"/>
    <x v="0"/>
    <x v="0"/>
    <x v="0"/>
    <x v="0"/>
  </r>
  <r>
    <x v="18"/>
    <x v="418"/>
    <x v="0"/>
    <x v="0"/>
    <x v="0"/>
    <x v="0"/>
  </r>
  <r>
    <x v="17"/>
    <x v="419"/>
    <x v="0"/>
    <x v="0"/>
    <x v="0"/>
    <x v="0"/>
  </r>
  <r>
    <x v="0"/>
    <x v="420"/>
    <x v="0"/>
    <x v="0"/>
    <x v="0"/>
    <x v="0"/>
  </r>
  <r>
    <x v="36"/>
    <x v="421"/>
    <x v="0"/>
    <x v="13"/>
    <x v="0"/>
    <x v="9"/>
  </r>
  <r>
    <x v="9"/>
    <x v="422"/>
    <x v="0"/>
    <x v="0"/>
    <x v="0"/>
    <x v="0"/>
  </r>
  <r>
    <x v="39"/>
    <x v="423"/>
    <x v="0"/>
    <x v="0"/>
    <x v="0"/>
    <x v="0"/>
  </r>
  <r>
    <x v="6"/>
    <x v="424"/>
    <x v="0"/>
    <x v="0"/>
    <x v="5"/>
    <x v="43"/>
  </r>
  <r>
    <x v="15"/>
    <x v="425"/>
    <x v="0"/>
    <x v="14"/>
    <x v="2"/>
    <x v="44"/>
  </r>
  <r>
    <x v="8"/>
    <x v="426"/>
    <x v="0"/>
    <x v="0"/>
    <x v="0"/>
    <x v="0"/>
  </r>
  <r>
    <x v="9"/>
    <x v="427"/>
    <x v="0"/>
    <x v="0"/>
    <x v="0"/>
    <x v="0"/>
  </r>
  <r>
    <x v="31"/>
    <x v="428"/>
    <x v="0"/>
    <x v="0"/>
    <x v="0"/>
    <x v="0"/>
  </r>
  <r>
    <x v="19"/>
    <x v="429"/>
    <x v="0"/>
    <x v="0"/>
    <x v="0"/>
    <x v="0"/>
  </r>
  <r>
    <x v="38"/>
    <x v="430"/>
    <x v="0"/>
    <x v="0"/>
    <x v="0"/>
    <x v="0"/>
  </r>
  <r>
    <x v="29"/>
    <x v="431"/>
    <x v="0"/>
    <x v="0"/>
    <x v="0"/>
    <x v="0"/>
  </r>
  <r>
    <x v="38"/>
    <x v="432"/>
    <x v="0"/>
    <x v="0"/>
    <x v="0"/>
    <x v="0"/>
  </r>
  <r>
    <x v="28"/>
    <x v="433"/>
    <x v="0"/>
    <x v="0"/>
    <x v="0"/>
    <x v="0"/>
  </r>
  <r>
    <x v="52"/>
    <x v="434"/>
    <x v="0"/>
    <x v="0"/>
    <x v="0"/>
    <x v="0"/>
  </r>
  <r>
    <x v="13"/>
    <x v="435"/>
    <x v="0"/>
    <x v="0"/>
    <x v="0"/>
    <x v="0"/>
  </r>
  <r>
    <x v="0"/>
    <x v="436"/>
    <x v="0"/>
    <x v="0"/>
    <x v="0"/>
    <x v="0"/>
  </r>
  <r>
    <x v="16"/>
    <x v="437"/>
    <x v="0"/>
    <x v="0"/>
    <x v="0"/>
    <x v="0"/>
  </r>
  <r>
    <x v="0"/>
    <x v="438"/>
    <x v="0"/>
    <x v="0"/>
    <x v="0"/>
    <x v="0"/>
  </r>
  <r>
    <x v="19"/>
    <x v="439"/>
    <x v="0"/>
    <x v="0"/>
    <x v="0"/>
    <x v="0"/>
  </r>
  <r>
    <x v="0"/>
    <x v="440"/>
    <x v="0"/>
    <x v="0"/>
    <x v="0"/>
    <x v="0"/>
  </r>
  <r>
    <x v="56"/>
    <x v="441"/>
    <x v="0"/>
    <x v="0"/>
    <x v="0"/>
    <x v="0"/>
  </r>
  <r>
    <x v="0"/>
    <x v="442"/>
    <x v="0"/>
    <x v="0"/>
    <x v="0"/>
    <x v="0"/>
  </r>
  <r>
    <x v="12"/>
    <x v="443"/>
    <x v="0"/>
    <x v="0"/>
    <x v="0"/>
    <x v="0"/>
  </r>
  <r>
    <x v="15"/>
    <x v="444"/>
    <x v="0"/>
    <x v="15"/>
    <x v="8"/>
    <x v="45"/>
  </r>
  <r>
    <x v="48"/>
    <x v="445"/>
    <x v="0"/>
    <x v="0"/>
    <x v="0"/>
    <x v="46"/>
  </r>
  <r>
    <x v="22"/>
    <x v="446"/>
    <x v="0"/>
    <x v="0"/>
    <x v="0"/>
    <x v="0"/>
  </r>
  <r>
    <x v="21"/>
    <x v="447"/>
    <x v="0"/>
    <x v="0"/>
    <x v="0"/>
    <x v="0"/>
  </r>
  <r>
    <x v="49"/>
    <x v="448"/>
    <x v="0"/>
    <x v="0"/>
    <x v="0"/>
    <x v="0"/>
  </r>
  <r>
    <x v="53"/>
    <x v="449"/>
    <x v="0"/>
    <x v="0"/>
    <x v="0"/>
    <x v="0"/>
  </r>
  <r>
    <x v="0"/>
    <x v="450"/>
    <x v="0"/>
    <x v="0"/>
    <x v="0"/>
    <x v="0"/>
  </r>
  <r>
    <x v="0"/>
    <x v="451"/>
    <x v="0"/>
    <x v="0"/>
    <x v="0"/>
    <x v="0"/>
  </r>
  <r>
    <x v="14"/>
    <x v="452"/>
    <x v="0"/>
    <x v="0"/>
    <x v="0"/>
    <x v="0"/>
  </r>
  <r>
    <x v="52"/>
    <x v="453"/>
    <x v="0"/>
    <x v="0"/>
    <x v="0"/>
    <x v="0"/>
  </r>
  <r>
    <x v="33"/>
    <x v="454"/>
    <x v="0"/>
    <x v="0"/>
    <x v="0"/>
    <x v="47"/>
  </r>
  <r>
    <x v="0"/>
    <x v="455"/>
    <x v="0"/>
    <x v="0"/>
    <x v="0"/>
    <x v="0"/>
  </r>
  <r>
    <x v="22"/>
    <x v="456"/>
    <x v="0"/>
    <x v="0"/>
    <x v="0"/>
    <x v="0"/>
  </r>
  <r>
    <x v="11"/>
    <x v="457"/>
    <x v="0"/>
    <x v="0"/>
    <x v="0"/>
    <x v="0"/>
  </r>
  <r>
    <x v="24"/>
    <x v="458"/>
    <x v="0"/>
    <x v="0"/>
    <x v="0"/>
    <x v="0"/>
  </r>
  <r>
    <x v="12"/>
    <x v="459"/>
    <x v="0"/>
    <x v="0"/>
    <x v="0"/>
    <x v="48"/>
  </r>
  <r>
    <x v="44"/>
    <x v="460"/>
    <x v="0"/>
    <x v="0"/>
    <x v="0"/>
    <x v="0"/>
  </r>
  <r>
    <x v="40"/>
    <x v="461"/>
    <x v="0"/>
    <x v="0"/>
    <x v="0"/>
    <x v="0"/>
  </r>
  <r>
    <x v="44"/>
    <x v="462"/>
    <x v="0"/>
    <x v="0"/>
    <x v="0"/>
    <x v="0"/>
  </r>
  <r>
    <x v="19"/>
    <x v="463"/>
    <x v="0"/>
    <x v="0"/>
    <x v="0"/>
    <x v="0"/>
  </r>
  <r>
    <x v="29"/>
    <x v="464"/>
    <x v="0"/>
    <x v="0"/>
    <x v="0"/>
    <x v="49"/>
  </r>
  <r>
    <x v="22"/>
    <x v="465"/>
    <x v="0"/>
    <x v="0"/>
    <x v="0"/>
    <x v="0"/>
  </r>
  <r>
    <x v="42"/>
    <x v="466"/>
    <x v="0"/>
    <x v="0"/>
    <x v="0"/>
    <x v="0"/>
  </r>
  <r>
    <x v="0"/>
    <x v="467"/>
    <x v="0"/>
    <x v="0"/>
    <x v="0"/>
    <x v="0"/>
  </r>
  <r>
    <x v="7"/>
    <x v="468"/>
    <x v="0"/>
    <x v="0"/>
    <x v="9"/>
    <x v="0"/>
  </r>
  <r>
    <x v="31"/>
    <x v="469"/>
    <x v="0"/>
    <x v="0"/>
    <x v="0"/>
    <x v="0"/>
  </r>
  <r>
    <x v="21"/>
    <x v="470"/>
    <x v="0"/>
    <x v="0"/>
    <x v="1"/>
    <x v="50"/>
  </r>
  <r>
    <x v="0"/>
    <x v="471"/>
    <x v="0"/>
    <x v="0"/>
    <x v="0"/>
    <x v="0"/>
  </r>
  <r>
    <x v="23"/>
    <x v="472"/>
    <x v="0"/>
    <x v="0"/>
    <x v="0"/>
    <x v="0"/>
  </r>
  <r>
    <x v="2"/>
    <x v="473"/>
    <x v="0"/>
    <x v="0"/>
    <x v="0"/>
    <x v="0"/>
  </r>
  <r>
    <x v="0"/>
    <x v="474"/>
    <x v="0"/>
    <x v="0"/>
    <x v="0"/>
    <x v="0"/>
  </r>
  <r>
    <x v="53"/>
    <x v="475"/>
    <x v="0"/>
    <x v="0"/>
    <x v="2"/>
    <x v="0"/>
  </r>
  <r>
    <x v="13"/>
    <x v="476"/>
    <x v="0"/>
    <x v="0"/>
    <x v="0"/>
    <x v="0"/>
  </r>
  <r>
    <x v="29"/>
    <x v="477"/>
    <x v="0"/>
    <x v="0"/>
    <x v="0"/>
    <x v="0"/>
  </r>
  <r>
    <x v="53"/>
    <x v="478"/>
    <x v="2"/>
    <x v="0"/>
    <x v="6"/>
    <x v="43"/>
  </r>
  <r>
    <x v="1"/>
    <x v="479"/>
    <x v="0"/>
    <x v="0"/>
    <x v="0"/>
    <x v="0"/>
  </r>
  <r>
    <x v="12"/>
    <x v="480"/>
    <x v="0"/>
    <x v="0"/>
    <x v="7"/>
    <x v="0"/>
  </r>
  <r>
    <x v="57"/>
    <x v="481"/>
    <x v="0"/>
    <x v="0"/>
    <x v="0"/>
    <x v="0"/>
  </r>
  <r>
    <x v="19"/>
    <x v="482"/>
    <x v="0"/>
    <x v="0"/>
    <x v="0"/>
    <x v="0"/>
  </r>
  <r>
    <x v="19"/>
    <x v="483"/>
    <x v="0"/>
    <x v="0"/>
    <x v="0"/>
    <x v="0"/>
  </r>
  <r>
    <x v="9"/>
    <x v="484"/>
    <x v="0"/>
    <x v="0"/>
    <x v="0"/>
    <x v="0"/>
  </r>
  <r>
    <x v="43"/>
    <x v="485"/>
    <x v="0"/>
    <x v="0"/>
    <x v="0"/>
    <x v="26"/>
  </r>
  <r>
    <x v="1"/>
    <x v="486"/>
    <x v="0"/>
    <x v="0"/>
    <x v="0"/>
    <x v="0"/>
  </r>
  <r>
    <x v="32"/>
    <x v="487"/>
    <x v="0"/>
    <x v="0"/>
    <x v="0"/>
    <x v="0"/>
  </r>
  <r>
    <x v="11"/>
    <x v="488"/>
    <x v="0"/>
    <x v="0"/>
    <x v="0"/>
    <x v="0"/>
  </r>
  <r>
    <x v="8"/>
    <x v="489"/>
    <x v="1"/>
    <x v="0"/>
    <x v="2"/>
    <x v="0"/>
  </r>
  <r>
    <x v="58"/>
    <x v="490"/>
    <x v="0"/>
    <x v="0"/>
    <x v="0"/>
    <x v="0"/>
  </r>
  <r>
    <x v="28"/>
    <x v="491"/>
    <x v="0"/>
    <x v="0"/>
    <x v="0"/>
    <x v="0"/>
  </r>
  <r>
    <x v="22"/>
    <x v="492"/>
    <x v="0"/>
    <x v="0"/>
    <x v="0"/>
    <x v="51"/>
  </r>
  <r>
    <x v="42"/>
    <x v="493"/>
    <x v="0"/>
    <x v="0"/>
    <x v="0"/>
    <x v="0"/>
  </r>
  <r>
    <x v="15"/>
    <x v="494"/>
    <x v="0"/>
    <x v="0"/>
    <x v="0"/>
    <x v="0"/>
  </r>
  <r>
    <x v="0"/>
    <x v="495"/>
    <x v="0"/>
    <x v="0"/>
    <x v="0"/>
    <x v="0"/>
  </r>
  <r>
    <x v="30"/>
    <x v="496"/>
    <x v="0"/>
    <x v="0"/>
    <x v="0"/>
    <x v="0"/>
  </r>
  <r>
    <x v="0"/>
    <x v="497"/>
    <x v="0"/>
    <x v="0"/>
    <x v="0"/>
    <x v="0"/>
  </r>
  <r>
    <x v="0"/>
    <x v="498"/>
    <x v="0"/>
    <x v="0"/>
    <x v="0"/>
    <x v="0"/>
  </r>
  <r>
    <x v="10"/>
    <x v="499"/>
    <x v="0"/>
    <x v="0"/>
    <x v="0"/>
    <x v="52"/>
  </r>
  <r>
    <x v="35"/>
    <x v="500"/>
    <x v="0"/>
    <x v="0"/>
    <x v="0"/>
    <x v="35"/>
  </r>
  <r>
    <x v="22"/>
    <x v="501"/>
    <x v="0"/>
    <x v="0"/>
    <x v="0"/>
    <x v="0"/>
  </r>
  <r>
    <x v="28"/>
    <x v="502"/>
    <x v="0"/>
    <x v="0"/>
    <x v="0"/>
    <x v="0"/>
  </r>
  <r>
    <x v="55"/>
    <x v="503"/>
    <x v="0"/>
    <x v="0"/>
    <x v="0"/>
    <x v="0"/>
  </r>
  <r>
    <x v="0"/>
    <x v="504"/>
    <x v="0"/>
    <x v="0"/>
    <x v="0"/>
    <x v="0"/>
  </r>
  <r>
    <x v="0"/>
    <x v="505"/>
    <x v="0"/>
    <x v="0"/>
    <x v="0"/>
    <x v="0"/>
  </r>
  <r>
    <x v="0"/>
    <x v="506"/>
    <x v="0"/>
    <x v="0"/>
    <x v="0"/>
    <x v="0"/>
  </r>
  <r>
    <x v="12"/>
    <x v="507"/>
    <x v="0"/>
    <x v="0"/>
    <x v="0"/>
    <x v="0"/>
  </r>
  <r>
    <x v="4"/>
    <x v="508"/>
    <x v="0"/>
    <x v="0"/>
    <x v="0"/>
    <x v="0"/>
  </r>
  <r>
    <x v="0"/>
    <x v="509"/>
    <x v="0"/>
    <x v="0"/>
    <x v="0"/>
    <x v="0"/>
  </r>
  <r>
    <x v="1"/>
    <x v="510"/>
    <x v="0"/>
    <x v="0"/>
    <x v="0"/>
    <x v="0"/>
  </r>
  <r>
    <x v="0"/>
    <x v="511"/>
    <x v="0"/>
    <x v="0"/>
    <x v="0"/>
    <x v="0"/>
  </r>
  <r>
    <x v="0"/>
    <x v="512"/>
    <x v="0"/>
    <x v="0"/>
    <x v="0"/>
    <x v="0"/>
  </r>
  <r>
    <x v="22"/>
    <x v="513"/>
    <x v="0"/>
    <x v="0"/>
    <x v="0"/>
    <x v="0"/>
  </r>
  <r>
    <x v="15"/>
    <x v="514"/>
    <x v="0"/>
    <x v="16"/>
    <x v="8"/>
    <x v="53"/>
  </r>
  <r>
    <x v="3"/>
    <x v="515"/>
    <x v="0"/>
    <x v="0"/>
    <x v="0"/>
    <x v="26"/>
  </r>
  <r>
    <x v="36"/>
    <x v="516"/>
    <x v="0"/>
    <x v="0"/>
    <x v="0"/>
    <x v="0"/>
  </r>
  <r>
    <x v="42"/>
    <x v="517"/>
    <x v="0"/>
    <x v="0"/>
    <x v="0"/>
    <x v="0"/>
  </r>
  <r>
    <x v="6"/>
    <x v="518"/>
    <x v="0"/>
    <x v="0"/>
    <x v="0"/>
    <x v="0"/>
  </r>
  <r>
    <x v="29"/>
    <x v="519"/>
    <x v="0"/>
    <x v="0"/>
    <x v="0"/>
    <x v="0"/>
  </r>
  <r>
    <x v="0"/>
    <x v="520"/>
    <x v="0"/>
    <x v="0"/>
    <x v="0"/>
    <x v="0"/>
  </r>
  <r>
    <x v="34"/>
    <x v="521"/>
    <x v="0"/>
    <x v="0"/>
    <x v="2"/>
    <x v="0"/>
  </r>
  <r>
    <x v="9"/>
    <x v="522"/>
    <x v="0"/>
    <x v="0"/>
    <x v="0"/>
    <x v="0"/>
  </r>
  <r>
    <x v="28"/>
    <x v="523"/>
    <x v="0"/>
    <x v="0"/>
    <x v="0"/>
    <x v="0"/>
  </r>
  <r>
    <x v="52"/>
    <x v="524"/>
    <x v="0"/>
    <x v="0"/>
    <x v="0"/>
    <x v="0"/>
  </r>
  <r>
    <x v="42"/>
    <x v="525"/>
    <x v="0"/>
    <x v="0"/>
    <x v="0"/>
    <x v="0"/>
  </r>
  <r>
    <x v="14"/>
    <x v="526"/>
    <x v="0"/>
    <x v="0"/>
    <x v="1"/>
    <x v="0"/>
  </r>
  <r>
    <x v="10"/>
    <x v="527"/>
    <x v="0"/>
    <x v="0"/>
    <x v="0"/>
    <x v="0"/>
  </r>
  <r>
    <x v="22"/>
    <x v="528"/>
    <x v="0"/>
    <x v="0"/>
    <x v="2"/>
    <x v="0"/>
  </r>
  <r>
    <x v="19"/>
    <x v="529"/>
    <x v="0"/>
    <x v="0"/>
    <x v="0"/>
    <x v="0"/>
  </r>
  <r>
    <x v="35"/>
    <x v="530"/>
    <x v="0"/>
    <x v="0"/>
    <x v="7"/>
    <x v="54"/>
  </r>
  <r>
    <x v="22"/>
    <x v="531"/>
    <x v="0"/>
    <x v="0"/>
    <x v="0"/>
    <x v="0"/>
  </r>
  <r>
    <x v="15"/>
    <x v="532"/>
    <x v="0"/>
    <x v="0"/>
    <x v="2"/>
    <x v="55"/>
  </r>
  <r>
    <x v="28"/>
    <x v="533"/>
    <x v="0"/>
    <x v="0"/>
    <x v="0"/>
    <x v="0"/>
  </r>
  <r>
    <x v="19"/>
    <x v="534"/>
    <x v="0"/>
    <x v="0"/>
    <x v="0"/>
    <x v="0"/>
  </r>
  <r>
    <x v="4"/>
    <x v="535"/>
    <x v="0"/>
    <x v="0"/>
    <x v="0"/>
    <x v="0"/>
  </r>
  <r>
    <x v="0"/>
    <x v="536"/>
    <x v="0"/>
    <x v="0"/>
    <x v="0"/>
    <x v="0"/>
  </r>
  <r>
    <x v="0"/>
    <x v="537"/>
    <x v="0"/>
    <x v="17"/>
    <x v="0"/>
    <x v="1"/>
  </r>
  <r>
    <x v="31"/>
    <x v="538"/>
    <x v="0"/>
    <x v="0"/>
    <x v="0"/>
    <x v="0"/>
  </r>
  <r>
    <x v="0"/>
    <x v="539"/>
    <x v="0"/>
    <x v="0"/>
    <x v="0"/>
    <x v="0"/>
  </r>
  <r>
    <x v="1"/>
    <x v="540"/>
    <x v="0"/>
    <x v="0"/>
    <x v="0"/>
    <x v="0"/>
  </r>
  <r>
    <x v="48"/>
    <x v="541"/>
    <x v="0"/>
    <x v="11"/>
    <x v="2"/>
    <x v="41"/>
  </r>
  <r>
    <x v="43"/>
    <x v="542"/>
    <x v="0"/>
    <x v="0"/>
    <x v="0"/>
    <x v="0"/>
  </r>
  <r>
    <x v="0"/>
    <x v="543"/>
    <x v="0"/>
    <x v="0"/>
    <x v="0"/>
    <x v="0"/>
  </r>
  <r>
    <x v="0"/>
    <x v="544"/>
    <x v="0"/>
    <x v="0"/>
    <x v="0"/>
    <x v="0"/>
  </r>
  <r>
    <x v="2"/>
    <x v="545"/>
    <x v="0"/>
    <x v="0"/>
    <x v="0"/>
    <x v="0"/>
  </r>
  <r>
    <x v="8"/>
    <x v="546"/>
    <x v="0"/>
    <x v="0"/>
    <x v="0"/>
    <x v="0"/>
  </r>
  <r>
    <x v="28"/>
    <x v="547"/>
    <x v="0"/>
    <x v="0"/>
    <x v="0"/>
    <x v="0"/>
  </r>
  <r>
    <x v="52"/>
    <x v="548"/>
    <x v="0"/>
    <x v="18"/>
    <x v="2"/>
    <x v="56"/>
  </r>
  <r>
    <x v="32"/>
    <x v="549"/>
    <x v="0"/>
    <x v="0"/>
    <x v="0"/>
    <x v="42"/>
  </r>
  <r>
    <x v="0"/>
    <x v="550"/>
    <x v="0"/>
    <x v="19"/>
    <x v="0"/>
    <x v="52"/>
  </r>
  <r>
    <x v="55"/>
    <x v="551"/>
    <x v="0"/>
    <x v="0"/>
    <x v="0"/>
    <x v="0"/>
  </r>
  <r>
    <x v="42"/>
    <x v="552"/>
    <x v="0"/>
    <x v="0"/>
    <x v="0"/>
    <x v="0"/>
  </r>
  <r>
    <x v="24"/>
    <x v="553"/>
    <x v="0"/>
    <x v="0"/>
    <x v="0"/>
    <x v="0"/>
  </r>
  <r>
    <x v="46"/>
    <x v="554"/>
    <x v="0"/>
    <x v="0"/>
    <x v="0"/>
    <x v="0"/>
  </r>
  <r>
    <x v="52"/>
    <x v="555"/>
    <x v="0"/>
    <x v="0"/>
    <x v="0"/>
    <x v="57"/>
  </r>
  <r>
    <x v="0"/>
    <x v="556"/>
    <x v="0"/>
    <x v="0"/>
    <x v="0"/>
    <x v="0"/>
  </r>
  <r>
    <x v="0"/>
    <x v="557"/>
    <x v="0"/>
    <x v="0"/>
    <x v="0"/>
    <x v="0"/>
  </r>
  <r>
    <x v="45"/>
    <x v="558"/>
    <x v="0"/>
    <x v="0"/>
    <x v="0"/>
    <x v="10"/>
  </r>
  <r>
    <x v="49"/>
    <x v="559"/>
    <x v="0"/>
    <x v="0"/>
    <x v="0"/>
    <x v="58"/>
  </r>
  <r>
    <x v="54"/>
    <x v="560"/>
    <x v="0"/>
    <x v="0"/>
    <x v="0"/>
    <x v="0"/>
  </r>
  <r>
    <x v="0"/>
    <x v="561"/>
    <x v="0"/>
    <x v="0"/>
    <x v="0"/>
    <x v="0"/>
  </r>
  <r>
    <x v="11"/>
    <x v="562"/>
    <x v="0"/>
    <x v="0"/>
    <x v="0"/>
    <x v="0"/>
  </r>
  <r>
    <x v="0"/>
    <x v="563"/>
    <x v="0"/>
    <x v="0"/>
    <x v="0"/>
    <x v="0"/>
  </r>
  <r>
    <x v="35"/>
    <x v="564"/>
    <x v="0"/>
    <x v="0"/>
    <x v="0"/>
    <x v="0"/>
  </r>
  <r>
    <x v="15"/>
    <x v="565"/>
    <x v="0"/>
    <x v="20"/>
    <x v="10"/>
    <x v="59"/>
  </r>
  <r>
    <x v="22"/>
    <x v="566"/>
    <x v="0"/>
    <x v="0"/>
    <x v="0"/>
    <x v="0"/>
  </r>
  <r>
    <x v="0"/>
    <x v="567"/>
    <x v="0"/>
    <x v="0"/>
    <x v="0"/>
    <x v="0"/>
  </r>
  <r>
    <x v="6"/>
    <x v="568"/>
    <x v="0"/>
    <x v="0"/>
    <x v="5"/>
    <x v="0"/>
  </r>
  <r>
    <x v="2"/>
    <x v="569"/>
    <x v="0"/>
    <x v="0"/>
    <x v="0"/>
    <x v="0"/>
  </r>
  <r>
    <x v="8"/>
    <x v="570"/>
    <x v="0"/>
    <x v="0"/>
    <x v="5"/>
    <x v="0"/>
  </r>
  <r>
    <x v="0"/>
    <x v="571"/>
    <x v="0"/>
    <x v="0"/>
    <x v="0"/>
    <x v="0"/>
  </r>
  <r>
    <x v="55"/>
    <x v="572"/>
    <x v="0"/>
    <x v="0"/>
    <x v="0"/>
    <x v="0"/>
  </r>
  <r>
    <x v="0"/>
    <x v="573"/>
    <x v="0"/>
    <x v="0"/>
    <x v="0"/>
    <x v="0"/>
  </r>
  <r>
    <x v="56"/>
    <x v="574"/>
    <x v="0"/>
    <x v="0"/>
    <x v="0"/>
    <x v="0"/>
  </r>
  <r>
    <x v="1"/>
    <x v="575"/>
    <x v="0"/>
    <x v="0"/>
    <x v="0"/>
    <x v="0"/>
  </r>
  <r>
    <x v="27"/>
    <x v="576"/>
    <x v="0"/>
    <x v="0"/>
    <x v="0"/>
    <x v="0"/>
  </r>
  <r>
    <x v="50"/>
    <x v="577"/>
    <x v="0"/>
    <x v="0"/>
    <x v="0"/>
    <x v="0"/>
  </r>
  <r>
    <x v="0"/>
    <x v="578"/>
    <x v="0"/>
    <x v="0"/>
    <x v="0"/>
    <x v="0"/>
  </r>
  <r>
    <x v="5"/>
    <x v="579"/>
    <x v="0"/>
    <x v="0"/>
    <x v="0"/>
    <x v="20"/>
  </r>
  <r>
    <x v="6"/>
    <x v="580"/>
    <x v="0"/>
    <x v="0"/>
    <x v="0"/>
    <x v="0"/>
  </r>
  <r>
    <x v="0"/>
    <x v="581"/>
    <x v="0"/>
    <x v="0"/>
    <x v="0"/>
    <x v="0"/>
  </r>
  <r>
    <x v="51"/>
    <x v="582"/>
    <x v="0"/>
    <x v="0"/>
    <x v="0"/>
    <x v="0"/>
  </r>
  <r>
    <x v="19"/>
    <x v="583"/>
    <x v="0"/>
    <x v="0"/>
    <x v="0"/>
    <x v="0"/>
  </r>
  <r>
    <x v="0"/>
    <x v="584"/>
    <x v="0"/>
    <x v="0"/>
    <x v="0"/>
    <x v="0"/>
  </r>
  <r>
    <x v="10"/>
    <x v="585"/>
    <x v="0"/>
    <x v="0"/>
    <x v="0"/>
    <x v="0"/>
  </r>
  <r>
    <x v="50"/>
    <x v="586"/>
    <x v="0"/>
    <x v="0"/>
    <x v="0"/>
    <x v="60"/>
  </r>
  <r>
    <x v="1"/>
    <x v="587"/>
    <x v="0"/>
    <x v="0"/>
    <x v="0"/>
    <x v="0"/>
  </r>
  <r>
    <x v="22"/>
    <x v="588"/>
    <x v="0"/>
    <x v="0"/>
    <x v="0"/>
    <x v="0"/>
  </r>
  <r>
    <x v="22"/>
    <x v="589"/>
    <x v="0"/>
    <x v="0"/>
    <x v="0"/>
    <x v="0"/>
  </r>
  <r>
    <x v="30"/>
    <x v="590"/>
    <x v="0"/>
    <x v="0"/>
    <x v="0"/>
    <x v="61"/>
  </r>
  <r>
    <x v="45"/>
    <x v="591"/>
    <x v="0"/>
    <x v="0"/>
    <x v="0"/>
    <x v="0"/>
  </r>
  <r>
    <x v="11"/>
    <x v="592"/>
    <x v="0"/>
    <x v="0"/>
    <x v="0"/>
    <x v="0"/>
  </r>
  <r>
    <x v="13"/>
    <x v="593"/>
    <x v="0"/>
    <x v="0"/>
    <x v="0"/>
    <x v="0"/>
  </r>
  <r>
    <x v="36"/>
    <x v="594"/>
    <x v="0"/>
    <x v="0"/>
    <x v="0"/>
    <x v="0"/>
  </r>
  <r>
    <x v="0"/>
    <x v="595"/>
    <x v="0"/>
    <x v="0"/>
    <x v="0"/>
    <x v="0"/>
  </r>
  <r>
    <x v="1"/>
    <x v="596"/>
    <x v="0"/>
    <x v="0"/>
    <x v="0"/>
    <x v="0"/>
  </r>
  <r>
    <x v="12"/>
    <x v="597"/>
    <x v="0"/>
    <x v="0"/>
    <x v="0"/>
    <x v="0"/>
  </r>
  <r>
    <x v="9"/>
    <x v="598"/>
    <x v="0"/>
    <x v="6"/>
    <x v="0"/>
    <x v="62"/>
  </r>
  <r>
    <x v="22"/>
    <x v="599"/>
    <x v="0"/>
    <x v="0"/>
    <x v="0"/>
    <x v="63"/>
  </r>
  <r>
    <x v="39"/>
    <x v="600"/>
    <x v="0"/>
    <x v="0"/>
    <x v="6"/>
    <x v="0"/>
  </r>
  <r>
    <x v="11"/>
    <x v="601"/>
    <x v="0"/>
    <x v="0"/>
    <x v="0"/>
    <x v="0"/>
  </r>
  <r>
    <x v="0"/>
    <x v="602"/>
    <x v="0"/>
    <x v="0"/>
    <x v="0"/>
    <x v="0"/>
  </r>
  <r>
    <x v="43"/>
    <x v="603"/>
    <x v="0"/>
    <x v="0"/>
    <x v="0"/>
    <x v="0"/>
  </r>
  <r>
    <x v="0"/>
    <x v="604"/>
    <x v="0"/>
    <x v="0"/>
    <x v="0"/>
    <x v="0"/>
  </r>
  <r>
    <x v="45"/>
    <x v="605"/>
    <x v="0"/>
    <x v="0"/>
    <x v="0"/>
    <x v="0"/>
  </r>
  <r>
    <x v="28"/>
    <x v="606"/>
    <x v="0"/>
    <x v="0"/>
    <x v="0"/>
    <x v="0"/>
  </r>
  <r>
    <x v="20"/>
    <x v="607"/>
    <x v="0"/>
    <x v="0"/>
    <x v="0"/>
    <x v="0"/>
  </r>
  <r>
    <x v="0"/>
    <x v="608"/>
    <x v="0"/>
    <x v="0"/>
    <x v="0"/>
    <x v="0"/>
  </r>
  <r>
    <x v="19"/>
    <x v="609"/>
    <x v="0"/>
    <x v="0"/>
    <x v="0"/>
    <x v="0"/>
  </r>
  <r>
    <x v="39"/>
    <x v="610"/>
    <x v="0"/>
    <x v="21"/>
    <x v="2"/>
    <x v="8"/>
  </r>
  <r>
    <x v="10"/>
    <x v="611"/>
    <x v="0"/>
    <x v="6"/>
    <x v="0"/>
    <x v="13"/>
  </r>
  <r>
    <x v="0"/>
    <x v="612"/>
    <x v="0"/>
    <x v="0"/>
    <x v="0"/>
    <x v="0"/>
  </r>
  <r>
    <x v="5"/>
    <x v="613"/>
    <x v="0"/>
    <x v="0"/>
    <x v="0"/>
    <x v="0"/>
  </r>
  <r>
    <x v="14"/>
    <x v="614"/>
    <x v="0"/>
    <x v="0"/>
    <x v="0"/>
    <x v="1"/>
  </r>
  <r>
    <x v="6"/>
    <x v="615"/>
    <x v="0"/>
    <x v="0"/>
    <x v="0"/>
    <x v="0"/>
  </r>
  <r>
    <x v="43"/>
    <x v="616"/>
    <x v="0"/>
    <x v="0"/>
    <x v="0"/>
    <x v="0"/>
  </r>
  <r>
    <x v="6"/>
    <x v="617"/>
    <x v="0"/>
    <x v="0"/>
    <x v="0"/>
    <x v="0"/>
  </r>
  <r>
    <x v="19"/>
    <x v="618"/>
    <x v="0"/>
    <x v="0"/>
    <x v="0"/>
    <x v="64"/>
  </r>
  <r>
    <x v="0"/>
    <x v="619"/>
    <x v="0"/>
    <x v="0"/>
    <x v="0"/>
    <x v="0"/>
  </r>
  <r>
    <x v="37"/>
    <x v="620"/>
    <x v="0"/>
    <x v="0"/>
    <x v="0"/>
    <x v="0"/>
  </r>
  <r>
    <x v="5"/>
    <x v="621"/>
    <x v="0"/>
    <x v="0"/>
    <x v="0"/>
    <x v="0"/>
  </r>
  <r>
    <x v="21"/>
    <x v="622"/>
    <x v="0"/>
    <x v="0"/>
    <x v="0"/>
    <x v="65"/>
  </r>
  <r>
    <x v="29"/>
    <x v="623"/>
    <x v="0"/>
    <x v="0"/>
    <x v="0"/>
    <x v="0"/>
  </r>
  <r>
    <x v="2"/>
    <x v="624"/>
    <x v="0"/>
    <x v="0"/>
    <x v="0"/>
    <x v="0"/>
  </r>
  <r>
    <x v="45"/>
    <x v="625"/>
    <x v="0"/>
    <x v="0"/>
    <x v="0"/>
    <x v="0"/>
  </r>
  <r>
    <x v="51"/>
    <x v="626"/>
    <x v="0"/>
    <x v="0"/>
    <x v="0"/>
    <x v="0"/>
  </r>
  <r>
    <x v="2"/>
    <x v="627"/>
    <x v="0"/>
    <x v="0"/>
    <x v="0"/>
    <x v="0"/>
  </r>
  <r>
    <x v="52"/>
    <x v="628"/>
    <x v="0"/>
    <x v="0"/>
    <x v="0"/>
    <x v="0"/>
  </r>
  <r>
    <x v="24"/>
    <x v="629"/>
    <x v="0"/>
    <x v="0"/>
    <x v="3"/>
    <x v="66"/>
  </r>
  <r>
    <x v="0"/>
    <x v="630"/>
    <x v="0"/>
    <x v="0"/>
    <x v="0"/>
    <x v="0"/>
  </r>
  <r>
    <x v="20"/>
    <x v="631"/>
    <x v="0"/>
    <x v="0"/>
    <x v="0"/>
    <x v="0"/>
  </r>
  <r>
    <x v="5"/>
    <x v="632"/>
    <x v="0"/>
    <x v="0"/>
    <x v="0"/>
    <x v="0"/>
  </r>
  <r>
    <x v="1"/>
    <x v="633"/>
    <x v="0"/>
    <x v="0"/>
    <x v="0"/>
    <x v="0"/>
  </r>
  <r>
    <x v="1"/>
    <x v="634"/>
    <x v="0"/>
    <x v="0"/>
    <x v="0"/>
    <x v="0"/>
  </r>
  <r>
    <x v="58"/>
    <x v="635"/>
    <x v="0"/>
    <x v="0"/>
    <x v="0"/>
    <x v="0"/>
  </r>
  <r>
    <x v="1"/>
    <x v="636"/>
    <x v="0"/>
    <x v="0"/>
    <x v="0"/>
    <x v="0"/>
  </r>
  <r>
    <x v="21"/>
    <x v="637"/>
    <x v="0"/>
    <x v="0"/>
    <x v="0"/>
    <x v="0"/>
  </r>
  <r>
    <x v="18"/>
    <x v="638"/>
    <x v="0"/>
    <x v="0"/>
    <x v="0"/>
    <x v="67"/>
  </r>
  <r>
    <x v="5"/>
    <x v="639"/>
    <x v="0"/>
    <x v="0"/>
    <x v="0"/>
    <x v="26"/>
  </r>
  <r>
    <x v="18"/>
    <x v="640"/>
    <x v="0"/>
    <x v="0"/>
    <x v="0"/>
    <x v="0"/>
  </r>
  <r>
    <x v="33"/>
    <x v="641"/>
    <x v="0"/>
    <x v="0"/>
    <x v="0"/>
    <x v="0"/>
  </r>
  <r>
    <x v="2"/>
    <x v="642"/>
    <x v="0"/>
    <x v="0"/>
    <x v="0"/>
    <x v="0"/>
  </r>
  <r>
    <x v="59"/>
    <x v="643"/>
    <x v="0"/>
    <x v="0"/>
    <x v="0"/>
    <x v="0"/>
  </r>
  <r>
    <x v="14"/>
    <x v="644"/>
    <x v="0"/>
    <x v="0"/>
    <x v="7"/>
    <x v="0"/>
  </r>
  <r>
    <x v="11"/>
    <x v="645"/>
    <x v="0"/>
    <x v="0"/>
    <x v="0"/>
    <x v="0"/>
  </r>
  <r>
    <x v="22"/>
    <x v="646"/>
    <x v="0"/>
    <x v="0"/>
    <x v="0"/>
    <x v="0"/>
  </r>
  <r>
    <x v="7"/>
    <x v="647"/>
    <x v="0"/>
    <x v="0"/>
    <x v="0"/>
    <x v="0"/>
  </r>
  <r>
    <x v="1"/>
    <x v="648"/>
    <x v="0"/>
    <x v="0"/>
    <x v="0"/>
    <x v="0"/>
  </r>
  <r>
    <x v="29"/>
    <x v="649"/>
    <x v="0"/>
    <x v="0"/>
    <x v="0"/>
    <x v="0"/>
  </r>
  <r>
    <x v="24"/>
    <x v="650"/>
    <x v="0"/>
    <x v="0"/>
    <x v="0"/>
    <x v="0"/>
  </r>
  <r>
    <x v="0"/>
    <x v="651"/>
    <x v="0"/>
    <x v="0"/>
    <x v="0"/>
    <x v="0"/>
  </r>
  <r>
    <x v="18"/>
    <x v="652"/>
    <x v="0"/>
    <x v="0"/>
    <x v="0"/>
    <x v="0"/>
  </r>
  <r>
    <x v="35"/>
    <x v="653"/>
    <x v="0"/>
    <x v="0"/>
    <x v="0"/>
    <x v="0"/>
  </r>
  <r>
    <x v="6"/>
    <x v="654"/>
    <x v="0"/>
    <x v="0"/>
    <x v="0"/>
    <x v="13"/>
  </r>
  <r>
    <x v="1"/>
    <x v="655"/>
    <x v="0"/>
    <x v="0"/>
    <x v="0"/>
    <x v="0"/>
  </r>
  <r>
    <x v="9"/>
    <x v="656"/>
    <x v="0"/>
    <x v="0"/>
    <x v="0"/>
    <x v="0"/>
  </r>
  <r>
    <x v="25"/>
    <x v="657"/>
    <x v="0"/>
    <x v="0"/>
    <x v="0"/>
    <x v="0"/>
  </r>
  <r>
    <x v="0"/>
    <x v="658"/>
    <x v="0"/>
    <x v="0"/>
    <x v="0"/>
    <x v="0"/>
  </r>
  <r>
    <x v="37"/>
    <x v="659"/>
    <x v="0"/>
    <x v="0"/>
    <x v="0"/>
    <x v="8"/>
  </r>
  <r>
    <x v="51"/>
    <x v="660"/>
    <x v="0"/>
    <x v="0"/>
    <x v="0"/>
    <x v="68"/>
  </r>
  <r>
    <x v="22"/>
    <x v="661"/>
    <x v="0"/>
    <x v="0"/>
    <x v="0"/>
    <x v="0"/>
  </r>
  <r>
    <x v="45"/>
    <x v="662"/>
    <x v="0"/>
    <x v="0"/>
    <x v="0"/>
    <x v="0"/>
  </r>
  <r>
    <x v="12"/>
    <x v="663"/>
    <x v="0"/>
    <x v="0"/>
    <x v="0"/>
    <x v="0"/>
  </r>
  <r>
    <x v="55"/>
    <x v="664"/>
    <x v="0"/>
    <x v="22"/>
    <x v="2"/>
    <x v="67"/>
  </r>
  <r>
    <x v="12"/>
    <x v="665"/>
    <x v="0"/>
    <x v="0"/>
    <x v="0"/>
    <x v="0"/>
  </r>
  <r>
    <x v="44"/>
    <x v="666"/>
    <x v="0"/>
    <x v="0"/>
    <x v="0"/>
    <x v="0"/>
  </r>
  <r>
    <x v="36"/>
    <x v="667"/>
    <x v="0"/>
    <x v="0"/>
    <x v="0"/>
    <x v="9"/>
  </r>
  <r>
    <x v="0"/>
    <x v="668"/>
    <x v="0"/>
    <x v="0"/>
    <x v="0"/>
    <x v="0"/>
  </r>
  <r>
    <x v="0"/>
    <x v="669"/>
    <x v="0"/>
    <x v="0"/>
    <x v="0"/>
    <x v="0"/>
  </r>
  <r>
    <x v="0"/>
    <x v="670"/>
    <x v="0"/>
    <x v="0"/>
    <x v="0"/>
    <x v="0"/>
  </r>
  <r>
    <x v="21"/>
    <x v="671"/>
    <x v="0"/>
    <x v="0"/>
    <x v="0"/>
    <x v="0"/>
  </r>
  <r>
    <x v="38"/>
    <x v="672"/>
    <x v="0"/>
    <x v="0"/>
    <x v="0"/>
    <x v="0"/>
  </r>
  <r>
    <x v="16"/>
    <x v="673"/>
    <x v="0"/>
    <x v="0"/>
    <x v="2"/>
    <x v="0"/>
  </r>
  <r>
    <x v="15"/>
    <x v="674"/>
    <x v="0"/>
    <x v="0"/>
    <x v="0"/>
    <x v="0"/>
  </r>
  <r>
    <x v="10"/>
    <x v="675"/>
    <x v="0"/>
    <x v="0"/>
    <x v="0"/>
    <x v="0"/>
  </r>
  <r>
    <x v="44"/>
    <x v="676"/>
    <x v="0"/>
    <x v="0"/>
    <x v="0"/>
    <x v="0"/>
  </r>
  <r>
    <x v="1"/>
    <x v="677"/>
    <x v="0"/>
    <x v="0"/>
    <x v="0"/>
    <x v="0"/>
  </r>
  <r>
    <x v="0"/>
    <x v="678"/>
    <x v="0"/>
    <x v="0"/>
    <x v="0"/>
    <x v="0"/>
  </r>
  <r>
    <x v="15"/>
    <x v="679"/>
    <x v="0"/>
    <x v="0"/>
    <x v="0"/>
    <x v="0"/>
  </r>
  <r>
    <x v="29"/>
    <x v="680"/>
    <x v="0"/>
    <x v="0"/>
    <x v="0"/>
    <x v="0"/>
  </r>
  <r>
    <x v="6"/>
    <x v="681"/>
    <x v="0"/>
    <x v="0"/>
    <x v="0"/>
    <x v="0"/>
  </r>
  <r>
    <x v="56"/>
    <x v="682"/>
    <x v="0"/>
    <x v="0"/>
    <x v="0"/>
    <x v="26"/>
  </r>
  <r>
    <x v="0"/>
    <x v="683"/>
    <x v="0"/>
    <x v="0"/>
    <x v="0"/>
    <x v="0"/>
  </r>
  <r>
    <x v="25"/>
    <x v="684"/>
    <x v="0"/>
    <x v="0"/>
    <x v="0"/>
    <x v="0"/>
  </r>
  <r>
    <x v="45"/>
    <x v="685"/>
    <x v="0"/>
    <x v="0"/>
    <x v="2"/>
    <x v="0"/>
  </r>
  <r>
    <x v="25"/>
    <x v="686"/>
    <x v="0"/>
    <x v="0"/>
    <x v="0"/>
    <x v="0"/>
  </r>
  <r>
    <x v="0"/>
    <x v="687"/>
    <x v="0"/>
    <x v="0"/>
    <x v="0"/>
    <x v="0"/>
  </r>
  <r>
    <x v="44"/>
    <x v="688"/>
    <x v="0"/>
    <x v="0"/>
    <x v="0"/>
    <x v="0"/>
  </r>
  <r>
    <x v="0"/>
    <x v="689"/>
    <x v="0"/>
    <x v="0"/>
    <x v="0"/>
    <x v="0"/>
  </r>
  <r>
    <x v="38"/>
    <x v="690"/>
    <x v="0"/>
    <x v="0"/>
    <x v="7"/>
    <x v="0"/>
  </r>
  <r>
    <x v="10"/>
    <x v="691"/>
    <x v="0"/>
    <x v="0"/>
    <x v="0"/>
    <x v="0"/>
  </r>
  <r>
    <x v="0"/>
    <x v="692"/>
    <x v="0"/>
    <x v="0"/>
    <x v="0"/>
    <x v="0"/>
  </r>
  <r>
    <x v="54"/>
    <x v="693"/>
    <x v="0"/>
    <x v="0"/>
    <x v="0"/>
    <x v="0"/>
  </r>
  <r>
    <x v="24"/>
    <x v="694"/>
    <x v="0"/>
    <x v="0"/>
    <x v="0"/>
    <x v="0"/>
  </r>
  <r>
    <x v="2"/>
    <x v="695"/>
    <x v="0"/>
    <x v="0"/>
    <x v="0"/>
    <x v="7"/>
  </r>
  <r>
    <x v="46"/>
    <x v="696"/>
    <x v="0"/>
    <x v="0"/>
    <x v="0"/>
    <x v="0"/>
  </r>
  <r>
    <x v="19"/>
    <x v="697"/>
    <x v="0"/>
    <x v="0"/>
    <x v="0"/>
    <x v="0"/>
  </r>
  <r>
    <x v="1"/>
    <x v="698"/>
    <x v="0"/>
    <x v="0"/>
    <x v="0"/>
    <x v="0"/>
  </r>
  <r>
    <x v="12"/>
    <x v="699"/>
    <x v="0"/>
    <x v="0"/>
    <x v="0"/>
    <x v="0"/>
  </r>
  <r>
    <x v="39"/>
    <x v="700"/>
    <x v="0"/>
    <x v="0"/>
    <x v="0"/>
    <x v="69"/>
  </r>
  <r>
    <x v="0"/>
    <x v="701"/>
    <x v="0"/>
    <x v="0"/>
    <x v="0"/>
    <x v="0"/>
  </r>
  <r>
    <x v="0"/>
    <x v="702"/>
    <x v="0"/>
    <x v="0"/>
    <x v="0"/>
    <x v="0"/>
  </r>
  <r>
    <x v="35"/>
    <x v="703"/>
    <x v="0"/>
    <x v="0"/>
    <x v="0"/>
    <x v="0"/>
  </r>
  <r>
    <x v="54"/>
    <x v="704"/>
    <x v="0"/>
    <x v="0"/>
    <x v="0"/>
    <x v="0"/>
  </r>
  <r>
    <x v="11"/>
    <x v="705"/>
    <x v="0"/>
    <x v="0"/>
    <x v="0"/>
    <x v="0"/>
  </r>
  <r>
    <x v="9"/>
    <x v="706"/>
    <x v="0"/>
    <x v="0"/>
    <x v="0"/>
    <x v="0"/>
  </r>
  <r>
    <x v="13"/>
    <x v="707"/>
    <x v="0"/>
    <x v="0"/>
    <x v="0"/>
    <x v="0"/>
  </r>
  <r>
    <x v="12"/>
    <x v="708"/>
    <x v="0"/>
    <x v="0"/>
    <x v="0"/>
    <x v="35"/>
  </r>
  <r>
    <x v="0"/>
    <x v="709"/>
    <x v="0"/>
    <x v="0"/>
    <x v="0"/>
    <x v="0"/>
  </r>
  <r>
    <x v="21"/>
    <x v="710"/>
    <x v="0"/>
    <x v="0"/>
    <x v="0"/>
    <x v="0"/>
  </r>
  <r>
    <x v="31"/>
    <x v="711"/>
    <x v="0"/>
    <x v="0"/>
    <x v="0"/>
    <x v="0"/>
  </r>
  <r>
    <x v="29"/>
    <x v="712"/>
    <x v="0"/>
    <x v="0"/>
    <x v="0"/>
    <x v="0"/>
  </r>
  <r>
    <x v="44"/>
    <x v="713"/>
    <x v="0"/>
    <x v="0"/>
    <x v="0"/>
    <x v="0"/>
  </r>
  <r>
    <x v="1"/>
    <x v="714"/>
    <x v="0"/>
    <x v="0"/>
    <x v="0"/>
    <x v="0"/>
  </r>
  <r>
    <x v="42"/>
    <x v="715"/>
    <x v="0"/>
    <x v="0"/>
    <x v="0"/>
    <x v="0"/>
  </r>
  <r>
    <x v="6"/>
    <x v="716"/>
    <x v="0"/>
    <x v="0"/>
    <x v="0"/>
    <x v="0"/>
  </r>
  <r>
    <x v="31"/>
    <x v="717"/>
    <x v="0"/>
    <x v="0"/>
    <x v="0"/>
    <x v="0"/>
  </r>
  <r>
    <x v="18"/>
    <x v="718"/>
    <x v="0"/>
    <x v="0"/>
    <x v="0"/>
    <x v="0"/>
  </r>
  <r>
    <x v="9"/>
    <x v="719"/>
    <x v="0"/>
    <x v="0"/>
    <x v="0"/>
    <x v="0"/>
  </r>
  <r>
    <x v="0"/>
    <x v="720"/>
    <x v="0"/>
    <x v="0"/>
    <x v="0"/>
    <x v="0"/>
  </r>
  <r>
    <x v="16"/>
    <x v="721"/>
    <x v="0"/>
    <x v="0"/>
    <x v="0"/>
    <x v="0"/>
  </r>
  <r>
    <x v="37"/>
    <x v="722"/>
    <x v="0"/>
    <x v="0"/>
    <x v="0"/>
    <x v="0"/>
  </r>
  <r>
    <x v="0"/>
    <x v="723"/>
    <x v="0"/>
    <x v="0"/>
    <x v="0"/>
    <x v="0"/>
  </r>
  <r>
    <x v="1"/>
    <x v="724"/>
    <x v="0"/>
    <x v="0"/>
    <x v="0"/>
    <x v="0"/>
  </r>
  <r>
    <x v="0"/>
    <x v="725"/>
    <x v="0"/>
    <x v="0"/>
    <x v="0"/>
    <x v="0"/>
  </r>
  <r>
    <x v="28"/>
    <x v="726"/>
    <x v="0"/>
    <x v="0"/>
    <x v="0"/>
    <x v="0"/>
  </r>
  <r>
    <x v="2"/>
    <x v="727"/>
    <x v="0"/>
    <x v="0"/>
    <x v="0"/>
    <x v="26"/>
  </r>
  <r>
    <x v="28"/>
    <x v="728"/>
    <x v="0"/>
    <x v="0"/>
    <x v="0"/>
    <x v="0"/>
  </r>
  <r>
    <x v="48"/>
    <x v="729"/>
    <x v="0"/>
    <x v="0"/>
    <x v="0"/>
    <x v="0"/>
  </r>
  <r>
    <x v="5"/>
    <x v="730"/>
    <x v="0"/>
    <x v="0"/>
    <x v="0"/>
    <x v="0"/>
  </r>
  <r>
    <x v="7"/>
    <x v="731"/>
    <x v="0"/>
    <x v="0"/>
    <x v="0"/>
    <x v="0"/>
  </r>
  <r>
    <x v="58"/>
    <x v="732"/>
    <x v="0"/>
    <x v="0"/>
    <x v="0"/>
    <x v="42"/>
  </r>
  <r>
    <x v="28"/>
    <x v="733"/>
    <x v="0"/>
    <x v="0"/>
    <x v="0"/>
    <x v="0"/>
  </r>
  <r>
    <x v="0"/>
    <x v="734"/>
    <x v="0"/>
    <x v="0"/>
    <x v="0"/>
    <x v="0"/>
  </r>
  <r>
    <x v="0"/>
    <x v="735"/>
    <x v="0"/>
    <x v="0"/>
    <x v="0"/>
    <x v="42"/>
  </r>
  <r>
    <x v="27"/>
    <x v="736"/>
    <x v="0"/>
    <x v="0"/>
    <x v="5"/>
    <x v="0"/>
  </r>
  <r>
    <x v="0"/>
    <x v="737"/>
    <x v="0"/>
    <x v="0"/>
    <x v="0"/>
    <x v="0"/>
  </r>
  <r>
    <x v="51"/>
    <x v="738"/>
    <x v="0"/>
    <x v="0"/>
    <x v="0"/>
    <x v="70"/>
  </r>
  <r>
    <x v="60"/>
    <x v="739"/>
    <x v="3"/>
    <x v="23"/>
    <x v="11"/>
    <x v="71"/>
  </r>
  <r>
    <x v="60"/>
    <x v="740"/>
    <x v="4"/>
    <x v="24"/>
    <x v="12"/>
    <x v="72"/>
  </r>
  <r>
    <x v="60"/>
    <x v="741"/>
    <x v="3"/>
    <x v="23"/>
    <x v="11"/>
    <x v="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R1:AV63" firstHeaderRow="0" firstDataRow="1" firstDataCol="1"/>
  <pivotFields count="6">
    <pivotField axis="axisRow" compact="0" showAll="0">
      <items count="62">
        <item x="0"/>
        <item x="32"/>
        <item x="22"/>
        <item x="58"/>
        <item x="21"/>
        <item x="2"/>
        <item x="55"/>
        <item x="49"/>
        <item x="3"/>
        <item x="4"/>
        <item x="10"/>
        <item x="9"/>
        <item x="17"/>
        <item x="44"/>
        <item x="26"/>
        <item x="40"/>
        <item x="6"/>
        <item x="50"/>
        <item x="35"/>
        <item x="53"/>
        <item x="11"/>
        <item x="23"/>
        <item x="12"/>
        <item x="51"/>
        <item x="38"/>
        <item x="24"/>
        <item x="33"/>
        <item x="15"/>
        <item x="48"/>
        <item x="52"/>
        <item x="31"/>
        <item x="27"/>
        <item x="34"/>
        <item x="36"/>
        <item x="59"/>
        <item x="45"/>
        <item x="19"/>
        <item x="18"/>
        <item x="46"/>
        <item x="37"/>
        <item x="13"/>
        <item x="54"/>
        <item x="28"/>
        <item x="7"/>
        <item x="57"/>
        <item x="30"/>
        <item x="16"/>
        <item x="43"/>
        <item x="47"/>
        <item x="8"/>
        <item x="14"/>
        <item x="25"/>
        <item x="39"/>
        <item x="56"/>
        <item x="41"/>
        <item x="29"/>
        <item x="20"/>
        <item x="1"/>
        <item x="42"/>
        <item x="5"/>
        <item x="60"/>
        <item t="default"/>
      </items>
    </pivotField>
    <pivotField compact="0" showAll="0">
      <items count="7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t="default"/>
      </items>
    </pivotField>
    <pivotField dataField="1" compact="0" showAll="0">
      <items count="10">
        <item x="0"/>
        <item x="3"/>
        <item x="6"/>
        <item x="1"/>
        <item x="2"/>
        <item x="4"/>
        <item x="5"/>
        <item x="8"/>
        <item x="7"/>
        <item t="default"/>
      </items>
    </pivotField>
    <pivotField dataField="1" compact="0" showAll="0">
      <items count="20">
        <item x="0"/>
        <item x="12"/>
        <item x="15"/>
        <item x="16"/>
        <item x="6"/>
        <item x="1"/>
        <item x="10"/>
        <item x="5"/>
        <item x="9"/>
        <item x="3"/>
        <item x="4"/>
        <item x="8"/>
        <item x="2"/>
        <item x="7"/>
        <item x="11"/>
        <item x="13"/>
        <item x="14"/>
        <item x="18"/>
        <item x="17"/>
        <item t="default"/>
      </items>
    </pivotField>
    <pivotField dataField="1" compact="0" showAll="0">
      <items count="25">
        <item x="0"/>
        <item x="1"/>
        <item x="3"/>
        <item x="7"/>
        <item x="9"/>
        <item x="6"/>
        <item x="12"/>
        <item x="16"/>
        <item x="18"/>
        <item x="20"/>
        <item x="21"/>
        <item x="13"/>
        <item x="5"/>
        <item x="15"/>
        <item x="11"/>
        <item x="17"/>
        <item x="8"/>
        <item x="4"/>
        <item x="10"/>
        <item x="2"/>
        <item x="19"/>
        <item x="14"/>
        <item x="23"/>
        <item x="22"/>
        <item t="default"/>
      </items>
    </pivotField>
    <pivotField dataField="1" compact="0" showAll="0">
      <items count="145">
        <item x="1"/>
        <item x="90"/>
        <item x="134"/>
        <item x="8"/>
        <item x="61"/>
        <item x="54"/>
        <item x="13"/>
        <item x="15"/>
        <item x="33"/>
        <item x="39"/>
        <item x="80"/>
        <item x="132"/>
        <item x="103"/>
        <item x="21"/>
        <item x="95"/>
        <item x="137"/>
        <item x="36"/>
        <item x="92"/>
        <item x="16"/>
        <item x="31"/>
        <item x="70"/>
        <item x="130"/>
        <item x="42"/>
        <item x="82"/>
        <item x="49"/>
        <item x="86"/>
        <item x="78"/>
        <item x="23"/>
        <item x="100"/>
        <item x="19"/>
        <item x="40"/>
        <item x="17"/>
        <item x="119"/>
        <item x="57"/>
        <item x="63"/>
        <item x="44"/>
        <item x="2"/>
        <item x="128"/>
        <item x="38"/>
        <item x="101"/>
        <item x="50"/>
        <item x="3"/>
        <item x="71"/>
        <item x="84"/>
        <item x="125"/>
        <item x="111"/>
        <item x="79"/>
        <item x="64"/>
        <item x="65"/>
        <item x="35"/>
        <item x="127"/>
        <item x="58"/>
        <item x="122"/>
        <item x="96"/>
        <item x="139"/>
        <item x="88"/>
        <item x="115"/>
        <item x="112"/>
        <item x="20"/>
        <item x="94"/>
        <item x="12"/>
        <item x="30"/>
        <item x="29"/>
        <item x="41"/>
        <item x="91"/>
        <item x="52"/>
        <item x="105"/>
        <item x="93"/>
        <item x="107"/>
        <item x="140"/>
        <item x="129"/>
        <item x="55"/>
        <item x="83"/>
        <item x="10"/>
        <item x="46"/>
        <item x="89"/>
        <item x="53"/>
        <item x="4"/>
        <item x="48"/>
        <item x="131"/>
        <item x="14"/>
        <item x="7"/>
        <item x="133"/>
        <item x="69"/>
        <item x="123"/>
        <item x="76"/>
        <item x="43"/>
        <item x="108"/>
        <item x="99"/>
        <item x="72"/>
        <item x="0"/>
        <item x="102"/>
        <item x="75"/>
        <item x="135"/>
        <item x="74"/>
        <item x="34"/>
        <item x="11"/>
        <item x="110"/>
        <item x="118"/>
        <item x="59"/>
        <item x="124"/>
        <item x="67"/>
        <item x="114"/>
        <item x="138"/>
        <item x="109"/>
        <item x="73"/>
        <item x="28"/>
        <item x="120"/>
        <item x="126"/>
        <item x="22"/>
        <item x="26"/>
        <item x="51"/>
        <item x="98"/>
        <item x="9"/>
        <item x="6"/>
        <item x="37"/>
        <item x="81"/>
        <item x="68"/>
        <item x="27"/>
        <item x="121"/>
        <item x="24"/>
        <item x="116"/>
        <item x="117"/>
        <item x="97"/>
        <item x="32"/>
        <item x="62"/>
        <item x="25"/>
        <item x="106"/>
        <item x="141"/>
        <item x="66"/>
        <item x="47"/>
        <item x="18"/>
        <item x="5"/>
        <item x="56"/>
        <item x="85"/>
        <item x="45"/>
        <item x="60"/>
        <item x="136"/>
        <item x="77"/>
        <item x="87"/>
        <item x="104"/>
        <item x="113"/>
        <item x="143"/>
        <item x="142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N1:BO19" firstHeaderRow="1" firstDataRow="1" firstDataCol="1"/>
  <pivotFields count="3">
    <pivotField axis="axisRow" compact="0" showAll="0">
      <items count="18">
        <item x="1"/>
        <item x="9"/>
        <item x="12"/>
        <item x="3"/>
        <item x="2"/>
        <item x="14"/>
        <item x="5"/>
        <item x="6"/>
        <item x="13"/>
        <item x="4"/>
        <item x="7"/>
        <item x="15"/>
        <item x="8"/>
        <item x="10"/>
        <item x="11"/>
        <item x="0"/>
        <item x="16"/>
        <item t="default"/>
      </items>
    </pivotField>
    <pivotField compact="0" showAll="0">
      <items count="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dataField="1" compact="0" showAll="0">
      <items count="26">
        <item x="23"/>
        <item x="12"/>
        <item x="10"/>
        <item x="8"/>
        <item x="14"/>
        <item x="13"/>
        <item x="7"/>
        <item x="3"/>
        <item x="22"/>
        <item x="15"/>
        <item x="17"/>
        <item x="16"/>
        <item x="20"/>
        <item x="6"/>
        <item x="19"/>
        <item x="4"/>
        <item x="1"/>
        <item x="5"/>
        <item x="9"/>
        <item x="21"/>
        <item x="2"/>
        <item x="18"/>
        <item x="11"/>
        <item x="0"/>
        <item x="24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F1:BG51" firstHeaderRow="1" firstDataRow="1" firstDataCol="1"/>
  <pivotFields count="3">
    <pivotField axis="axisRow" compact="0" showAll="0">
      <items count="50">
        <item x="29"/>
        <item x="13"/>
        <item x="3"/>
        <item x="21"/>
        <item x="37"/>
        <item x="40"/>
        <item x="5"/>
        <item x="27"/>
        <item x="43"/>
        <item x="20"/>
        <item x="36"/>
        <item x="0"/>
        <item x="4"/>
        <item x="19"/>
        <item x="46"/>
        <item x="44"/>
        <item x="7"/>
        <item x="10"/>
        <item x="14"/>
        <item x="45"/>
        <item x="24"/>
        <item x="35"/>
        <item x="41"/>
        <item x="33"/>
        <item x="26"/>
        <item x="23"/>
        <item x="17"/>
        <item x="39"/>
        <item x="8"/>
        <item x="6"/>
        <item x="12"/>
        <item x="38"/>
        <item x="30"/>
        <item x="47"/>
        <item x="11"/>
        <item x="42"/>
        <item x="31"/>
        <item x="9"/>
        <item x="15"/>
        <item x="2"/>
        <item x="34"/>
        <item x="16"/>
        <item x="22"/>
        <item x="32"/>
        <item x="1"/>
        <item x="25"/>
        <item x="28"/>
        <item x="18"/>
        <item x="48"/>
        <item t="default"/>
      </items>
    </pivotField>
    <pivotField compact="0" showAll="0">
      <items count="17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70"/>
        <item x="169"/>
        <item x="171"/>
        <item t="default"/>
      </items>
    </pivotField>
    <pivotField dataField="1" compact="0" showAll="0">
      <items count="16">
        <item x="0"/>
        <item x="2"/>
        <item x="4"/>
        <item x="6"/>
        <item x="11"/>
        <item x="3"/>
        <item x="10"/>
        <item x="5"/>
        <item x="1"/>
        <item x="9"/>
        <item x="7"/>
        <item x="8"/>
        <item x="12"/>
        <item x="13"/>
        <item x="14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V1:BW25" firstHeaderRow="1" firstDataRow="1" firstDataCol="1"/>
  <pivotFields count="3">
    <pivotField axis="axisRow" compact="0" showAll="0">
      <items count="24">
        <item x="7"/>
        <item x="1"/>
        <item x="12"/>
        <item x="14"/>
        <item x="20"/>
        <item x="2"/>
        <item x="18"/>
        <item x="19"/>
        <item x="6"/>
        <item x="9"/>
        <item x="3"/>
        <item x="21"/>
        <item x="17"/>
        <item x="10"/>
        <item x="15"/>
        <item x="4"/>
        <item x="11"/>
        <item x="16"/>
        <item x="5"/>
        <item x="8"/>
        <item x="13"/>
        <item x="0"/>
        <item x="22"/>
        <item t="default"/>
      </items>
    </pivotField>
    <pivotField compact="0" showAll="0">
      <items count="4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15">
        <item x="1"/>
        <item x="3"/>
        <item x="5"/>
        <item x="12"/>
        <item x="10"/>
        <item x="2"/>
        <item x="9"/>
        <item x="4"/>
        <item x="0"/>
        <item x="6"/>
        <item x="8"/>
        <item x="11"/>
        <item x="7"/>
        <item x="13"/>
        <item t="default"/>
      </items>
    </pivotField>
  </pivotFields>
  <rowFields count="1">
    <field x="0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R1:AV63" firstHeaderRow="0" firstDataRow="1" firstDataCol="1"/>
  <pivotFields count="6">
    <pivotField axis="axisRow" compact="0" showAll="0">
      <items count="62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8"/>
        <item x="26"/>
        <item x="53"/>
        <item x="39"/>
        <item x="47"/>
        <item x="48"/>
        <item x="52"/>
        <item x="38"/>
        <item x="54"/>
        <item x="50"/>
        <item x="49"/>
        <item x="30"/>
        <item x="8"/>
        <item x="27"/>
        <item x="25"/>
        <item x="14"/>
        <item x="18"/>
        <item x="16"/>
        <item x="51"/>
        <item x="34"/>
        <item x="7"/>
        <item x="56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9"/>
        <item x="45"/>
        <item x="46"/>
        <item x="37"/>
        <item x="13"/>
        <item x="57"/>
        <item x="41"/>
        <item x="1"/>
        <item x="42"/>
        <item x="60"/>
        <item t="default"/>
      </items>
    </pivotField>
    <pivotField compact="0" showAll="0">
      <items count="7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t="default"/>
      </items>
    </pivotField>
    <pivotField dataField="1" compact="0" showAll="0">
      <items count="6">
        <item x="0"/>
        <item x="2"/>
        <item x="1"/>
        <item x="4"/>
        <item x="3"/>
        <item t="default"/>
      </items>
    </pivotField>
    <pivotField dataField="1" compact="0" showAll="0">
      <items count="18">
        <item x="0"/>
        <item x="3"/>
        <item x="14"/>
        <item x="11"/>
        <item x="8"/>
        <item x="9"/>
        <item x="6"/>
        <item x="5"/>
        <item x="13"/>
        <item x="7"/>
        <item x="4"/>
        <item x="2"/>
        <item x="1"/>
        <item x="10"/>
        <item x="12"/>
        <item x="16"/>
        <item x="15"/>
        <item t="default"/>
      </items>
    </pivotField>
    <pivotField dataField="1" compact="0" showAll="0">
      <items count="25">
        <item x="0"/>
        <item x="2"/>
        <item x="1"/>
        <item x="7"/>
        <item x="9"/>
        <item x="6"/>
        <item x="11"/>
        <item x="17"/>
        <item x="16"/>
        <item x="19"/>
        <item x="20"/>
        <item x="21"/>
        <item x="5"/>
        <item x="13"/>
        <item x="15"/>
        <item x="12"/>
        <item x="18"/>
        <item x="8"/>
        <item x="4"/>
        <item x="10"/>
        <item x="3"/>
        <item x="14"/>
        <item x="23"/>
        <item x="22"/>
        <item t="default"/>
      </items>
    </pivotField>
    <pivotField dataField="1" compact="0" showAll="0">
      <items count="148">
        <item x="1"/>
        <item x="94"/>
        <item x="127"/>
        <item x="137"/>
        <item x="9"/>
        <item x="66"/>
        <item x="58"/>
        <item x="14"/>
        <item x="16"/>
        <item x="35"/>
        <item x="42"/>
        <item x="84"/>
        <item x="135"/>
        <item x="39"/>
        <item x="106"/>
        <item x="22"/>
        <item x="140"/>
        <item x="38"/>
        <item x="96"/>
        <item x="99"/>
        <item x="17"/>
        <item x="33"/>
        <item x="74"/>
        <item x="133"/>
        <item x="45"/>
        <item x="86"/>
        <item x="54"/>
        <item x="90"/>
        <item x="82"/>
        <item x="24"/>
        <item x="103"/>
        <item x="20"/>
        <item x="43"/>
        <item x="18"/>
        <item x="122"/>
        <item x="62"/>
        <item x="30"/>
        <item x="48"/>
        <item x="2"/>
        <item x="131"/>
        <item x="61"/>
        <item x="104"/>
        <item x="40"/>
        <item x="3"/>
        <item x="75"/>
        <item x="88"/>
        <item x="128"/>
        <item x="83"/>
        <item x="114"/>
        <item x="68"/>
        <item x="69"/>
        <item x="37"/>
        <item x="130"/>
        <item x="63"/>
        <item x="51"/>
        <item x="142"/>
        <item x="92"/>
        <item x="115"/>
        <item x="21"/>
        <item x="98"/>
        <item x="13"/>
        <item x="32"/>
        <item x="31"/>
        <item x="118"/>
        <item x="44"/>
        <item x="95"/>
        <item x="56"/>
        <item x="97"/>
        <item x="110"/>
        <item x="143"/>
        <item x="132"/>
        <item x="108"/>
        <item x="59"/>
        <item x="11"/>
        <item x="87"/>
        <item x="50"/>
        <item x="46"/>
        <item x="93"/>
        <item x="57"/>
        <item x="4"/>
        <item x="53"/>
        <item x="134"/>
        <item x="15"/>
        <item x="8"/>
        <item x="136"/>
        <item x="73"/>
        <item x="125"/>
        <item x="80"/>
        <item x="111"/>
        <item x="47"/>
        <item x="102"/>
        <item x="76"/>
        <item x="0"/>
        <item x="105"/>
        <item x="5"/>
        <item x="79"/>
        <item x="78"/>
        <item x="36"/>
        <item x="12"/>
        <item x="113"/>
        <item x="121"/>
        <item x="71"/>
        <item x="64"/>
        <item x="117"/>
        <item x="126"/>
        <item x="141"/>
        <item x="77"/>
        <item x="29"/>
        <item x="123"/>
        <item x="129"/>
        <item x="23"/>
        <item x="138"/>
        <item x="27"/>
        <item x="55"/>
        <item x="101"/>
        <item x="10"/>
        <item x="7"/>
        <item x="112"/>
        <item x="85"/>
        <item x="72"/>
        <item x="41"/>
        <item x="25"/>
        <item x="120"/>
        <item x="124"/>
        <item x="100"/>
        <item x="28"/>
        <item x="34"/>
        <item x="119"/>
        <item x="67"/>
        <item x="109"/>
        <item x="26"/>
        <item x="70"/>
        <item x="52"/>
        <item x="60"/>
        <item x="89"/>
        <item x="19"/>
        <item x="49"/>
        <item x="65"/>
        <item x="144"/>
        <item x="6"/>
        <item x="139"/>
        <item x="81"/>
        <item x="91"/>
        <item x="107"/>
        <item x="116"/>
        <item x="146"/>
        <item x="145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9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20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9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10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12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R1:AV63" firstHeaderRow="0" firstDataRow="1" firstDataCol="1"/>
  <pivotFields count="6">
    <pivotField axis="axisRow" compact="0" showAll="0">
      <items count="62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8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56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9"/>
        <item x="46"/>
        <item x="47"/>
        <item x="37"/>
        <item x="13"/>
        <item x="57"/>
        <item x="41"/>
        <item x="1"/>
        <item x="42"/>
        <item x="60"/>
        <item t="default"/>
      </items>
    </pivotField>
    <pivotField compact="0" showAll="0">
      <items count="742">
        <item x="7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9"/>
        <item x="736"/>
        <item x="737"/>
        <item x="740"/>
        <item t="default"/>
      </items>
    </pivotField>
    <pivotField dataField="1" compact="0" showAll="0">
      <items count="7">
        <item x="0"/>
        <item x="1"/>
        <item x="2"/>
        <item x="3"/>
        <item x="5"/>
        <item x="4"/>
        <item t="default"/>
      </items>
    </pivotField>
    <pivotField dataField="1" compact="0" showAll="0">
      <items count="25">
        <item x="0"/>
        <item x="8"/>
        <item x="1"/>
        <item x="14"/>
        <item x="3"/>
        <item x="19"/>
        <item x="10"/>
        <item x="7"/>
        <item x="18"/>
        <item x="13"/>
        <item x="9"/>
        <item x="5"/>
        <item x="17"/>
        <item x="15"/>
        <item x="4"/>
        <item x="12"/>
        <item x="21"/>
        <item x="11"/>
        <item x="20"/>
        <item x="6"/>
        <item x="2"/>
        <item x="16"/>
        <item x="23"/>
        <item x="22"/>
        <item t="default"/>
      </items>
    </pivotField>
    <pivotField dataField="1" compact="0" showAll="0">
      <items count="8">
        <item x="0"/>
        <item x="1"/>
        <item x="2"/>
        <item x="3"/>
        <item x="4"/>
        <item x="6"/>
        <item x="5"/>
        <item t="default"/>
      </items>
    </pivotField>
    <pivotField dataField="1" compact="0" showAll="0">
      <items count="37">
        <item x="0"/>
        <item x="9"/>
        <item x="1"/>
        <item x="19"/>
        <item x="3"/>
        <item x="11"/>
        <item x="31"/>
        <item x="10"/>
        <item x="20"/>
        <item x="14"/>
        <item x="8"/>
        <item x="30"/>
        <item x="13"/>
        <item x="5"/>
        <item x="21"/>
        <item x="22"/>
        <item x="16"/>
        <item x="28"/>
        <item x="6"/>
        <item x="12"/>
        <item x="4"/>
        <item x="18"/>
        <item x="15"/>
        <item x="24"/>
        <item x="33"/>
        <item x="32"/>
        <item x="7"/>
        <item x="29"/>
        <item x="27"/>
        <item x="17"/>
        <item x="2"/>
        <item x="25"/>
        <item x="23"/>
        <item x="26"/>
        <item x="35"/>
        <item x="34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3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4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6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R1:AV63" firstHeaderRow="0" firstDataRow="1" firstDataCol="1"/>
  <pivotFields count="6">
    <pivotField axis="axisRow" compact="0" showAll="0">
      <items count="62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8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56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9"/>
        <item x="46"/>
        <item x="47"/>
        <item x="37"/>
        <item x="13"/>
        <item x="57"/>
        <item x="41"/>
        <item x="1"/>
        <item x="42"/>
        <item x="60"/>
        <item t="default"/>
      </items>
    </pivotField>
    <pivotField compact="0" showAll="0">
      <items count="742">
        <item x="7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9"/>
        <item x="736"/>
        <item x="737"/>
        <item x="740"/>
        <item t="default"/>
      </items>
    </pivotField>
    <pivotField dataField="1" compact="0" showAll="0">
      <items count="7">
        <item x="0"/>
        <item x="2"/>
        <item x="1"/>
        <item x="3"/>
        <item x="5"/>
        <item x="4"/>
        <item t="default"/>
      </items>
    </pivotField>
    <pivotField dataField="1" compact="0" showAll="0">
      <items count="24">
        <item x="0"/>
        <item x="18"/>
        <item x="3"/>
        <item x="15"/>
        <item x="8"/>
        <item x="9"/>
        <item x="16"/>
        <item x="4"/>
        <item x="11"/>
        <item x="14"/>
        <item x="13"/>
        <item x="7"/>
        <item x="19"/>
        <item x="5"/>
        <item x="1"/>
        <item x="20"/>
        <item x="2"/>
        <item x="6"/>
        <item x="10"/>
        <item x="12"/>
        <item x="17"/>
        <item x="22"/>
        <item x="21"/>
        <item t="default"/>
      </items>
    </pivotField>
    <pivotField dataField="1" compact="0" showAll="0">
      <items count="9">
        <item x="0"/>
        <item x="1"/>
        <item x="4"/>
        <item x="2"/>
        <item x="3"/>
        <item x="5"/>
        <item x="7"/>
        <item x="6"/>
        <item t="default"/>
      </items>
    </pivotField>
    <pivotField dataField="1" compact="0" showAll="0">
      <items count="46">
        <item x="0"/>
        <item x="10"/>
        <item x="1"/>
        <item x="32"/>
        <item x="25"/>
        <item x="4"/>
        <item x="12"/>
        <item x="39"/>
        <item x="11"/>
        <item x="26"/>
        <item x="16"/>
        <item x="21"/>
        <item x="14"/>
        <item x="33"/>
        <item x="6"/>
        <item x="27"/>
        <item x="28"/>
        <item x="38"/>
        <item x="20"/>
        <item x="19"/>
        <item x="36"/>
        <item x="9"/>
        <item x="7"/>
        <item x="13"/>
        <item x="5"/>
        <item x="23"/>
        <item x="17"/>
        <item x="41"/>
        <item x="40"/>
        <item x="8"/>
        <item x="30"/>
        <item x="15"/>
        <item x="35"/>
        <item x="37"/>
        <item x="42"/>
        <item x="22"/>
        <item x="3"/>
        <item x="2"/>
        <item x="31"/>
        <item x="18"/>
        <item x="24"/>
        <item x="29"/>
        <item x="34"/>
        <item x="44"/>
        <item x="43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8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L1:AP63" firstHeaderRow="0" firstDataRow="1" firstDataCol="1"/>
  <pivotFields count="6">
    <pivotField axis="axisRow" compact="0" showAll="0">
      <items count="62">
        <item x="0"/>
        <item x="32"/>
        <item x="22"/>
        <item x="58"/>
        <item x="21"/>
        <item x="2"/>
        <item x="55"/>
        <item x="50"/>
        <item x="3"/>
        <item x="4"/>
        <item x="10"/>
        <item x="9"/>
        <item x="17"/>
        <item x="44"/>
        <item x="26"/>
        <item x="40"/>
        <item x="6"/>
        <item x="51"/>
        <item x="35"/>
        <item x="45"/>
        <item x="11"/>
        <item x="23"/>
        <item x="12"/>
        <item x="52"/>
        <item x="38"/>
        <item x="24"/>
        <item x="33"/>
        <item x="15"/>
        <item x="49"/>
        <item x="53"/>
        <item x="31"/>
        <item x="27"/>
        <item x="34"/>
        <item x="36"/>
        <item x="59"/>
        <item x="46"/>
        <item x="19"/>
        <item x="18"/>
        <item x="47"/>
        <item x="37"/>
        <item x="13"/>
        <item x="54"/>
        <item x="28"/>
        <item x="7"/>
        <item x="57"/>
        <item x="30"/>
        <item x="16"/>
        <item x="43"/>
        <item x="48"/>
        <item x="8"/>
        <item x="14"/>
        <item x="25"/>
        <item x="39"/>
        <item x="56"/>
        <item x="41"/>
        <item x="29"/>
        <item x="20"/>
        <item x="1"/>
        <item x="42"/>
        <item x="5"/>
        <item x="60"/>
        <item t="default"/>
      </items>
    </pivotField>
    <pivotField compact="0" showAll="0">
      <items count="743">
        <item x="7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14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40"/>
        <item x="737"/>
        <item x="738"/>
        <item x="741"/>
        <item t="default"/>
      </items>
    </pivotField>
    <pivotField dataField="1" compact="0" showAll="0">
      <items count="6">
        <item x="0"/>
        <item x="1"/>
        <item x="2"/>
        <item x="4"/>
        <item x="3"/>
        <item t="default"/>
      </items>
    </pivotField>
    <pivotField dataField="1" compact="0" showAll="0">
      <items count="26">
        <item x="0"/>
        <item x="17"/>
        <item x="4"/>
        <item x="2"/>
        <item x="22"/>
        <item x="19"/>
        <item x="9"/>
        <item x="5"/>
        <item x="3"/>
        <item x="13"/>
        <item x="12"/>
        <item x="15"/>
        <item x="18"/>
        <item x="1"/>
        <item x="11"/>
        <item x="7"/>
        <item x="8"/>
        <item x="6"/>
        <item x="10"/>
        <item x="14"/>
        <item x="21"/>
        <item x="20"/>
        <item x="16"/>
        <item x="24"/>
        <item x="23"/>
        <item t="default"/>
      </items>
    </pivotField>
    <pivotField dataField="1" compact="0" showAll="0">
      <items count="14">
        <item x="0"/>
        <item x="2"/>
        <item x="5"/>
        <item x="7"/>
        <item x="1"/>
        <item x="6"/>
        <item x="3"/>
        <item x="9"/>
        <item x="8"/>
        <item x="4"/>
        <item x="10"/>
        <item x="12"/>
        <item x="11"/>
        <item t="default"/>
      </items>
    </pivotField>
    <pivotField dataField="1" compact="0" showAll="0">
      <items count="74">
        <item x="0"/>
        <item x="1"/>
        <item x="27"/>
        <item x="10"/>
        <item x="11"/>
        <item x="31"/>
        <item x="36"/>
        <item x="48"/>
        <item x="52"/>
        <item x="18"/>
        <item x="68"/>
        <item x="20"/>
        <item x="49"/>
        <item x="6"/>
        <item x="42"/>
        <item x="67"/>
        <item x="39"/>
        <item x="28"/>
        <item x="9"/>
        <item x="47"/>
        <item x="43"/>
        <item x="51"/>
        <item x="63"/>
        <item x="64"/>
        <item x="58"/>
        <item x="41"/>
        <item x="19"/>
        <item x="2"/>
        <item x="37"/>
        <item x="24"/>
        <item x="26"/>
        <item x="66"/>
        <item x="17"/>
        <item x="61"/>
        <item x="65"/>
        <item x="35"/>
        <item x="7"/>
        <item x="13"/>
        <item x="54"/>
        <item x="29"/>
        <item x="34"/>
        <item x="56"/>
        <item x="14"/>
        <item x="23"/>
        <item x="15"/>
        <item x="60"/>
        <item x="55"/>
        <item x="33"/>
        <item x="40"/>
        <item x="21"/>
        <item x="32"/>
        <item x="45"/>
        <item x="25"/>
        <item x="5"/>
        <item x="8"/>
        <item x="50"/>
        <item x="69"/>
        <item x="30"/>
        <item x="12"/>
        <item x="22"/>
        <item x="62"/>
        <item x="3"/>
        <item x="70"/>
        <item x="16"/>
        <item x="46"/>
        <item x="38"/>
        <item x="57"/>
        <item x="4"/>
        <item x="44"/>
        <item x="53"/>
        <item x="59"/>
        <item x="72"/>
        <item x="71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6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B1:AF742" firstHeaderRow="0" firstDataRow="1" firstDataCol="1"/>
  <pivotFields count="98"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1">
        <item x="28"/>
        <item x="8"/>
        <item x="14"/>
        <item x="11"/>
        <item x="34"/>
        <item x="24"/>
        <item x="42"/>
        <item x="21"/>
        <item x="18"/>
        <item x="25"/>
        <item x="13"/>
        <item x="10"/>
        <item x="44"/>
        <item x="27"/>
        <item x="9"/>
        <item x="7"/>
        <item x="43"/>
        <item x="22"/>
        <item x="23"/>
        <item x="2"/>
        <item x="19"/>
        <item x="37"/>
        <item x="32"/>
        <item x="6"/>
        <item x="46"/>
        <item x="4"/>
        <item x="33"/>
        <item x="38"/>
        <item x="1"/>
        <item x="0"/>
        <item x="31"/>
        <item x="45"/>
        <item x="36"/>
        <item x="5"/>
        <item x="17"/>
        <item x="15"/>
        <item x="41"/>
        <item x="3"/>
        <item x="12"/>
        <item x="48"/>
        <item x="35"/>
        <item x="47"/>
        <item x="29"/>
        <item x="30"/>
        <item x="20"/>
        <item x="26"/>
        <item x="40"/>
        <item x="39"/>
        <item x="16"/>
        <item x="49"/>
        <item t="default"/>
      </items>
    </pivotField>
    <pivotField compact="0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6"/>
        <item x="47"/>
        <item x="48"/>
        <item x="45"/>
        <item x="49"/>
        <item t="default"/>
      </items>
    </pivotField>
    <pivotField compact="0" showAll="0">
      <items count="248">
        <item x="208"/>
        <item x="1"/>
        <item x="0"/>
        <item x="154"/>
        <item x="117"/>
        <item x="231"/>
        <item x="7"/>
        <item x="82"/>
        <item x="156"/>
        <item x="28"/>
        <item x="55"/>
        <item x="75"/>
        <item x="23"/>
        <item x="86"/>
        <item x="95"/>
        <item x="181"/>
        <item x="33"/>
        <item x="155"/>
        <item x="112"/>
        <item x="57"/>
        <item x="103"/>
        <item x="230"/>
        <item x="198"/>
        <item x="51"/>
        <item x="87"/>
        <item x="64"/>
        <item x="122"/>
        <item x="188"/>
        <item x="153"/>
        <item x="9"/>
        <item x="20"/>
        <item x="91"/>
        <item x="18"/>
        <item x="4"/>
        <item x="19"/>
        <item x="127"/>
        <item x="141"/>
        <item x="45"/>
        <item x="239"/>
        <item x="138"/>
        <item x="116"/>
        <item x="74"/>
        <item x="168"/>
        <item x="167"/>
        <item x="131"/>
        <item x="12"/>
        <item x="80"/>
        <item x="13"/>
        <item x="14"/>
        <item x="54"/>
        <item x="114"/>
        <item x="106"/>
        <item x="58"/>
        <item x="22"/>
        <item x="31"/>
        <item x="48"/>
        <item x="79"/>
        <item x="56"/>
        <item x="47"/>
        <item x="43"/>
        <item x="119"/>
        <item x="177"/>
        <item x="65"/>
        <item x="126"/>
        <item x="25"/>
        <item x="10"/>
        <item x="90"/>
        <item x="32"/>
        <item x="96"/>
        <item x="108"/>
        <item x="84"/>
        <item x="35"/>
        <item x="215"/>
        <item x="50"/>
        <item x="192"/>
        <item x="183"/>
        <item x="206"/>
        <item x="132"/>
        <item x="189"/>
        <item x="81"/>
        <item x="62"/>
        <item x="8"/>
        <item x="147"/>
        <item x="174"/>
        <item x="97"/>
        <item x="29"/>
        <item x="104"/>
        <item x="77"/>
        <item x="49"/>
        <item x="187"/>
        <item x="134"/>
        <item x="123"/>
        <item x="109"/>
        <item x="111"/>
        <item x="93"/>
        <item x="228"/>
        <item x="191"/>
        <item x="148"/>
        <item x="46"/>
        <item x="216"/>
        <item x="128"/>
        <item x="157"/>
        <item x="196"/>
        <item x="163"/>
        <item x="5"/>
        <item x="2"/>
        <item x="99"/>
        <item x="63"/>
        <item x="170"/>
        <item x="135"/>
        <item x="236"/>
        <item x="59"/>
        <item x="44"/>
        <item x="42"/>
        <item x="94"/>
        <item x="105"/>
        <item x="226"/>
        <item x="179"/>
        <item x="219"/>
        <item x="205"/>
        <item x="164"/>
        <item x="245"/>
        <item x="201"/>
        <item x="30"/>
        <item x="190"/>
        <item x="125"/>
        <item x="193"/>
        <item x="240"/>
        <item x="204"/>
        <item x="6"/>
        <item x="173"/>
        <item x="243"/>
        <item x="220"/>
        <item x="202"/>
        <item x="242"/>
        <item x="212"/>
        <item x="34"/>
        <item x="27"/>
        <item x="165"/>
        <item x="235"/>
        <item x="140"/>
        <item x="37"/>
        <item x="159"/>
        <item x="133"/>
        <item x="150"/>
        <item x="38"/>
        <item x="130"/>
        <item x="207"/>
        <item x="69"/>
        <item x="184"/>
        <item x="41"/>
        <item x="166"/>
        <item x="195"/>
        <item x="16"/>
        <item x="40"/>
        <item x="24"/>
        <item x="102"/>
        <item x="124"/>
        <item x="145"/>
        <item x="129"/>
        <item x="76"/>
        <item x="237"/>
        <item x="89"/>
        <item x="180"/>
        <item x="176"/>
        <item x="98"/>
        <item x="137"/>
        <item x="162"/>
        <item x="110"/>
        <item x="71"/>
        <item x="21"/>
        <item x="11"/>
        <item x="107"/>
        <item x="211"/>
        <item x="88"/>
        <item x="213"/>
        <item x="139"/>
        <item x="209"/>
        <item x="26"/>
        <item x="185"/>
        <item x="244"/>
        <item x="172"/>
        <item x="149"/>
        <item x="118"/>
        <item x="101"/>
        <item x="214"/>
        <item x="53"/>
        <item x="224"/>
        <item x="194"/>
        <item x="238"/>
        <item x="67"/>
        <item x="234"/>
        <item x="78"/>
        <item x="161"/>
        <item x="151"/>
        <item x="158"/>
        <item x="73"/>
        <item x="100"/>
        <item x="171"/>
        <item x="197"/>
        <item x="210"/>
        <item x="221"/>
        <item x="52"/>
        <item x="199"/>
        <item x="146"/>
        <item x="232"/>
        <item x="218"/>
        <item x="66"/>
        <item x="83"/>
        <item x="142"/>
        <item x="223"/>
        <item x="61"/>
        <item x="143"/>
        <item x="36"/>
        <item x="3"/>
        <item x="178"/>
        <item x="225"/>
        <item x="241"/>
        <item x="203"/>
        <item x="115"/>
        <item x="217"/>
        <item x="227"/>
        <item x="70"/>
        <item x="15"/>
        <item x="200"/>
        <item x="39"/>
        <item x="144"/>
        <item x="72"/>
        <item x="182"/>
        <item x="60"/>
        <item x="113"/>
        <item x="169"/>
        <item x="136"/>
        <item x="121"/>
        <item x="175"/>
        <item x="85"/>
        <item x="160"/>
        <item x="152"/>
        <item x="17"/>
        <item x="186"/>
        <item x="233"/>
        <item x="120"/>
        <item x="222"/>
        <item x="92"/>
        <item x="68"/>
        <item x="229"/>
        <item x="246"/>
        <item t="default"/>
      </items>
    </pivotField>
    <pivotField compact="0" showAll="0">
      <items count="267">
        <item x="0"/>
        <item x="227"/>
        <item x="154"/>
        <item x="52"/>
        <item x="198"/>
        <item x="87"/>
        <item x="55"/>
        <item x="89"/>
        <item x="110"/>
        <item x="51"/>
        <item x="47"/>
        <item x="69"/>
        <item x="260"/>
        <item x="130"/>
        <item x="217"/>
        <item x="103"/>
        <item x="16"/>
        <item x="188"/>
        <item x="220"/>
        <item x="195"/>
        <item x="135"/>
        <item x="121"/>
        <item x="50"/>
        <item x="35"/>
        <item x="200"/>
        <item x="70"/>
        <item x="245"/>
        <item x="184"/>
        <item x="230"/>
        <item x="153"/>
        <item x="120"/>
        <item x="76"/>
        <item x="168"/>
        <item x="12"/>
        <item x="228"/>
        <item x="38"/>
        <item x="165"/>
        <item x="37"/>
        <item x="208"/>
        <item x="223"/>
        <item x="148"/>
        <item x="221"/>
        <item x="114"/>
        <item x="163"/>
        <item x="142"/>
        <item x="239"/>
        <item x="192"/>
        <item x="255"/>
        <item x="181"/>
        <item x="250"/>
        <item x="129"/>
        <item x="134"/>
        <item x="45"/>
        <item x="219"/>
        <item x="1"/>
        <item x="261"/>
        <item x="8"/>
        <item x="13"/>
        <item x="36"/>
        <item x="6"/>
        <item x="73"/>
        <item x="131"/>
        <item x="90"/>
        <item x="124"/>
        <item x="66"/>
        <item x="101"/>
        <item x="143"/>
        <item x="81"/>
        <item x="97"/>
        <item x="40"/>
        <item x="122"/>
        <item x="189"/>
        <item x="84"/>
        <item x="207"/>
        <item x="11"/>
        <item x="137"/>
        <item x="100"/>
        <item x="19"/>
        <item x="59"/>
        <item x="94"/>
        <item x="218"/>
        <item x="201"/>
        <item x="159"/>
        <item x="177"/>
        <item x="67"/>
        <item x="112"/>
        <item x="126"/>
        <item x="141"/>
        <item x="61"/>
        <item x="20"/>
        <item x="17"/>
        <item x="57"/>
        <item x="240"/>
        <item x="75"/>
        <item x="98"/>
        <item x="113"/>
        <item x="4"/>
        <item x="157"/>
        <item x="156"/>
        <item x="210"/>
        <item x="77"/>
        <item x="62"/>
        <item x="173"/>
        <item x="54"/>
        <item x="167"/>
        <item x="202"/>
        <item x="18"/>
        <item x="44"/>
        <item x="224"/>
        <item x="93"/>
        <item x="107"/>
        <item x="109"/>
        <item x="222"/>
        <item x="138"/>
        <item x="106"/>
        <item x="209"/>
        <item x="105"/>
        <item x="205"/>
        <item x="32"/>
        <item x="144"/>
        <item x="247"/>
        <item x="56"/>
        <item x="162"/>
        <item x="53"/>
        <item x="92"/>
        <item x="170"/>
        <item x="82"/>
        <item x="180"/>
        <item x="58"/>
        <item x="96"/>
        <item x="10"/>
        <item x="174"/>
        <item x="166"/>
        <item x="125"/>
        <item x="214"/>
        <item x="213"/>
        <item x="233"/>
        <item x="259"/>
        <item x="193"/>
        <item x="196"/>
        <item x="95"/>
        <item x="212"/>
        <item x="194"/>
        <item x="136"/>
        <item x="242"/>
        <item x="78"/>
        <item x="117"/>
        <item x="104"/>
        <item x="31"/>
        <item x="108"/>
        <item x="264"/>
        <item x="83"/>
        <item x="182"/>
        <item x="232"/>
        <item x="102"/>
        <item x="71"/>
        <item x="68"/>
        <item x="158"/>
        <item x="256"/>
        <item x="9"/>
        <item x="216"/>
        <item x="258"/>
        <item x="128"/>
        <item x="22"/>
        <item x="24"/>
        <item x="115"/>
        <item x="28"/>
        <item x="30"/>
        <item x="246"/>
        <item x="243"/>
        <item x="172"/>
        <item x="132"/>
        <item x="244"/>
        <item x="252"/>
        <item x="175"/>
        <item x="155"/>
        <item x="3"/>
        <item x="234"/>
        <item x="111"/>
        <item x="72"/>
        <item x="146"/>
        <item x="85"/>
        <item x="190"/>
        <item x="41"/>
        <item x="161"/>
        <item x="263"/>
        <item x="25"/>
        <item x="187"/>
        <item x="147"/>
        <item x="86"/>
        <item x="74"/>
        <item x="7"/>
        <item x="127"/>
        <item x="29"/>
        <item x="140"/>
        <item x="186"/>
        <item x="14"/>
        <item x="152"/>
        <item x="116"/>
        <item x="60"/>
        <item x="15"/>
        <item x="262"/>
        <item x="199"/>
        <item x="183"/>
        <item x="80"/>
        <item x="197"/>
        <item x="238"/>
        <item x="43"/>
        <item x="34"/>
        <item x="179"/>
        <item x="42"/>
        <item x="133"/>
        <item x="176"/>
        <item x="231"/>
        <item x="257"/>
        <item x="191"/>
        <item x="254"/>
        <item x="145"/>
        <item x="48"/>
        <item x="88"/>
        <item x="91"/>
        <item x="123"/>
        <item x="150"/>
        <item x="27"/>
        <item x="160"/>
        <item x="164"/>
        <item x="171"/>
        <item x="33"/>
        <item x="63"/>
        <item x="21"/>
        <item x="249"/>
        <item x="229"/>
        <item x="241"/>
        <item x="5"/>
        <item x="235"/>
        <item x="169"/>
        <item x="225"/>
        <item x="139"/>
        <item x="151"/>
        <item x="203"/>
        <item x="215"/>
        <item x="253"/>
        <item x="211"/>
        <item x="26"/>
        <item x="251"/>
        <item x="118"/>
        <item x="178"/>
        <item x="237"/>
        <item x="149"/>
        <item x="2"/>
        <item x="204"/>
        <item x="23"/>
        <item x="236"/>
        <item x="206"/>
        <item x="46"/>
        <item x="119"/>
        <item x="79"/>
        <item x="65"/>
        <item x="49"/>
        <item x="39"/>
        <item x="99"/>
        <item x="185"/>
        <item x="64"/>
        <item x="226"/>
        <item x="248"/>
        <item x="265"/>
        <item t="default"/>
      </items>
    </pivotField>
    <pivotField compact="0" showAll="0">
      <items count="745">
        <item x="0"/>
        <item x="243"/>
        <item x="117"/>
        <item x="586"/>
        <item x="27"/>
        <item x="28"/>
        <item x="29"/>
        <item x="587"/>
        <item x="30"/>
        <item x="31"/>
        <item x="588"/>
        <item x="32"/>
        <item x="33"/>
        <item x="1"/>
        <item x="34"/>
        <item x="589"/>
        <item x="35"/>
        <item x="36"/>
        <item x="590"/>
        <item x="2"/>
        <item x="37"/>
        <item x="591"/>
        <item x="38"/>
        <item x="592"/>
        <item x="593"/>
        <item x="39"/>
        <item x="594"/>
        <item x="595"/>
        <item x="40"/>
        <item x="596"/>
        <item x="41"/>
        <item x="597"/>
        <item x="42"/>
        <item x="598"/>
        <item x="43"/>
        <item x="599"/>
        <item x="44"/>
        <item x="600"/>
        <item x="308"/>
        <item x="45"/>
        <item x="405"/>
        <item x="46"/>
        <item x="601"/>
        <item x="602"/>
        <item x="603"/>
        <item x="47"/>
        <item x="604"/>
        <item x="605"/>
        <item x="110"/>
        <item x="606"/>
        <item x="48"/>
        <item x="607"/>
        <item x="49"/>
        <item x="333"/>
        <item x="50"/>
        <item x="608"/>
        <item x="51"/>
        <item x="609"/>
        <item x="52"/>
        <item x="121"/>
        <item x="610"/>
        <item x="53"/>
        <item x="611"/>
        <item x="54"/>
        <item x="612"/>
        <item x="55"/>
        <item x="613"/>
        <item x="56"/>
        <item x="3"/>
        <item x="4"/>
        <item x="57"/>
        <item x="614"/>
        <item x="58"/>
        <item x="59"/>
        <item x="615"/>
        <item x="60"/>
        <item x="616"/>
        <item x="61"/>
        <item x="617"/>
        <item x="62"/>
        <item x="63"/>
        <item x="64"/>
        <item x="618"/>
        <item x="619"/>
        <item x="65"/>
        <item x="122"/>
        <item x="571"/>
        <item x="5"/>
        <item x="6"/>
        <item x="7"/>
        <item x="123"/>
        <item x="124"/>
        <item x="111"/>
        <item x="66"/>
        <item x="125"/>
        <item x="474"/>
        <item x="126"/>
        <item x="629"/>
        <item x="118"/>
        <item x="127"/>
        <item x="417"/>
        <item x="475"/>
        <item x="531"/>
        <item x="493"/>
        <item x="433"/>
        <item x="426"/>
        <item x="434"/>
        <item x="447"/>
        <item x="701"/>
        <item x="418"/>
        <item x="67"/>
        <item x="8"/>
        <item x="702"/>
        <item x="435"/>
        <item x="427"/>
        <item x="436"/>
        <item x="428"/>
        <item x="437"/>
        <item x="438"/>
        <item x="429"/>
        <item x="439"/>
        <item x="703"/>
        <item x="440"/>
        <item x="147"/>
        <item x="572"/>
        <item x="737"/>
        <item x="573"/>
        <item x="9"/>
        <item x="704"/>
        <item x="697"/>
        <item x="419"/>
        <item x="420"/>
        <item x="415"/>
        <item x="421"/>
        <item x="476"/>
        <item x="128"/>
        <item x="448"/>
        <item x="477"/>
        <item x="716"/>
        <item x="478"/>
        <item x="324"/>
        <item x="491"/>
        <item x="68"/>
        <item x="720"/>
        <item x="494"/>
        <item x="510"/>
        <item x="69"/>
        <item x="492"/>
        <item x="721"/>
        <item x="495"/>
        <item x="10"/>
        <item x="496"/>
        <item x="497"/>
        <item x="498"/>
        <item x="499"/>
        <item x="220"/>
        <item x="479"/>
        <item x="500"/>
        <item x="578"/>
        <item x="453"/>
        <item x="540"/>
        <item x="536"/>
        <item x="422"/>
        <item x="119"/>
        <item x="541"/>
        <item x="537"/>
        <item x="501"/>
        <item x="542"/>
        <item x="327"/>
        <item x="543"/>
        <item x="535"/>
        <item x="70"/>
        <item x="71"/>
        <item x="741"/>
        <item x="72"/>
        <item x="502"/>
        <item x="486"/>
        <item x="487"/>
        <item x="484"/>
        <item x="488"/>
        <item x="717"/>
        <item x="129"/>
        <item x="378"/>
        <item x="454"/>
        <item x="455"/>
        <item x="450"/>
        <item x="547"/>
        <item x="472"/>
        <item x="456"/>
        <item x="706"/>
        <item x="457"/>
        <item x="707"/>
        <item x="458"/>
        <item x="451"/>
        <item x="459"/>
        <item x="73"/>
        <item x="460"/>
        <item x="708"/>
        <item x="11"/>
        <item x="709"/>
        <item x="461"/>
        <item x="710"/>
        <item x="620"/>
        <item x="173"/>
        <item x="12"/>
        <item x="130"/>
        <item x="480"/>
        <item x="553"/>
        <item x="636"/>
        <item x="554"/>
        <item x="462"/>
        <item x="452"/>
        <item x="552"/>
        <item x="481"/>
        <item x="711"/>
        <item x="548"/>
        <item x="138"/>
        <item x="549"/>
        <item x="546"/>
        <item x="550"/>
        <item x="463"/>
        <item x="727"/>
        <item x="464"/>
        <item x="512"/>
        <item x="728"/>
        <item x="513"/>
        <item x="514"/>
        <item x="712"/>
        <item x="515"/>
        <item x="465"/>
        <item x="375"/>
        <item x="376"/>
        <item x="379"/>
        <item x="691"/>
        <item x="139"/>
        <item x="692"/>
        <item x="380"/>
        <item x="387"/>
        <item x="381"/>
        <item x="388"/>
        <item x="382"/>
        <item x="694"/>
        <item x="377"/>
        <item x="383"/>
        <item x="693"/>
        <item x="384"/>
        <item x="142"/>
        <item x="690"/>
        <item x="371"/>
        <item x="368"/>
        <item x="201"/>
        <item x="630"/>
        <item x="143"/>
        <item x="631"/>
        <item x="74"/>
        <item x="140"/>
        <item x="662"/>
        <item x="276"/>
        <item x="280"/>
        <item x="281"/>
        <item x="75"/>
        <item x="76"/>
        <item x="289"/>
        <item x="282"/>
        <item x="290"/>
        <item x="283"/>
        <item x="663"/>
        <item x="235"/>
        <item x="277"/>
        <item x="296"/>
        <item x="284"/>
        <item x="520"/>
        <item x="519"/>
        <item x="521"/>
        <item x="272"/>
        <item x="522"/>
        <item x="739"/>
        <item x="576"/>
        <item x="77"/>
        <item x="538"/>
        <item x="285"/>
        <item x="653"/>
        <item x="78"/>
        <item x="621"/>
        <item x="273"/>
        <item x="79"/>
        <item x="274"/>
        <item x="221"/>
        <item x="261"/>
        <item x="342"/>
        <item x="148"/>
        <item x="344"/>
        <item x="80"/>
        <item x="633"/>
        <item x="149"/>
        <item x="343"/>
        <item x="150"/>
        <item x="634"/>
        <item x="151"/>
        <item x="152"/>
        <item x="635"/>
        <item x="153"/>
        <item x="566"/>
        <item x="563"/>
        <item x="567"/>
        <item x="222"/>
        <item x="335"/>
        <item x="683"/>
        <item x="336"/>
        <item x="337"/>
        <item x="684"/>
        <item x="338"/>
        <item x="365"/>
        <item x="685"/>
        <item x="345"/>
        <item x="264"/>
        <item x="81"/>
        <item x="581"/>
        <item x="346"/>
        <item x="695"/>
        <item x="696"/>
        <item x="347"/>
        <item x="403"/>
        <item x="406"/>
        <item x="414"/>
        <item x="407"/>
        <item x="408"/>
        <item x="390"/>
        <item x="372"/>
        <item x="525"/>
        <item x="391"/>
        <item x="526"/>
        <item x="731"/>
        <item x="527"/>
        <item x="392"/>
        <item x="393"/>
        <item x="394"/>
        <item x="389"/>
        <item x="395"/>
        <item x="358"/>
        <item x="349"/>
        <item x="366"/>
        <item x="359"/>
        <item x="360"/>
        <item x="367"/>
        <item x="361"/>
        <item x="144"/>
        <item x="362"/>
        <item x="350"/>
        <item x="686"/>
        <item x="348"/>
        <item x="687"/>
        <item x="351"/>
        <item x="309"/>
        <item x="673"/>
        <item x="674"/>
        <item x="310"/>
        <item x="311"/>
        <item x="312"/>
        <item x="675"/>
        <item x="313"/>
        <item x="325"/>
        <item x="314"/>
        <item x="326"/>
        <item x="315"/>
        <item x="676"/>
        <item x="316"/>
        <item x="244"/>
        <item x="677"/>
        <item x="560"/>
        <item x="736"/>
        <item x="82"/>
        <item x="396"/>
        <item x="83"/>
        <item x="329"/>
        <item x="328"/>
        <item x="330"/>
        <item x="352"/>
        <item x="668"/>
        <item x="297"/>
        <item x="669"/>
        <item x="262"/>
        <item x="670"/>
        <item x="174"/>
        <item x="84"/>
        <item x="298"/>
        <item x="291"/>
        <item x="292"/>
        <item x="299"/>
        <item x="306"/>
        <item x="300"/>
        <item x="85"/>
        <item x="301"/>
        <item x="293"/>
        <item x="131"/>
        <item x="416"/>
        <item x="317"/>
        <item x="658"/>
        <item x="265"/>
        <item x="156"/>
        <item x="245"/>
        <item x="263"/>
        <item x="266"/>
        <item x="213"/>
        <item x="223"/>
        <item x="648"/>
        <item x="224"/>
        <item x="225"/>
        <item x="649"/>
        <item x="214"/>
        <item x="13"/>
        <item x="226"/>
        <item x="650"/>
        <item x="227"/>
        <item x="651"/>
        <item x="228"/>
        <item x="86"/>
        <item x="215"/>
        <item x="229"/>
        <item x="87"/>
        <item x="230"/>
        <item x="202"/>
        <item x="643"/>
        <item x="203"/>
        <item x="644"/>
        <item x="246"/>
        <item x="654"/>
        <item x="655"/>
        <item x="247"/>
        <item x="656"/>
        <item x="14"/>
        <item x="236"/>
        <item x="248"/>
        <item x="258"/>
        <item x="249"/>
        <item x="259"/>
        <item x="250"/>
        <item x="251"/>
        <item x="646"/>
        <item x="252"/>
        <item x="237"/>
        <item x="154"/>
        <item x="157"/>
        <item x="208"/>
        <item x="158"/>
        <item x="141"/>
        <item x="209"/>
        <item x="210"/>
        <item x="159"/>
        <item x="211"/>
        <item x="647"/>
        <item x="641"/>
        <item x="163"/>
        <item x="187"/>
        <item x="191"/>
        <item x="198"/>
        <item x="192"/>
        <item x="188"/>
        <item x="193"/>
        <item x="640"/>
        <item x="189"/>
        <item x="278"/>
        <item x="181"/>
        <item x="642"/>
        <item x="639"/>
        <item x="175"/>
        <item x="182"/>
        <item x="176"/>
        <item x="183"/>
        <item x="177"/>
        <item x="184"/>
        <item x="638"/>
        <item x="165"/>
        <item x="164"/>
        <item x="166"/>
        <item x="622"/>
        <item x="167"/>
        <item x="88"/>
        <item x="302"/>
        <item x="132"/>
        <item x="112"/>
        <item x="89"/>
        <item x="318"/>
        <item x="294"/>
        <item x="623"/>
        <item x="90"/>
        <item x="441"/>
        <item x="678"/>
        <item x="489"/>
        <item x="490"/>
        <item x="466"/>
        <item x="734"/>
        <item x="369"/>
        <item x="523"/>
        <item x="409"/>
        <item x="397"/>
        <item x="353"/>
        <item x="679"/>
        <item x="216"/>
        <item x="217"/>
        <item x="253"/>
        <item x="160"/>
        <item x="254"/>
        <item x="194"/>
        <item x="195"/>
        <item x="190"/>
        <item x="319"/>
        <item x="91"/>
        <item x="15"/>
        <item x="659"/>
        <item x="92"/>
        <item x="532"/>
        <item x="398"/>
        <item x="238"/>
        <item x="239"/>
        <item x="286"/>
        <item x="16"/>
        <item x="17"/>
        <item x="18"/>
        <item x="93"/>
        <item x="196"/>
        <item x="275"/>
        <item x="271"/>
        <item x="732"/>
        <item x="120"/>
        <item x="19"/>
        <item x="559"/>
        <item x="713"/>
        <item x="564"/>
        <item x="568"/>
        <item x="231"/>
        <item x="205"/>
        <item x="645"/>
        <item x="561"/>
        <item x="255"/>
        <item x="320"/>
        <item x="321"/>
        <item x="423"/>
        <item x="354"/>
        <item x="688"/>
        <item x="485"/>
        <item x="267"/>
        <item x="303"/>
        <item x="671"/>
        <item x="304"/>
        <item x="672"/>
        <item x="680"/>
        <item x="331"/>
        <item x="168"/>
        <item x="539"/>
        <item x="20"/>
        <item x="503"/>
        <item x="161"/>
        <item x="637"/>
        <item x="178"/>
        <item x="574"/>
        <item x="373"/>
        <item x="624"/>
        <item x="374"/>
        <item x="370"/>
        <item x="234"/>
        <item x="197"/>
        <item x="185"/>
        <item x="575"/>
        <item x="698"/>
        <item x="449"/>
        <item x="442"/>
        <item x="579"/>
        <item x="232"/>
        <item x="155"/>
        <item x="660"/>
        <item x="339"/>
        <item x="404"/>
        <item x="528"/>
        <item x="410"/>
        <item x="411"/>
        <item x="657"/>
        <item x="730"/>
        <item x="664"/>
        <item x="287"/>
        <item x="385"/>
        <item x="204"/>
        <item x="206"/>
        <item x="555"/>
        <item x="551"/>
        <item x="94"/>
        <item x="113"/>
        <item x="625"/>
        <item x="95"/>
        <item x="21"/>
        <item x="96"/>
        <item x="22"/>
        <item x="97"/>
        <item x="665"/>
        <item x="98"/>
        <item x="23"/>
        <item x="722"/>
        <item x="626"/>
        <item x="667"/>
        <item x="399"/>
        <item x="357"/>
        <item x="412"/>
        <item x="218"/>
        <item x="430"/>
        <item x="431"/>
        <item x="504"/>
        <item x="705"/>
        <item x="505"/>
        <item x="99"/>
        <item x="506"/>
        <item x="516"/>
        <item x="432"/>
        <item x="529"/>
        <item x="240"/>
        <item x="169"/>
        <item x="279"/>
        <item x="199"/>
        <item x="742"/>
        <item x="565"/>
        <item x="270"/>
        <item x="355"/>
        <item x="170"/>
        <item x="517"/>
        <item x="363"/>
        <item x="556"/>
        <item x="666"/>
        <item x="179"/>
        <item x="524"/>
        <item x="332"/>
        <item x="699"/>
        <item x="288"/>
        <item x="723"/>
        <item x="145"/>
        <item x="482"/>
        <item x="533"/>
        <item x="241"/>
        <item x="507"/>
        <item x="24"/>
        <item x="364"/>
        <item x="718"/>
        <item x="582"/>
        <item x="562"/>
        <item x="233"/>
        <item x="583"/>
        <item x="569"/>
        <item x="100"/>
        <item x="101"/>
        <item x="738"/>
        <item x="133"/>
        <item x="102"/>
        <item x="424"/>
        <item x="103"/>
        <item x="114"/>
        <item x="104"/>
        <item x="115"/>
        <item x="340"/>
        <item x="268"/>
        <item x="724"/>
        <item x="307"/>
        <item x="356"/>
        <item x="681"/>
        <item x="518"/>
        <item x="146"/>
        <item x="530"/>
        <item x="256"/>
        <item x="467"/>
        <item x="322"/>
        <item x="400"/>
        <item x="483"/>
        <item x="295"/>
        <item x="544"/>
        <item x="511"/>
        <item x="323"/>
        <item x="134"/>
        <item x="557"/>
        <item x="570"/>
        <item x="386"/>
        <item x="105"/>
        <item x="627"/>
        <item x="180"/>
        <item x="580"/>
        <item x="425"/>
        <item x="468"/>
        <item x="341"/>
        <item x="106"/>
        <item x="689"/>
        <item x="725"/>
        <item x="577"/>
        <item x="242"/>
        <item x="508"/>
        <item x="473"/>
        <item x="207"/>
        <item x="443"/>
        <item x="107"/>
        <item x="719"/>
        <item x="200"/>
        <item x="171"/>
        <item x="116"/>
        <item x="25"/>
        <item x="172"/>
        <item x="135"/>
        <item x="534"/>
        <item x="714"/>
        <item x="469"/>
        <item x="186"/>
        <item x="136"/>
        <item x="545"/>
        <item x="726"/>
        <item x="444"/>
        <item x="305"/>
        <item x="470"/>
        <item x="260"/>
        <item x="509"/>
        <item x="700"/>
        <item x="269"/>
        <item x="652"/>
        <item x="584"/>
        <item x="740"/>
        <item x="137"/>
        <item x="632"/>
        <item x="401"/>
        <item x="729"/>
        <item x="162"/>
        <item x="413"/>
        <item x="334"/>
        <item x="212"/>
        <item x="471"/>
        <item x="715"/>
        <item x="682"/>
        <item x="661"/>
        <item x="402"/>
        <item x="445"/>
        <item x="558"/>
        <item x="735"/>
        <item x="108"/>
        <item x="109"/>
        <item x="219"/>
        <item x="446"/>
        <item x="257"/>
        <item x="585"/>
        <item x="26"/>
        <item x="733"/>
        <item x="628"/>
        <item x="743"/>
        <item t="default"/>
      </items>
    </pivotField>
    <pivotField axis="axisRow" compact="0" showAll="0">
      <items count="741">
        <item x="425"/>
        <item x="669"/>
        <item x="280"/>
        <item x="237"/>
        <item x="431"/>
        <item x="179"/>
        <item x="613"/>
        <item x="40"/>
        <item x="2"/>
        <item x="671"/>
        <item x="227"/>
        <item x="562"/>
        <item x="473"/>
        <item x="336"/>
        <item x="356"/>
        <item x="312"/>
        <item x="331"/>
        <item x="20"/>
        <item x="329"/>
        <item x="503"/>
        <item x="24"/>
        <item x="245"/>
        <item x="76"/>
        <item x="375"/>
        <item x="554"/>
        <item x="205"/>
        <item x="165"/>
        <item x="36"/>
        <item x="657"/>
        <item x="411"/>
        <item x="183"/>
        <item x="537"/>
        <item x="550"/>
        <item x="281"/>
        <item x="238"/>
        <item x="284"/>
        <item x="465"/>
        <item x="723"/>
        <item x="414"/>
        <item x="74"/>
        <item x="549"/>
        <item x="397"/>
        <item x="675"/>
        <item x="646"/>
        <item x="588"/>
        <item x="354"/>
        <item x="658"/>
        <item x="553"/>
        <item x="158"/>
        <item x="727"/>
        <item x="265"/>
        <item x="51"/>
        <item x="56"/>
        <item x="640"/>
        <item x="534"/>
        <item x="601"/>
        <item x="666"/>
        <item x="721"/>
        <item x="137"/>
        <item x="330"/>
        <item x="642"/>
        <item x="627"/>
        <item x="734"/>
        <item x="670"/>
        <item x="247"/>
        <item x="23"/>
        <item x="193"/>
        <item x="212"/>
        <item x="296"/>
        <item x="478"/>
        <item x="292"/>
        <item x="275"/>
        <item x="513"/>
        <item x="621"/>
        <item x="25"/>
        <item x="608"/>
        <item x="517"/>
        <item x="708"/>
        <item x="427"/>
        <item x="295"/>
        <item x="714"/>
        <item x="101"/>
        <item x="218"/>
        <item x="387"/>
        <item x="718"/>
        <item x="52"/>
        <item x="293"/>
        <item x="219"/>
        <item x="187"/>
        <item x="524"/>
        <item x="420"/>
        <item x="491"/>
        <item x="62"/>
        <item x="437"/>
        <item x="395"/>
        <item x="298"/>
        <item x="91"/>
        <item x="217"/>
        <item x="233"/>
        <item x="125"/>
        <item x="274"/>
        <item x="197"/>
        <item x="732"/>
        <item x="678"/>
        <item x="255"/>
        <item x="644"/>
        <item x="73"/>
        <item x="4"/>
        <item x="271"/>
        <item x="594"/>
        <item x="575"/>
        <item x="520"/>
        <item x="346"/>
        <item x="0"/>
        <item x="521"/>
        <item x="632"/>
        <item x="368"/>
        <item x="416"/>
        <item x="633"/>
        <item x="429"/>
        <item x="344"/>
        <item x="8"/>
        <item x="634"/>
        <item x="413"/>
        <item x="261"/>
        <item x="328"/>
        <item x="602"/>
        <item x="313"/>
        <item x="269"/>
        <item x="494"/>
        <item x="45"/>
        <item x="515"/>
        <item x="57"/>
        <item x="667"/>
        <item x="70"/>
        <item x="234"/>
        <item x="109"/>
        <item x="649"/>
        <item x="262"/>
        <item x="408"/>
        <item x="148"/>
        <item x="369"/>
        <item x="401"/>
        <item x="486"/>
        <item x="361"/>
        <item x="635"/>
        <item x="713"/>
        <item x="367"/>
        <item x="726"/>
        <item x="499"/>
        <item x="458"/>
        <item x="316"/>
        <item x="529"/>
        <item x="405"/>
        <item x="78"/>
        <item x="396"/>
        <item x="498"/>
        <item x="591"/>
        <item x="166"/>
        <item x="433"/>
        <item x="343"/>
        <item x="674"/>
        <item x="371"/>
        <item x="116"/>
        <item x="705"/>
        <item x="121"/>
        <item x="142"/>
        <item x="384"/>
        <item x="570"/>
        <item x="348"/>
        <item x="350"/>
        <item x="334"/>
        <item x="547"/>
        <item x="26"/>
        <item x="631"/>
        <item x="702"/>
        <item x="307"/>
        <item x="662"/>
        <item x="357"/>
        <item x="525"/>
        <item x="684"/>
        <item x="115"/>
        <item x="302"/>
        <item x="660"/>
        <item x="12"/>
        <item x="519"/>
        <item x="485"/>
        <item x="243"/>
        <item x="440"/>
        <item x="516"/>
        <item x="402"/>
        <item x="287"/>
        <item x="539"/>
        <item x="424"/>
        <item x="393"/>
        <item x="462"/>
        <item x="514"/>
        <item x="552"/>
        <item x="546"/>
        <item x="175"/>
        <item x="15"/>
        <item x="468"/>
        <item x="482"/>
        <item x="735"/>
        <item x="122"/>
        <item x="406"/>
        <item x="258"/>
        <item x="95"/>
        <item x="93"/>
        <item x="501"/>
        <item x="203"/>
        <item x="126"/>
        <item x="535"/>
        <item x="430"/>
        <item x="418"/>
        <item x="85"/>
        <item x="573"/>
        <item x="256"/>
        <item x="318"/>
        <item x="92"/>
        <item x="133"/>
        <item x="60"/>
        <item x="558"/>
        <item x="659"/>
        <item x="319"/>
        <item x="641"/>
        <item x="497"/>
        <item x="228"/>
        <item x="88"/>
        <item x="347"/>
        <item x="104"/>
        <item x="351"/>
        <item x="120"/>
        <item x="412"/>
        <item x="110"/>
        <item x="345"/>
        <item x="107"/>
        <item x="108"/>
        <item x="531"/>
        <item x="600"/>
        <item x="162"/>
        <item x="151"/>
        <item x="703"/>
        <item x="471"/>
        <item x="97"/>
        <item x="299"/>
        <item x="79"/>
        <item x="536"/>
        <item x="253"/>
        <item x="30"/>
        <item x="19"/>
        <item x="308"/>
        <item x="263"/>
        <item x="106"/>
        <item x="542"/>
        <item x="29"/>
        <item x="39"/>
        <item x="630"/>
        <item x="685"/>
        <item x="306"/>
        <item x="352"/>
        <item x="651"/>
        <item x="576"/>
        <item x="90"/>
        <item x="530"/>
        <item x="444"/>
        <item x="240"/>
        <item x="321"/>
        <item x="186"/>
        <item x="177"/>
        <item x="382"/>
        <item x="181"/>
        <item x="231"/>
        <item x="155"/>
        <item x="417"/>
        <item x="379"/>
        <item x="571"/>
        <item x="385"/>
        <item x="113"/>
        <item x="691"/>
        <item x="415"/>
        <item x="38"/>
        <item x="456"/>
        <item x="724"/>
        <item x="625"/>
        <item x="249"/>
        <item x="192"/>
        <item x="435"/>
        <item x="276"/>
        <item x="99"/>
        <item x="476"/>
        <item x="581"/>
        <item x="595"/>
        <item x="342"/>
        <item x="461"/>
        <item x="698"/>
        <item x="114"/>
        <item x="490"/>
        <item x="215"/>
        <item x="680"/>
        <item x="13"/>
        <item x="688"/>
        <item x="586"/>
        <item x="10"/>
        <item x="206"/>
        <item x="472"/>
        <item x="241"/>
        <item x="509"/>
        <item x="636"/>
        <item x="100"/>
        <item x="687"/>
        <item x="442"/>
        <item x="185"/>
        <item x="392"/>
        <item x="448"/>
        <item x="609"/>
        <item x="311"/>
        <item x="506"/>
        <item x="349"/>
        <item x="288"/>
        <item x="618"/>
        <item x="469"/>
        <item x="333"/>
        <item x="82"/>
        <item x="103"/>
        <item x="102"/>
        <item x="47"/>
        <item x="43"/>
        <item x="626"/>
        <item x="28"/>
        <item x="63"/>
        <item x="14"/>
        <item x="154"/>
        <item x="676"/>
        <item x="620"/>
        <item x="611"/>
        <item x="585"/>
        <item x="610"/>
        <item x="389"/>
        <item x="614"/>
        <item x="587"/>
        <item x="303"/>
        <item x="50"/>
        <item x="239"/>
        <item x="31"/>
        <item x="260"/>
        <item x="493"/>
        <item x="232"/>
        <item x="105"/>
        <item x="327"/>
        <item x="419"/>
        <item x="730"/>
        <item x="194"/>
        <item x="373"/>
        <item x="135"/>
        <item x="64"/>
        <item x="564"/>
        <item x="310"/>
        <item x="21"/>
        <item x="378"/>
        <item x="518"/>
        <item x="561"/>
        <item x="209"/>
        <item x="555"/>
        <item x="254"/>
        <item x="699"/>
        <item x="690"/>
        <item x="71"/>
        <item x="340"/>
        <item x="391"/>
        <item x="652"/>
        <item x="500"/>
        <item x="693"/>
        <item x="273"/>
        <item x="677"/>
        <item x="407"/>
        <item x="453"/>
        <item x="398"/>
        <item x="648"/>
        <item x="314"/>
        <item x="84"/>
        <item x="210"/>
        <item x="388"/>
        <item x="80"/>
        <item x="173"/>
        <item x="332"/>
        <item x="267"/>
        <item x="720"/>
        <item x="381"/>
        <item x="628"/>
        <item x="423"/>
        <item x="7"/>
        <item x="639"/>
        <item x="65"/>
        <item x="178"/>
        <item x="305"/>
        <item x="324"/>
        <item x="250"/>
        <item x="365"/>
        <item x="647"/>
        <item x="421"/>
        <item x="225"/>
        <item x="604"/>
        <item x="533"/>
        <item x="68"/>
        <item x="712"/>
        <item x="32"/>
        <item x="488"/>
        <item x="282"/>
        <item x="580"/>
        <item x="355"/>
        <item x="198"/>
        <item x="119"/>
        <item x="457"/>
        <item x="283"/>
        <item x="663"/>
        <item x="701"/>
        <item x="474"/>
        <item x="169"/>
        <item x="403"/>
        <item x="143"/>
        <item x="544"/>
        <item x="140"/>
        <item x="422"/>
        <item x="214"/>
        <item x="96"/>
        <item x="149"/>
        <item x="597"/>
        <item x="128"/>
        <item x="496"/>
        <item x="270"/>
        <item x="5"/>
        <item x="565"/>
        <item x="291"/>
        <item x="629"/>
        <item x="596"/>
        <item x="738"/>
        <item x="559"/>
        <item x="41"/>
        <item x="505"/>
        <item x="257"/>
        <item x="560"/>
        <item x="557"/>
        <item x="617"/>
        <item x="17"/>
        <item x="339"/>
        <item x="451"/>
        <item x="251"/>
        <item x="725"/>
        <item x="180"/>
        <item x="540"/>
        <item x="592"/>
        <item x="483"/>
        <item x="377"/>
        <item x="221"/>
        <item x="606"/>
        <item x="450"/>
        <item x="190"/>
        <item x="729"/>
        <item x="138"/>
        <item x="452"/>
        <item x="615"/>
        <item x="673"/>
        <item x="508"/>
        <item x="111"/>
        <item x="467"/>
        <item x="42"/>
        <item x="436"/>
        <item x="568"/>
        <item x="224"/>
        <item x="123"/>
        <item x="285"/>
        <item x="736"/>
        <item x="211"/>
        <item x="439"/>
        <item x="174"/>
        <item x="83"/>
        <item x="129"/>
        <item x="176"/>
        <item x="69"/>
        <item x="383"/>
        <item x="623"/>
        <item x="504"/>
        <item x="337"/>
        <item x="153"/>
        <item x="510"/>
        <item x="264"/>
        <item x="511"/>
        <item x="196"/>
        <item x="481"/>
        <item x="200"/>
        <item x="199"/>
        <item x="454"/>
        <item x="593"/>
        <item x="67"/>
        <item x="277"/>
        <item x="268"/>
        <item x="89"/>
        <item x="527"/>
        <item x="364"/>
        <item x="489"/>
        <item x="711"/>
        <item x="304"/>
        <item x="523"/>
        <item x="599"/>
        <item x="728"/>
        <item x="665"/>
        <item x="446"/>
        <item x="598"/>
        <item x="53"/>
        <item x="182"/>
        <item x="541"/>
        <item x="184"/>
        <item x="432"/>
        <item x="16"/>
        <item x="300"/>
        <item x="661"/>
        <item x="460"/>
        <item x="230"/>
        <item x="459"/>
        <item x="700"/>
        <item x="522"/>
        <item x="566"/>
        <item x="266"/>
        <item x="441"/>
        <item x="619"/>
        <item x="487"/>
        <item x="579"/>
        <item x="710"/>
        <item x="136"/>
        <item x="443"/>
        <item x="709"/>
        <item x="3"/>
        <item x="301"/>
        <item x="495"/>
        <item x="150"/>
        <item x="603"/>
        <item x="370"/>
        <item x="22"/>
        <item x="607"/>
        <item x="622"/>
        <item x="244"/>
        <item x="127"/>
        <item x="616"/>
        <item x="335"/>
        <item x="259"/>
        <item x="696"/>
        <item x="323"/>
        <item x="366"/>
        <item x="484"/>
        <item x="279"/>
        <item x="390"/>
        <item x="551"/>
        <item x="172"/>
        <item x="35"/>
        <item x="147"/>
        <item x="583"/>
        <item x="683"/>
        <item x="201"/>
        <item x="512"/>
        <item x="236"/>
        <item x="380"/>
        <item x="638"/>
        <item x="272"/>
        <item x="733"/>
        <item x="18"/>
        <item x="569"/>
        <item x="248"/>
        <item x="81"/>
        <item x="160"/>
        <item x="475"/>
        <item x="590"/>
        <item x="360"/>
        <item x="584"/>
        <item x="309"/>
        <item x="94"/>
        <item x="161"/>
        <item x="399"/>
        <item x="37"/>
        <item x="315"/>
        <item x="463"/>
        <item x="668"/>
        <item x="578"/>
        <item x="722"/>
        <item x="359"/>
        <item x="409"/>
        <item x="394"/>
        <item x="653"/>
        <item x="605"/>
        <item x="49"/>
        <item x="191"/>
        <item x="246"/>
        <item x="189"/>
        <item x="46"/>
        <item x="707"/>
        <item x="434"/>
        <item x="438"/>
        <item x="556"/>
        <item x="77"/>
        <item x="477"/>
        <item x="697"/>
        <item x="188"/>
        <item x="61"/>
        <item x="532"/>
        <item x="404"/>
        <item x="637"/>
        <item x="72"/>
        <item x="526"/>
        <item x="538"/>
        <item x="492"/>
        <item x="146"/>
        <item x="363"/>
        <item x="545"/>
        <item x="624"/>
        <item n="张㑇" x="141"/>
        <item x="645"/>
        <item x="118"/>
        <item x="167"/>
        <item x="9"/>
        <item x="33"/>
        <item x="86"/>
        <item x="322"/>
        <item x="278"/>
        <item x="400"/>
        <item x="252"/>
        <item x="229"/>
        <item x="689"/>
        <item x="235"/>
        <item x="338"/>
        <item x="543"/>
        <item x="706"/>
        <item x="223"/>
        <item x="325"/>
        <item x="577"/>
        <item x="374"/>
        <item x="144"/>
        <item x="654"/>
        <item x="326"/>
        <item x="163"/>
        <item x="317"/>
        <item x="222"/>
        <item x="290"/>
        <item x="643"/>
        <item x="731"/>
        <item x="715"/>
        <item x="164"/>
        <item x="470"/>
        <item x="563"/>
        <item x="75"/>
        <item x="66"/>
        <item x="719"/>
        <item x="124"/>
        <item x="168"/>
        <item x="145"/>
        <item x="204"/>
        <item x="428"/>
        <item x="55"/>
        <item x="156"/>
        <item x="1"/>
        <item x="11"/>
        <item x="117"/>
        <item x="480"/>
        <item x="208"/>
        <item x="386"/>
        <item x="528"/>
        <item x="98"/>
        <item x="59"/>
        <item x="372"/>
        <item x="704"/>
        <item x="130"/>
        <item x="589"/>
        <item x="664"/>
        <item x="682"/>
        <item x="582"/>
        <item x="716"/>
        <item x="131"/>
        <item x="58"/>
        <item x="159"/>
        <item x="656"/>
        <item x="54"/>
        <item x="134"/>
        <item x="216"/>
        <item x="286"/>
        <item x="466"/>
        <item x="692"/>
        <item x="207"/>
        <item x="353"/>
        <item x="686"/>
        <item x="612"/>
        <item x="479"/>
        <item x="220"/>
        <item x="362"/>
        <item x="426"/>
        <item x="464"/>
        <item x="572"/>
        <item x="242"/>
        <item x="34"/>
        <item x="507"/>
        <item x="548"/>
        <item x="226"/>
        <item x="132"/>
        <item x="445"/>
        <item x="694"/>
        <item x="447"/>
        <item x="679"/>
        <item x="195"/>
        <item x="152"/>
        <item x="44"/>
        <item x="376"/>
        <item x="139"/>
        <item x="289"/>
        <item x="695"/>
        <item x="502"/>
        <item x="112"/>
        <item x="6"/>
        <item x="737"/>
        <item x="213"/>
        <item x="87"/>
        <item x="170"/>
        <item x="341"/>
        <item x="449"/>
        <item x="455"/>
        <item x="48"/>
        <item x="717"/>
        <item x="681"/>
        <item x="574"/>
        <item x="294"/>
        <item x="157"/>
        <item x="650"/>
        <item x="410"/>
        <item x="672"/>
        <item x="567"/>
        <item x="202"/>
        <item x="655"/>
        <item x="27"/>
        <item x="297"/>
        <item x="171"/>
        <item x="320"/>
        <item x="358"/>
        <item x="739"/>
        <item t="default"/>
      </items>
    </pivotField>
    <pivotField compact="0" showAll="0">
      <items count="745">
        <item x="628"/>
        <item x="1"/>
        <item x="112"/>
        <item x="385"/>
        <item x="337"/>
        <item x="176"/>
        <item x="141"/>
        <item x="81"/>
        <item x="209"/>
        <item x="654"/>
        <item x="89"/>
        <item x="480"/>
        <item x="421"/>
        <item x="578"/>
        <item x="301"/>
        <item x="306"/>
        <item x="405"/>
        <item x="368"/>
        <item x="359"/>
        <item x="712"/>
        <item x="222"/>
        <item x="149"/>
        <item x="143"/>
        <item x="491"/>
        <item x="6"/>
        <item x="487"/>
        <item x="46"/>
        <item x="347"/>
        <item x="274"/>
        <item x="245"/>
        <item x="127"/>
        <item x="623"/>
        <item x="499"/>
        <item x="94"/>
        <item x="408"/>
        <item x="538"/>
        <item x="492"/>
        <item x="7"/>
        <item x="435"/>
        <item x="552"/>
        <item x="606"/>
        <item x="513"/>
        <item x="419"/>
        <item x="620"/>
        <item x="535"/>
        <item x="252"/>
        <item x="72"/>
        <item x="118"/>
        <item x="526"/>
        <item x="294"/>
        <item x="640"/>
        <item x="472"/>
        <item x="221"/>
        <item x="646"/>
        <item x="181"/>
        <item x="11"/>
        <item x="93"/>
        <item x="3"/>
        <item x="208"/>
        <item x="117"/>
        <item x="12"/>
        <item x="132"/>
        <item x="156"/>
        <item x="49"/>
        <item x="236"/>
        <item x="314"/>
        <item x="77"/>
        <item x="66"/>
        <item x="651"/>
        <item x="243"/>
        <item x="645"/>
        <item x="714"/>
        <item x="709"/>
        <item x="694"/>
        <item x="85"/>
        <item x="229"/>
        <item x="643"/>
        <item x="662"/>
        <item x="613"/>
        <item x="387"/>
        <item x="10"/>
        <item x="656"/>
        <item x="475"/>
        <item x="283"/>
        <item x="710"/>
        <item x="86"/>
        <item x="250"/>
        <item x="389"/>
        <item x="417"/>
        <item x="13"/>
        <item x="452"/>
        <item x="315"/>
        <item x="262"/>
        <item x="84"/>
        <item x="587"/>
        <item x="59"/>
        <item x="60"/>
        <item x="123"/>
        <item x="124"/>
        <item x="461"/>
        <item x="293"/>
        <item x="546"/>
        <item x="65"/>
        <item x="151"/>
        <item x="573"/>
        <item x="300"/>
        <item x="228"/>
        <item x="111"/>
        <item x="703"/>
        <item x="601"/>
        <item x="183"/>
        <item x="188"/>
        <item x="500"/>
        <item x="527"/>
        <item x="311"/>
        <item x="302"/>
        <item x="723"/>
        <item x="145"/>
        <item x="501"/>
        <item x="521"/>
        <item x="226"/>
        <item x="164"/>
        <item x="344"/>
        <item x="76"/>
        <item x="174"/>
        <item x="285"/>
        <item x="310"/>
        <item x="550"/>
        <item x="187"/>
        <item x="276"/>
        <item x="202"/>
        <item x="14"/>
        <item x="83"/>
        <item x="456"/>
        <item x="477"/>
        <item x="278"/>
        <item x="140"/>
        <item x="265"/>
        <item x="350"/>
        <item x="437"/>
        <item x="110"/>
        <item x="377"/>
        <item x="484"/>
        <item x="88"/>
        <item x="676"/>
        <item x="448"/>
        <item x="704"/>
        <item x="119"/>
        <item x="512"/>
        <item x="540"/>
        <item x="71"/>
        <item x="548"/>
        <item x="277"/>
        <item x="272"/>
        <item x="581"/>
        <item x="403"/>
        <item x="297"/>
        <item x="639"/>
        <item x="163"/>
        <item x="182"/>
        <item x="203"/>
        <item x="383"/>
        <item x="263"/>
        <item x="486"/>
        <item x="157"/>
        <item x="50"/>
        <item x="138"/>
        <item x="479"/>
        <item x="225"/>
        <item x="721"/>
        <item x="366"/>
        <item x="5"/>
        <item x="641"/>
        <item x="329"/>
        <item x="348"/>
        <item x="586"/>
        <item x="737"/>
        <item x="494"/>
        <item x="531"/>
        <item x="327"/>
        <item x="33"/>
        <item x="34"/>
        <item x="36"/>
        <item x="201"/>
        <item x="43"/>
        <item x="454"/>
        <item x="598"/>
        <item x="608"/>
        <item x="57"/>
        <item x="612"/>
        <item x="54"/>
        <item x="30"/>
        <item x="616"/>
        <item x="609"/>
        <item x="617"/>
        <item x="27"/>
        <item x="28"/>
        <item x="478"/>
        <item x="48"/>
        <item x="351"/>
        <item x="37"/>
        <item x="594"/>
        <item x="593"/>
        <item x="596"/>
        <item x="591"/>
        <item x="38"/>
        <item x="592"/>
        <item x="474"/>
        <item x="248"/>
        <item x="258"/>
        <item x="560"/>
        <item x="249"/>
        <item x="378"/>
        <item x="266"/>
        <item x="251"/>
        <item x="40"/>
        <item x="246"/>
        <item x="177"/>
        <item x="44"/>
        <item x="32"/>
        <item x="497"/>
        <item x="328"/>
        <item x="244"/>
        <item x="184"/>
        <item x="670"/>
        <item x="701"/>
        <item x="642"/>
        <item x="122"/>
        <item x="230"/>
        <item x="70"/>
        <item x="663"/>
        <item x="644"/>
        <item x="192"/>
        <item x="638"/>
        <item x="198"/>
        <item x="193"/>
        <item x="621"/>
        <item x="235"/>
        <item x="648"/>
        <item x="650"/>
        <item x="261"/>
        <item x="63"/>
        <item x="324"/>
        <item x="292"/>
        <item x="299"/>
        <item x="668"/>
        <item x="658"/>
        <item x="600"/>
        <item x="465"/>
        <item x="282"/>
        <item x="653"/>
        <item x="47"/>
        <item x="78"/>
        <item x="647"/>
        <item x="289"/>
        <item x="576"/>
        <item x="165"/>
        <item x="463"/>
        <item x="675"/>
        <item x="312"/>
        <item x="326"/>
        <item x="352"/>
        <item x="433"/>
        <item x="296"/>
        <item x="422"/>
        <item x="553"/>
        <item x="636"/>
        <item x="502"/>
        <item x="210"/>
        <item x="325"/>
        <item x="45"/>
        <item x="634"/>
        <item x="342"/>
        <item x="633"/>
        <item x="148"/>
        <item x="150"/>
        <item x="336"/>
        <item x="563"/>
        <item x="566"/>
        <item x="346"/>
        <item x="635"/>
        <item x="343"/>
        <item x="153"/>
        <item x="564"/>
        <item x="367"/>
        <item x="683"/>
        <item x="365"/>
        <item x="361"/>
        <item x="39"/>
        <item x="31"/>
        <item x="381"/>
        <item x="388"/>
        <item x="739"/>
        <item x="64"/>
        <item x="375"/>
        <item x="615"/>
        <item x="338"/>
        <item x="406"/>
        <item x="142"/>
        <item x="631"/>
        <item x="382"/>
        <item x="630"/>
        <item x="686"/>
        <item x="696"/>
        <item x="376"/>
        <item x="313"/>
        <item x="692"/>
        <item x="731"/>
        <item x="414"/>
        <item x="595"/>
        <item x="599"/>
        <item x="29"/>
        <item x="459"/>
        <item x="436"/>
        <item x="674"/>
        <item x="460"/>
        <item x="554"/>
        <item x="434"/>
        <item x="67"/>
        <item x="614"/>
        <item x="611"/>
        <item x="391"/>
        <item x="427"/>
        <item x="522"/>
        <item x="690"/>
        <item x="618"/>
        <item x="428"/>
        <item x="438"/>
        <item x="273"/>
        <item x="476"/>
        <item x="481"/>
        <item x="453"/>
        <item x="259"/>
        <item x="87"/>
        <item x="439"/>
        <item x="2"/>
        <item x="603"/>
        <item x="42"/>
        <item x="708"/>
        <item x="462"/>
        <item x="707"/>
        <item x="572"/>
        <item x="458"/>
        <item x="309"/>
        <item x="589"/>
        <item x="392"/>
        <item x="693"/>
        <item x="41"/>
        <item x="716"/>
        <item x="451"/>
        <item x="602"/>
        <item x="493"/>
        <item x="571"/>
        <item x="702"/>
        <item x="543"/>
        <item x="711"/>
        <item x="61"/>
        <item x="622"/>
        <item x="495"/>
        <item x="53"/>
        <item x="605"/>
        <item x="384"/>
        <item x="541"/>
        <item x="717"/>
        <item x="741"/>
        <item x="498"/>
        <item x="590"/>
        <item x="536"/>
        <item x="597"/>
        <item x="542"/>
        <item x="360"/>
        <item x="684"/>
        <item x="415"/>
        <item x="429"/>
        <item x="416"/>
        <item x="125"/>
        <item x="687"/>
        <item x="74"/>
        <item x="284"/>
        <item x="515"/>
        <item x="520"/>
        <item x="610"/>
        <item x="159"/>
        <item x="333"/>
        <item x="58"/>
        <item x="52"/>
        <item x="8"/>
        <item x="549"/>
        <item x="706"/>
        <item x="440"/>
        <item x="695"/>
        <item x="82"/>
        <item x="450"/>
        <item x="73"/>
        <item x="147"/>
        <item x="379"/>
        <item x="80"/>
        <item x="519"/>
        <item x="362"/>
        <item x="345"/>
        <item x="407"/>
        <item x="316"/>
        <item x="215"/>
        <item x="166"/>
        <item x="237"/>
        <item x="0"/>
        <item x="619"/>
        <item x="607"/>
        <item x="308"/>
        <item x="189"/>
        <item x="396"/>
        <item x="56"/>
        <item x="291"/>
        <item x="426"/>
        <item x="144"/>
        <item x="372"/>
        <item x="317"/>
        <item x="213"/>
        <item x="330"/>
        <item x="211"/>
        <item x="131"/>
        <item x="68"/>
        <item x="290"/>
        <item x="4"/>
        <item x="588"/>
        <item x="395"/>
        <item x="298"/>
        <item x="720"/>
        <item x="9"/>
        <item x="736"/>
        <item x="420"/>
        <item x="121"/>
        <item x="158"/>
        <item x="496"/>
        <item x="227"/>
        <item x="35"/>
        <item x="62"/>
        <item x="318"/>
        <item x="233"/>
        <item x="583"/>
        <item x="569"/>
        <item x="511"/>
        <item x="115"/>
        <item x="180"/>
        <item x="400"/>
        <item x="133"/>
        <item x="386"/>
        <item x="307"/>
        <item x="518"/>
        <item x="725"/>
        <item x="508"/>
        <item x="580"/>
        <item x="105"/>
        <item x="724"/>
        <item x="100"/>
        <item x="557"/>
        <item x="341"/>
        <item x="102"/>
        <item x="322"/>
        <item x="577"/>
        <item x="544"/>
        <item x="134"/>
        <item x="356"/>
        <item x="268"/>
        <item x="340"/>
        <item x="242"/>
        <item x="106"/>
        <item x="467"/>
        <item x="468"/>
        <item x="425"/>
        <item x="681"/>
        <item x="101"/>
        <item x="627"/>
        <item x="738"/>
        <item x="114"/>
        <item x="256"/>
        <item x="483"/>
        <item x="146"/>
        <item x="103"/>
        <item x="424"/>
        <item x="295"/>
        <item x="104"/>
        <item x="323"/>
        <item x="570"/>
        <item x="530"/>
        <item x="689"/>
        <item x="473"/>
        <item x="207"/>
        <item x="443"/>
        <item x="719"/>
        <item x="116"/>
        <item x="200"/>
        <item x="171"/>
        <item x="107"/>
        <item x="25"/>
        <item x="172"/>
        <item x="534"/>
        <item x="135"/>
        <item x="469"/>
        <item x="186"/>
        <item x="545"/>
        <item x="136"/>
        <item x="726"/>
        <item x="444"/>
        <item x="305"/>
        <item x="470"/>
        <item x="260"/>
        <item x="729"/>
        <item x="652"/>
        <item x="401"/>
        <item x="137"/>
        <item x="162"/>
        <item x="509"/>
        <item x="269"/>
        <item x="700"/>
        <item x="632"/>
        <item x="740"/>
        <item x="413"/>
        <item x="584"/>
        <item x="334"/>
        <item x="471"/>
        <item x="715"/>
        <item x="212"/>
        <item x="682"/>
        <item x="661"/>
        <item x="445"/>
        <item x="735"/>
        <item x="558"/>
        <item x="402"/>
        <item x="109"/>
        <item x="108"/>
        <item x="219"/>
        <item x="446"/>
        <item x="585"/>
        <item x="257"/>
        <item x="26"/>
        <item x="733"/>
        <item x="455"/>
        <item x="390"/>
        <item x="370"/>
        <item x="191"/>
        <item x="247"/>
        <item x="154"/>
        <item x="485"/>
        <item x="514"/>
        <item x="567"/>
        <item x="579"/>
        <item x="604"/>
        <item x="506"/>
        <item x="220"/>
        <item x="727"/>
        <item x="713"/>
        <item x="275"/>
        <item x="139"/>
        <item x="280"/>
        <item x="358"/>
        <item x="685"/>
        <item x="393"/>
        <item x="655"/>
        <item x="130"/>
        <item x="697"/>
        <item x="728"/>
        <item x="629"/>
        <item x="349"/>
        <item x="447"/>
        <item x="464"/>
        <item x="214"/>
        <item x="281"/>
        <item x="669"/>
        <item x="152"/>
        <item x="51"/>
        <item x="510"/>
        <item x="79"/>
        <item x="175"/>
        <item x="126"/>
        <item x="691"/>
        <item x="418"/>
        <item x="254"/>
        <item x="216"/>
        <item x="466"/>
        <item x="409"/>
        <item x="90"/>
        <item x="369"/>
        <item x="160"/>
        <item x="678"/>
        <item x="734"/>
        <item x="190"/>
        <item x="217"/>
        <item x="490"/>
        <item x="523"/>
        <item x="195"/>
        <item x="194"/>
        <item x="253"/>
        <item x="679"/>
        <item x="441"/>
        <item x="397"/>
        <item x="353"/>
        <item x="489"/>
        <item x="239"/>
        <item x="91"/>
        <item x="15"/>
        <item x="319"/>
        <item x="398"/>
        <item x="659"/>
        <item x="532"/>
        <item x="92"/>
        <item x="238"/>
        <item x="559"/>
        <item x="120"/>
        <item x="99"/>
        <item x="271"/>
        <item x="705"/>
        <item x="732"/>
        <item x="205"/>
        <item x="16"/>
        <item x="286"/>
        <item x="17"/>
        <item x="18"/>
        <item x="667"/>
        <item x="196"/>
        <item x="19"/>
        <item x="505"/>
        <item x="113"/>
        <item x="97"/>
        <item x="98"/>
        <item x="22"/>
        <item x="665"/>
        <item x="503"/>
        <item x="539"/>
        <item x="20"/>
        <item x="555"/>
        <item x="551"/>
        <item x="574"/>
        <item x="423"/>
        <item x="374"/>
        <item x="373"/>
        <item x="624"/>
        <item x="730"/>
        <item x="287"/>
        <item x="660"/>
        <item x="664"/>
        <item x="339"/>
        <item x="568"/>
        <item x="410"/>
        <item x="528"/>
        <item x="411"/>
        <item x="404"/>
        <item x="354"/>
        <item x="688"/>
        <item x="561"/>
        <item x="680"/>
        <item x="331"/>
        <item x="255"/>
        <item x="320"/>
        <item x="303"/>
        <item x="672"/>
        <item x="671"/>
        <item x="267"/>
        <item x="304"/>
        <item x="204"/>
        <item x="232"/>
        <item x="206"/>
        <item x="155"/>
        <item x="637"/>
        <item x="657"/>
        <item x="161"/>
        <item x="185"/>
        <item x="178"/>
        <item x="168"/>
        <item x="197"/>
        <item x="234"/>
        <item x="698"/>
        <item x="625"/>
        <item x="449"/>
        <item x="442"/>
        <item x="575"/>
        <item x="95"/>
        <item x="321"/>
        <item x="96"/>
        <item x="21"/>
        <item x="23"/>
        <item x="722"/>
        <item x="357"/>
        <item x="218"/>
        <item x="504"/>
        <item x="430"/>
        <item x="412"/>
        <item x="431"/>
        <item x="626"/>
        <item x="399"/>
        <item x="516"/>
        <item x="529"/>
        <item x="432"/>
        <item x="240"/>
        <item x="169"/>
        <item x="279"/>
        <item x="199"/>
        <item x="742"/>
        <item x="565"/>
        <item x="270"/>
        <item x="355"/>
        <item x="556"/>
        <item x="170"/>
        <item x="517"/>
        <item x="666"/>
        <item x="363"/>
        <item x="524"/>
        <item x="179"/>
        <item x="332"/>
        <item x="699"/>
        <item x="288"/>
        <item x="482"/>
        <item x="533"/>
        <item x="241"/>
        <item x="507"/>
        <item x="24"/>
        <item x="718"/>
        <item x="364"/>
        <item x="582"/>
        <item x="562"/>
        <item x="55"/>
        <item x="677"/>
        <item x="649"/>
        <item x="167"/>
        <item x="224"/>
        <item x="223"/>
        <item x="75"/>
        <item x="547"/>
        <item x="673"/>
        <item x="335"/>
        <item x="457"/>
        <item x="525"/>
        <item x="371"/>
        <item x="264"/>
        <item x="394"/>
        <item x="128"/>
        <item x="129"/>
        <item x="173"/>
        <item x="69"/>
        <item x="537"/>
        <item x="488"/>
        <item x="231"/>
        <item x="380"/>
        <item x="743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>
      <items count="5">
        <item x="0"/>
        <item x="2"/>
        <item x="1"/>
        <item x="3"/>
        <item t="default"/>
      </items>
    </pivotField>
    <pivotField compact="0" showAll="0">
      <items count="7">
        <item x="0"/>
        <item x="2"/>
        <item x="3"/>
        <item x="4"/>
        <item x="1"/>
        <item x="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5">
        <item x="0"/>
        <item x="2"/>
        <item x="1"/>
        <item x="3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9">
        <item x="0"/>
        <item x="3"/>
        <item x="1"/>
        <item x="4"/>
        <item x="6"/>
        <item x="2"/>
        <item x="5"/>
        <item x="7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1"/>
        <item x="4"/>
        <item x="3"/>
        <item x="2"/>
        <item x="5"/>
        <item t="default"/>
      </items>
    </pivotField>
    <pivotField dataField="1" compact="0" showAll="0">
      <items count="28">
        <item x="0"/>
        <item x="23"/>
        <item x="7"/>
        <item x="6"/>
        <item x="13"/>
        <item x="4"/>
        <item x="12"/>
        <item x="2"/>
        <item x="18"/>
        <item x="17"/>
        <item x="11"/>
        <item x="9"/>
        <item x="25"/>
        <item x="20"/>
        <item x="24"/>
        <item x="14"/>
        <item x="5"/>
        <item x="10"/>
        <item x="8"/>
        <item x="22"/>
        <item x="1"/>
        <item x="19"/>
        <item x="21"/>
        <item x="3"/>
        <item x="15"/>
        <item x="16"/>
        <item x="2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103">
        <item x="0"/>
        <item x="3"/>
        <item x="13"/>
        <item x="24"/>
        <item x="54"/>
        <item x="51"/>
        <item x="37"/>
        <item x="68"/>
        <item x="63"/>
        <item x="22"/>
        <item x="47"/>
        <item x="76"/>
        <item x="40"/>
        <item x="85"/>
        <item x="8"/>
        <item x="67"/>
        <item x="11"/>
        <item x="66"/>
        <item x="77"/>
        <item x="60"/>
        <item x="97"/>
        <item x="32"/>
        <item x="17"/>
        <item x="94"/>
        <item x="65"/>
        <item x="52"/>
        <item x="12"/>
        <item x="1"/>
        <item x="35"/>
        <item x="55"/>
        <item x="49"/>
        <item x="87"/>
        <item x="27"/>
        <item x="56"/>
        <item x="70"/>
        <item x="86"/>
        <item x="79"/>
        <item x="90"/>
        <item x="64"/>
        <item x="4"/>
        <item x="41"/>
        <item x="38"/>
        <item x="44"/>
        <item x="59"/>
        <item x="14"/>
        <item x="21"/>
        <item x="93"/>
        <item x="30"/>
        <item x="43"/>
        <item x="45"/>
        <item x="26"/>
        <item x="23"/>
        <item x="58"/>
        <item x="25"/>
        <item x="19"/>
        <item x="18"/>
        <item x="42"/>
        <item x="48"/>
        <item x="33"/>
        <item x="20"/>
        <item x="9"/>
        <item x="29"/>
        <item x="99"/>
        <item x="80"/>
        <item x="50"/>
        <item x="7"/>
        <item x="62"/>
        <item x="57"/>
        <item x="78"/>
        <item x="75"/>
        <item x="88"/>
        <item x="73"/>
        <item x="34"/>
        <item x="69"/>
        <item x="71"/>
        <item x="92"/>
        <item x="53"/>
        <item x="82"/>
        <item x="61"/>
        <item x="6"/>
        <item x="91"/>
        <item x="36"/>
        <item x="2"/>
        <item x="98"/>
        <item x="28"/>
        <item x="5"/>
        <item x="16"/>
        <item x="74"/>
        <item x="72"/>
        <item x="31"/>
        <item x="100"/>
        <item x="95"/>
        <item x="84"/>
        <item x="89"/>
        <item x="46"/>
        <item x="10"/>
        <item x="83"/>
        <item x="39"/>
        <item x="96"/>
        <item x="15"/>
        <item x="81"/>
        <item x="101"/>
        <item t="default"/>
      </items>
    </pivotField>
    <pivotField compact="0" showAll="0">
      <items count="127">
        <item x="0"/>
        <item x="36"/>
        <item x="48"/>
        <item x="88"/>
        <item x="103"/>
        <item x="121"/>
        <item x="8"/>
        <item x="25"/>
        <item x="52"/>
        <item x="100"/>
        <item x="105"/>
        <item x="109"/>
        <item x="67"/>
        <item x="28"/>
        <item x="64"/>
        <item x="15"/>
        <item x="117"/>
        <item x="89"/>
        <item x="49"/>
        <item x="38"/>
        <item x="14"/>
        <item x="12"/>
        <item x="3"/>
        <item x="99"/>
        <item x="68"/>
        <item x="56"/>
        <item x="113"/>
        <item x="92"/>
        <item x="60"/>
        <item x="62"/>
        <item x="98"/>
        <item x="119"/>
        <item x="83"/>
        <item x="82"/>
        <item x="22"/>
        <item x="23"/>
        <item x="116"/>
        <item x="61"/>
        <item x="1"/>
        <item x="32"/>
        <item x="120"/>
        <item x="84"/>
        <item x="10"/>
        <item x="9"/>
        <item x="79"/>
        <item x="78"/>
        <item x="30"/>
        <item x="63"/>
        <item x="96"/>
        <item x="6"/>
        <item x="115"/>
        <item x="4"/>
        <item x="65"/>
        <item x="18"/>
        <item x="57"/>
        <item x="112"/>
        <item x="81"/>
        <item x="73"/>
        <item x="46"/>
        <item x="85"/>
        <item x="34"/>
        <item x="72"/>
        <item x="16"/>
        <item x="97"/>
        <item x="80"/>
        <item x="19"/>
        <item x="37"/>
        <item x="86"/>
        <item x="45"/>
        <item x="77"/>
        <item x="93"/>
        <item x="104"/>
        <item x="54"/>
        <item x="71"/>
        <item x="50"/>
        <item x="42"/>
        <item x="43"/>
        <item x="102"/>
        <item x="27"/>
        <item x="53"/>
        <item x="114"/>
        <item x="91"/>
        <item x="70"/>
        <item x="111"/>
        <item x="21"/>
        <item x="13"/>
        <item x="87"/>
        <item x="17"/>
        <item x="106"/>
        <item x="90"/>
        <item x="122"/>
        <item x="55"/>
        <item x="5"/>
        <item x="31"/>
        <item x="95"/>
        <item x="44"/>
        <item x="118"/>
        <item x="26"/>
        <item x="40"/>
        <item x="124"/>
        <item x="35"/>
        <item x="39"/>
        <item x="59"/>
        <item x="94"/>
        <item x="11"/>
        <item x="123"/>
        <item x="24"/>
        <item x="74"/>
        <item x="69"/>
        <item x="41"/>
        <item x="20"/>
        <item x="51"/>
        <item x="47"/>
        <item x="33"/>
        <item x="66"/>
        <item x="75"/>
        <item x="2"/>
        <item x="7"/>
        <item x="58"/>
        <item x="107"/>
        <item x="76"/>
        <item x="29"/>
        <item x="101"/>
        <item x="108"/>
        <item x="110"/>
        <item x="125"/>
        <item t="default"/>
      </items>
    </pivotField>
    <pivotField compact="0" showAll="0">
      <items count="876">
        <item x="0"/>
        <item x="245"/>
        <item x="74"/>
        <item x="313"/>
        <item x="298"/>
        <item x="746"/>
        <item x="622"/>
        <item x="820"/>
        <item x="853"/>
        <item x="829"/>
        <item x="579"/>
        <item x="686"/>
        <item x="28"/>
        <item x="867"/>
        <item x="478"/>
        <item x="659"/>
        <item x="63"/>
        <item x="501"/>
        <item x="362"/>
        <item x="847"/>
        <item x="809"/>
        <item x="333"/>
        <item x="860"/>
        <item x="593"/>
        <item x="689"/>
        <item x="627"/>
        <item x="416"/>
        <item x="608"/>
        <item x="274"/>
        <item x="329"/>
        <item x="836"/>
        <item x="506"/>
        <item x="143"/>
        <item x="341"/>
        <item x="256"/>
        <item x="18"/>
        <item x="852"/>
        <item x="720"/>
        <item x="698"/>
        <item x="297"/>
        <item x="377"/>
        <item x="778"/>
        <item x="207"/>
        <item x="212"/>
        <item x="567"/>
        <item x="864"/>
        <item x="815"/>
        <item x="156"/>
        <item x="587"/>
        <item x="588"/>
        <item x="589"/>
        <item x="253"/>
        <item x="537"/>
        <item x="715"/>
        <item x="31"/>
        <item x="754"/>
        <item x="578"/>
        <item x="707"/>
        <item x="714"/>
        <item x="596"/>
        <item x="129"/>
        <item x="550"/>
        <item x="229"/>
        <item x="872"/>
        <item x="409"/>
        <item x="32"/>
        <item x="346"/>
        <item x="230"/>
        <item x="289"/>
        <item x="703"/>
        <item x="661"/>
        <item x="684"/>
        <item x="157"/>
        <item x="695"/>
        <item x="731"/>
        <item x="131"/>
        <item x="17"/>
        <item x="142"/>
        <item x="450"/>
        <item x="486"/>
        <item x="150"/>
        <item x="489"/>
        <item x="316"/>
        <item x="787"/>
        <item x="183"/>
        <item x="192"/>
        <item x="92"/>
        <item x="536"/>
        <item x="647"/>
        <item x="403"/>
        <item x="30"/>
        <item x="526"/>
        <item x="716"/>
        <item x="529"/>
        <item x="438"/>
        <item x="295"/>
        <item x="70"/>
        <item x="592"/>
        <item x="704"/>
        <item x="275"/>
        <item x="600"/>
        <item x="85"/>
        <item x="36"/>
        <item x="12"/>
        <item x="136"/>
        <item x="483"/>
        <item x="750"/>
        <item x="638"/>
        <item x="146"/>
        <item x="344"/>
        <item x="825"/>
        <item x="202"/>
        <item x="640"/>
        <item x="691"/>
        <item x="175"/>
        <item x="115"/>
        <item x="49"/>
        <item x="773"/>
        <item x="769"/>
        <item x="523"/>
        <item x="97"/>
        <item x="455"/>
        <item x="279"/>
        <item x="743"/>
        <item x="404"/>
        <item x="744"/>
        <item x="139"/>
        <item x="528"/>
        <item x="649"/>
        <item x="365"/>
        <item x="91"/>
        <item x="22"/>
        <item x="835"/>
        <item x="602"/>
        <item x="789"/>
        <item x="474"/>
        <item x="345"/>
        <item x="485"/>
        <item x="106"/>
        <item x="612"/>
        <item x="764"/>
        <item x="597"/>
        <item x="541"/>
        <item x="286"/>
        <item x="110"/>
        <item x="347"/>
        <item x="777"/>
        <item x="631"/>
        <item x="539"/>
        <item x="161"/>
        <item x="512"/>
        <item x="105"/>
        <item x="94"/>
        <item x="796"/>
        <item x="424"/>
        <item x="258"/>
        <item x="132"/>
        <item x="315"/>
        <item x="505"/>
        <item x="428"/>
        <item x="352"/>
        <item x="201"/>
        <item x="850"/>
        <item x="673"/>
        <item x="749"/>
        <item x="340"/>
        <item x="328"/>
        <item x="446"/>
        <item x="838"/>
        <item x="824"/>
        <item x="401"/>
        <item x="651"/>
        <item x="747"/>
        <item x="185"/>
        <item x="109"/>
        <item x="771"/>
        <item x="553"/>
        <item x="427"/>
        <item x="855"/>
        <item x="435"/>
        <item x="806"/>
        <item x="763"/>
        <item x="437"/>
        <item x="719"/>
        <item x="93"/>
        <item x="149"/>
        <item x="841"/>
        <item x="187"/>
        <item x="680"/>
        <item x="371"/>
        <item x="655"/>
        <item x="65"/>
        <item x="312"/>
        <item x="671"/>
        <item x="69"/>
        <item x="436"/>
        <item x="869"/>
        <item x="50"/>
        <item x="272"/>
        <item x="284"/>
        <item x="372"/>
        <item x="652"/>
        <item x="498"/>
        <item x="189"/>
        <item x="20"/>
        <item x="79"/>
        <item x="604"/>
        <item x="735"/>
        <item x="803"/>
        <item x="296"/>
        <item x="447"/>
        <item x="702"/>
        <item x="473"/>
        <item x="776"/>
        <item x="591"/>
        <item x="813"/>
        <item x="138"/>
        <item x="399"/>
        <item x="571"/>
        <item x="660"/>
        <item x="388"/>
        <item x="24"/>
        <item x="729"/>
        <item x="519"/>
        <item x="462"/>
        <item x="379"/>
        <item x="851"/>
        <item x="794"/>
        <item x="616"/>
        <item x="681"/>
        <item x="709"/>
        <item x="178"/>
        <item x="42"/>
        <item x="479"/>
        <item x="540"/>
        <item x="625"/>
        <item x="757"/>
        <item x="678"/>
        <item x="739"/>
        <item x="151"/>
        <item x="710"/>
        <item x="78"/>
        <item x="614"/>
        <item x="441"/>
        <item x="676"/>
        <item x="795"/>
        <item x="349"/>
        <item x="35"/>
        <item x="355"/>
        <item x="653"/>
        <item x="499"/>
        <item x="453"/>
        <item x="664"/>
        <item x="55"/>
        <item x="748"/>
        <item x="761"/>
        <item x="554"/>
        <item x="690"/>
        <item x="326"/>
        <item x="766"/>
        <item x="620"/>
        <item x="232"/>
        <item x="203"/>
        <item x="452"/>
        <item x="514"/>
        <item x="343"/>
        <item x="419"/>
        <item x="111"/>
        <item x="125"/>
        <item x="45"/>
        <item x="527"/>
        <item x="205"/>
        <item x="444"/>
        <item x="513"/>
        <item x="310"/>
        <item x="568"/>
        <item x="817"/>
        <item x="594"/>
        <item x="861"/>
        <item x="71"/>
        <item x="726"/>
        <item x="330"/>
        <item x="241"/>
        <item x="509"/>
        <item x="641"/>
        <item x="23"/>
        <item x="9"/>
        <item x="857"/>
        <item x="194"/>
        <item x="83"/>
        <item x="685"/>
        <item x="158"/>
        <item x="370"/>
        <item x="216"/>
        <item x="516"/>
        <item x="563"/>
        <item x="342"/>
        <item x="701"/>
        <item x="67"/>
        <item x="144"/>
        <item x="361"/>
        <item x="682"/>
        <item x="556"/>
        <item x="639"/>
        <item x="482"/>
        <item x="133"/>
        <item x="363"/>
        <item x="866"/>
        <item x="745"/>
        <item x="741"/>
        <item x="623"/>
        <item x="1"/>
        <item x="14"/>
        <item x="674"/>
        <item x="112"/>
        <item x="292"/>
        <item x="762"/>
        <item x="601"/>
        <item x="562"/>
        <item x="463"/>
        <item x="16"/>
        <item x="170"/>
        <item x="470"/>
        <item x="606"/>
        <item x="122"/>
        <item x="264"/>
        <item x="733"/>
        <item x="650"/>
        <item x="495"/>
        <item x="348"/>
        <item x="249"/>
        <item x="39"/>
        <item x="366"/>
        <item x="696"/>
        <item x="270"/>
        <item x="636"/>
        <item x="103"/>
        <item x="629"/>
        <item x="732"/>
        <item x="199"/>
        <item x="667"/>
        <item x="515"/>
        <item x="303"/>
        <item x="780"/>
        <item x="251"/>
        <item x="607"/>
        <item x="351"/>
        <item x="779"/>
        <item x="19"/>
        <item x="382"/>
        <item x="96"/>
        <item x="621"/>
        <item x="522"/>
        <item x="75"/>
        <item x="147"/>
        <item x="561"/>
        <item x="819"/>
        <item x="611"/>
        <item x="155"/>
        <item x="15"/>
        <item x="870"/>
        <item x="220"/>
        <item x="154"/>
        <item x="332"/>
        <item x="480"/>
        <item x="339"/>
        <item x="666"/>
        <item x="420"/>
        <item x="724"/>
        <item x="254"/>
        <item x="294"/>
        <item x="433"/>
        <item x="86"/>
        <item x="265"/>
        <item x="722"/>
        <item x="508"/>
        <item x="300"/>
        <item x="863"/>
        <item x="38"/>
        <item x="842"/>
        <item x="66"/>
        <item x="711"/>
        <item x="665"/>
        <item x="410"/>
        <item x="413"/>
        <item x="644"/>
        <item x="76"/>
        <item x="56"/>
        <item x="758"/>
        <item x="68"/>
        <item x="643"/>
        <item x="381"/>
        <item x="688"/>
        <item x="751"/>
        <item x="177"/>
        <item x="849"/>
        <item x="89"/>
        <item x="411"/>
        <item x="407"/>
        <item x="62"/>
        <item x="545"/>
        <item x="500"/>
        <item x="782"/>
        <item x="7"/>
        <item x="668"/>
        <item x="565"/>
        <item x="449"/>
        <item x="504"/>
        <item x="395"/>
        <item x="52"/>
        <item x="412"/>
        <item x="72"/>
        <item x="80"/>
        <item x="734"/>
        <item x="443"/>
        <item x="422"/>
        <item x="314"/>
        <item x="738"/>
        <item x="387"/>
        <item x="120"/>
        <item x="102"/>
        <item x="246"/>
        <item x="699"/>
        <item x="206"/>
        <item x="195"/>
        <item x="737"/>
        <item x="190"/>
        <item x="560"/>
        <item x="44"/>
        <item x="837"/>
        <item x="582"/>
        <item x="11"/>
        <item x="140"/>
        <item x="599"/>
        <item x="559"/>
        <item x="172"/>
        <item x="128"/>
        <item x="5"/>
        <item x="551"/>
        <item x="708"/>
        <item x="454"/>
        <item x="135"/>
        <item x="77"/>
        <item x="466"/>
        <item x="359"/>
        <item x="107"/>
        <item x="164"/>
        <item x="267"/>
        <item x="309"/>
        <item x="595"/>
        <item x="250"/>
        <item x="126"/>
        <item x="752"/>
        <item x="774"/>
        <item x="113"/>
        <item x="227"/>
        <item x="400"/>
        <item x="408"/>
        <item x="319"/>
        <item x="389"/>
        <item x="171"/>
        <item x="191"/>
        <item x="228"/>
        <item x="742"/>
        <item x="642"/>
        <item x="476"/>
        <item x="236"/>
        <item x="828"/>
        <item x="477"/>
        <item x="215"/>
        <item x="558"/>
        <item x="646"/>
        <item x="672"/>
        <item x="321"/>
        <item x="712"/>
        <item x="173"/>
        <item x="538"/>
        <item x="759"/>
        <item x="58"/>
        <item x="299"/>
        <item x="302"/>
        <item x="569"/>
        <item x="368"/>
        <item x="488"/>
        <item x="392"/>
        <item x="277"/>
        <item x="823"/>
        <item x="43"/>
        <item x="152"/>
        <item x="798"/>
        <item x="755"/>
        <item x="827"/>
        <item x="493"/>
        <item x="533"/>
        <item x="603"/>
        <item x="694"/>
        <item x="114"/>
        <item x="785"/>
        <item x="325"/>
        <item x="484"/>
        <item x="800"/>
        <item x="217"/>
        <item x="263"/>
        <item x="845"/>
        <item x="116"/>
        <item x="306"/>
        <item x="226"/>
        <item x="283"/>
        <item x="811"/>
        <item x="290"/>
        <item x="544"/>
        <item x="213"/>
        <item x="657"/>
        <item x="459"/>
        <item x="134"/>
        <item x="723"/>
        <item x="581"/>
        <item x="327"/>
        <item x="260"/>
        <item x="373"/>
        <item x="833"/>
        <item x="61"/>
        <item x="130"/>
        <item x="520"/>
        <item x="525"/>
        <item x="225"/>
        <item x="311"/>
        <item x="127"/>
        <item x="184"/>
        <item x="269"/>
        <item x="98"/>
        <item x="64"/>
        <item x="391"/>
        <item x="182"/>
        <item x="812"/>
        <item x="816"/>
        <item x="223"/>
        <item x="357"/>
        <item x="101"/>
        <item x="4"/>
        <item x="257"/>
        <item x="532"/>
        <item x="3"/>
        <item x="469"/>
        <item x="375"/>
        <item x="417"/>
        <item x="692"/>
        <item x="261"/>
        <item x="405"/>
        <item x="59"/>
        <item x="786"/>
        <item x="318"/>
        <item x="244"/>
        <item x="552"/>
        <item x="530"/>
        <item x="100"/>
        <item x="210"/>
        <item x="84"/>
        <item x="293"/>
        <item x="218"/>
        <item x="846"/>
        <item x="634"/>
        <item x="415"/>
        <item x="301"/>
        <item x="104"/>
        <item x="268"/>
        <item x="167"/>
        <item x="280"/>
        <item x="406"/>
        <item x="153"/>
        <item x="119"/>
        <item x="511"/>
        <item x="626"/>
        <item x="683"/>
        <item x="740"/>
        <item x="718"/>
        <item x="87"/>
        <item x="440"/>
        <item x="331"/>
        <item x="658"/>
        <item x="767"/>
        <item x="287"/>
        <item x="174"/>
        <item x="233"/>
        <item x="648"/>
        <item x="431"/>
        <item x="814"/>
        <item x="797"/>
        <item x="188"/>
        <item x="423"/>
        <item x="235"/>
        <item x="53"/>
        <item x="574"/>
        <item x="73"/>
        <item x="577"/>
        <item x="843"/>
        <item x="259"/>
        <item x="322"/>
        <item x="430"/>
        <item x="768"/>
        <item x="572"/>
        <item x="2"/>
        <item x="285"/>
        <item x="555"/>
        <item x="727"/>
        <item x="736"/>
        <item x="262"/>
        <item x="791"/>
        <item x="6"/>
        <item x="204"/>
        <item x="376"/>
        <item x="160"/>
        <item x="47"/>
        <item x="439"/>
        <item x="219"/>
        <item x="214"/>
        <item x="654"/>
        <item x="337"/>
        <item x="487"/>
        <item x="496"/>
        <item x="583"/>
        <item x="425"/>
        <item x="271"/>
        <item x="197"/>
        <item x="26"/>
        <item x="121"/>
        <item x="10"/>
        <item x="475"/>
        <item x="385"/>
        <item x="818"/>
        <item x="224"/>
        <item x="662"/>
        <item x="414"/>
        <item x="27"/>
        <item x="307"/>
        <item x="460"/>
        <item x="118"/>
        <item x="464"/>
        <item x="21"/>
        <item x="291"/>
        <item x="490"/>
        <item x="831"/>
        <item x="394"/>
        <item x="181"/>
        <item x="576"/>
        <item x="320"/>
        <item x="753"/>
        <item x="633"/>
        <item x="728"/>
        <item x="208"/>
        <item x="760"/>
        <item x="239"/>
        <item x="336"/>
        <item x="54"/>
        <item x="468"/>
        <item x="247"/>
        <item x="670"/>
        <item x="467"/>
        <item x="656"/>
        <item x="822"/>
        <item x="37"/>
        <item x="426"/>
        <item x="826"/>
        <item x="282"/>
        <item x="566"/>
        <item x="669"/>
        <item x="573"/>
        <item x="858"/>
        <item x="635"/>
        <item x="237"/>
        <item x="421"/>
        <item x="848"/>
        <item x="186"/>
        <item x="461"/>
        <item x="281"/>
        <item x="637"/>
        <item x="645"/>
        <item x="34"/>
        <item x="8"/>
        <item x="51"/>
        <item x="324"/>
        <item x="494"/>
        <item x="166"/>
        <item x="721"/>
        <item x="534"/>
        <item x="613"/>
        <item x="507"/>
        <item x="384"/>
        <item x="162"/>
        <item x="242"/>
        <item x="25"/>
        <item x="854"/>
        <item x="434"/>
        <item x="29"/>
        <item x="360"/>
        <item x="775"/>
        <item x="390"/>
        <item x="123"/>
        <item x="677"/>
        <item x="510"/>
        <item x="793"/>
        <item x="547"/>
        <item x="725"/>
        <item x="378"/>
        <item x="697"/>
        <item x="700"/>
        <item x="117"/>
        <item x="783"/>
        <item x="871"/>
        <item x="834"/>
        <item x="334"/>
        <item x="396"/>
        <item x="193"/>
        <item x="457"/>
        <item x="517"/>
        <item x="687"/>
        <item x="209"/>
        <item x="238"/>
        <item x="844"/>
        <item x="865"/>
        <item x="617"/>
        <item x="868"/>
        <item x="46"/>
        <item x="304"/>
        <item x="549"/>
        <item x="288"/>
        <item x="108"/>
        <item x="472"/>
        <item x="531"/>
        <item x="839"/>
        <item x="580"/>
        <item x="808"/>
        <item x="148"/>
        <item x="33"/>
        <item x="99"/>
        <item x="255"/>
        <item x="41"/>
        <item x="502"/>
        <item x="713"/>
        <item x="137"/>
        <item x="590"/>
        <item x="48"/>
        <item x="535"/>
        <item x="234"/>
        <item x="383"/>
        <item x="630"/>
        <item x="471"/>
        <item x="458"/>
        <item x="323"/>
        <item x="756"/>
        <item x="196"/>
        <item x="335"/>
        <item x="679"/>
        <item x="221"/>
        <item x="584"/>
        <item x="518"/>
        <item x="90"/>
        <item x="180"/>
        <item x="163"/>
        <item x="542"/>
        <item x="353"/>
        <item x="706"/>
        <item x="543"/>
        <item x="240"/>
        <item x="169"/>
        <item x="57"/>
        <item x="802"/>
        <item x="124"/>
        <item x="231"/>
        <item x="491"/>
        <item x="397"/>
        <item x="619"/>
        <item x="350"/>
        <item x="200"/>
        <item x="367"/>
        <item x="862"/>
        <item x="788"/>
        <item x="432"/>
        <item x="305"/>
        <item x="398"/>
        <item x="705"/>
        <item x="429"/>
        <item x="832"/>
        <item x="807"/>
        <item x="451"/>
        <item x="632"/>
        <item x="88"/>
        <item x="784"/>
        <item x="278"/>
        <item x="575"/>
        <item x="40"/>
        <item x="781"/>
        <item x="810"/>
        <item x="548"/>
        <item x="859"/>
        <item x="557"/>
        <item x="386"/>
        <item x="618"/>
        <item x="873"/>
        <item x="615"/>
        <item x="82"/>
        <item x="805"/>
        <item x="492"/>
        <item x="790"/>
        <item x="610"/>
        <item x="830"/>
        <item x="165"/>
        <item x="159"/>
        <item x="585"/>
        <item x="792"/>
        <item x="222"/>
        <item x="524"/>
        <item x="81"/>
        <item x="765"/>
        <item x="13"/>
        <item x="60"/>
        <item x="243"/>
        <item x="481"/>
        <item x="179"/>
        <item x="586"/>
        <item x="176"/>
        <item x="801"/>
        <item x="442"/>
        <item x="772"/>
        <item x="145"/>
        <item x="465"/>
        <item x="317"/>
        <item x="374"/>
        <item x="730"/>
        <item x="198"/>
        <item x="276"/>
        <item x="95"/>
        <item x="248"/>
        <item x="354"/>
        <item x="380"/>
        <item x="564"/>
        <item x="448"/>
        <item x="821"/>
        <item x="168"/>
        <item x="402"/>
        <item x="503"/>
        <item x="308"/>
        <item x="663"/>
        <item x="598"/>
        <item x="570"/>
        <item x="252"/>
        <item x="445"/>
        <item x="364"/>
        <item x="804"/>
        <item x="358"/>
        <item x="675"/>
        <item x="393"/>
        <item x="273"/>
        <item x="356"/>
        <item x="369"/>
        <item x="497"/>
        <item x="605"/>
        <item x="856"/>
        <item x="770"/>
        <item x="717"/>
        <item x="840"/>
        <item x="609"/>
        <item x="266"/>
        <item x="456"/>
        <item x="799"/>
        <item x="546"/>
        <item x="628"/>
        <item x="521"/>
        <item x="338"/>
        <item x="211"/>
        <item x="624"/>
        <item x="418"/>
        <item x="693"/>
        <item x="141"/>
        <item x="874"/>
        <item t="default"/>
      </items>
    </pivotField>
    <pivotField compact="0" showAll="0">
      <items count="618">
        <item x="0"/>
        <item x="577"/>
        <item x="238"/>
        <item x="589"/>
        <item x="253"/>
        <item x="591"/>
        <item x="313"/>
        <item x="323"/>
        <item x="360"/>
        <item x="276"/>
        <item x="270"/>
        <item x="70"/>
        <item x="126"/>
        <item x="254"/>
        <item x="415"/>
        <item x="477"/>
        <item x="512"/>
        <item x="29"/>
        <item x="310"/>
        <item x="518"/>
        <item x="530"/>
        <item x="403"/>
        <item x="607"/>
        <item x="231"/>
        <item x="249"/>
        <item x="162"/>
        <item x="499"/>
        <item x="546"/>
        <item x="274"/>
        <item x="222"/>
        <item x="334"/>
        <item x="489"/>
        <item x="316"/>
        <item x="197"/>
        <item x="386"/>
        <item x="49"/>
        <item x="498"/>
        <item x="375"/>
        <item x="145"/>
        <item x="233"/>
        <item x="558"/>
        <item x="406"/>
        <item x="34"/>
        <item x="241"/>
        <item x="364"/>
        <item x="28"/>
        <item x="194"/>
        <item x="79"/>
        <item x="522"/>
        <item x="596"/>
        <item x="294"/>
        <item x="195"/>
        <item x="534"/>
        <item x="116"/>
        <item x="485"/>
        <item x="221"/>
        <item x="594"/>
        <item x="564"/>
        <item x="582"/>
        <item x="566"/>
        <item x="129"/>
        <item x="490"/>
        <item x="457"/>
        <item x="454"/>
        <item x="301"/>
        <item x="443"/>
        <item x="478"/>
        <item x="269"/>
        <item x="40"/>
        <item x="218"/>
        <item x="553"/>
        <item x="171"/>
        <item x="250"/>
        <item x="166"/>
        <item x="186"/>
        <item x="455"/>
        <item x="58"/>
        <item x="18"/>
        <item x="614"/>
        <item x="109"/>
        <item x="390"/>
        <item x="538"/>
        <item x="601"/>
        <item x="17"/>
        <item x="252"/>
        <item x="234"/>
        <item x="400"/>
        <item x="206"/>
        <item x="77"/>
        <item x="599"/>
        <item x="531"/>
        <item x="25"/>
        <item x="549"/>
        <item x="519"/>
        <item x="69"/>
        <item x="261"/>
        <item x="391"/>
        <item x="154"/>
        <item x="10"/>
        <item x="385"/>
        <item x="344"/>
        <item x="505"/>
        <item x="339"/>
        <item x="101"/>
        <item x="324"/>
        <item x="288"/>
        <item x="568"/>
        <item x="325"/>
        <item x="581"/>
        <item x="287"/>
        <item x="95"/>
        <item x="573"/>
        <item x="580"/>
        <item x="81"/>
        <item x="595"/>
        <item x="410"/>
        <item x="293"/>
        <item x="520"/>
        <item x="495"/>
        <item x="143"/>
        <item x="87"/>
        <item x="295"/>
        <item x="76"/>
        <item x="598"/>
        <item x="128"/>
        <item x="106"/>
        <item x="8"/>
        <item x="27"/>
        <item x="199"/>
        <item x="5"/>
        <item x="396"/>
        <item x="300"/>
        <item x="592"/>
        <item x="42"/>
        <item x="57"/>
        <item x="247"/>
        <item x="122"/>
        <item x="262"/>
        <item x="453"/>
        <item x="277"/>
        <item x="551"/>
        <item x="74"/>
        <item x="542"/>
        <item x="436"/>
        <item x="351"/>
        <item x="567"/>
        <item x="92"/>
        <item x="307"/>
        <item x="32"/>
        <item x="434"/>
        <item x="613"/>
        <item x="384"/>
        <item x="146"/>
        <item x="336"/>
        <item x="98"/>
        <item x="54"/>
        <item x="168"/>
        <item x="397"/>
        <item x="299"/>
        <item x="527"/>
        <item x="355"/>
        <item x="411"/>
        <item x="608"/>
        <item x="20"/>
        <item x="413"/>
        <item x="426"/>
        <item x="88"/>
        <item x="24"/>
        <item x="169"/>
        <item x="61"/>
        <item x="358"/>
        <item x="529"/>
        <item x="535"/>
        <item x="583"/>
        <item x="579"/>
        <item x="401"/>
        <item x="461"/>
        <item x="380"/>
        <item x="217"/>
        <item x="246"/>
        <item x="341"/>
        <item x="75"/>
        <item x="15"/>
        <item x="36"/>
        <item x="468"/>
        <item x="73"/>
        <item x="91"/>
        <item x="108"/>
        <item x="16"/>
        <item x="611"/>
        <item x="244"/>
        <item x="102"/>
        <item x="210"/>
        <item x="348"/>
        <item x="537"/>
        <item x="350"/>
        <item x="504"/>
        <item x="365"/>
        <item x="64"/>
        <item x="362"/>
        <item x="232"/>
        <item x="39"/>
        <item x="67"/>
        <item x="19"/>
        <item x="338"/>
        <item x="41"/>
        <item x="508"/>
        <item x="500"/>
        <item x="255"/>
        <item x="47"/>
        <item x="433"/>
        <item x="193"/>
        <item x="473"/>
        <item x="72"/>
        <item x="484"/>
        <item x="1"/>
        <item x="44"/>
        <item x="278"/>
        <item x="152"/>
        <item x="124"/>
        <item x="367"/>
        <item x="371"/>
        <item x="570"/>
        <item x="251"/>
        <item x="590"/>
        <item x="550"/>
        <item x="267"/>
        <item x="376"/>
        <item x="177"/>
        <item x="318"/>
        <item x="419"/>
        <item x="121"/>
        <item x="282"/>
        <item x="183"/>
        <item x="296"/>
        <item x="602"/>
        <item x="441"/>
        <item x="240"/>
        <item x="392"/>
        <item x="361"/>
        <item x="306"/>
        <item x="291"/>
        <item x="144"/>
        <item x="540"/>
        <item x="290"/>
        <item x="97"/>
        <item x="514"/>
        <item x="2"/>
        <item x="354"/>
        <item x="352"/>
        <item x="303"/>
        <item x="161"/>
        <item x="377"/>
        <item x="572"/>
        <item x="450"/>
        <item x="228"/>
        <item x="486"/>
        <item x="151"/>
        <item x="588"/>
        <item x="510"/>
        <item x="327"/>
        <item x="229"/>
        <item x="297"/>
        <item x="353"/>
        <item x="552"/>
        <item x="43"/>
        <item x="141"/>
        <item x="82"/>
        <item x="488"/>
        <item x="427"/>
        <item x="437"/>
        <item x="230"/>
        <item x="523"/>
        <item x="155"/>
        <item x="188"/>
        <item x="224"/>
        <item x="458"/>
        <item x="65"/>
        <item x="555"/>
        <item x="138"/>
        <item x="66"/>
        <item x="366"/>
        <item x="438"/>
        <item x="319"/>
        <item x="260"/>
        <item x="372"/>
        <item x="394"/>
        <item x="528"/>
        <item x="200"/>
        <item x="509"/>
        <item x="584"/>
        <item x="517"/>
        <item x="120"/>
        <item x="503"/>
        <item x="227"/>
        <item x="21"/>
        <item x="184"/>
        <item x="347"/>
        <item x="63"/>
        <item x="9"/>
        <item x="202"/>
        <item x="139"/>
        <item x="179"/>
        <item x="357"/>
        <item x="368"/>
        <item x="62"/>
        <item x="491"/>
        <item x="560"/>
        <item x="273"/>
        <item x="381"/>
        <item x="100"/>
        <item x="332"/>
        <item x="14"/>
        <item x="31"/>
        <item x="149"/>
        <item x="476"/>
        <item x="212"/>
        <item x="150"/>
        <item x="192"/>
        <item x="609"/>
        <item x="418"/>
        <item x="610"/>
        <item x="6"/>
        <item x="612"/>
        <item x="492"/>
        <item x="189"/>
        <item x="279"/>
        <item x="208"/>
        <item x="494"/>
        <item x="55"/>
        <item x="80"/>
        <item x="211"/>
        <item x="329"/>
        <item x="35"/>
        <item x="440"/>
        <item x="459"/>
        <item x="83"/>
        <item x="465"/>
        <item x="142"/>
        <item x="207"/>
        <item x="236"/>
        <item x="59"/>
        <item x="328"/>
        <item x="30"/>
        <item x="481"/>
        <item x="257"/>
        <item x="571"/>
        <item x="521"/>
        <item x="471"/>
        <item x="258"/>
        <item x="125"/>
        <item x="604"/>
        <item x="409"/>
        <item x="243"/>
        <item x="480"/>
        <item x="298"/>
        <item x="148"/>
        <item x="174"/>
        <item x="181"/>
        <item x="417"/>
        <item x="4"/>
        <item x="563"/>
        <item x="469"/>
        <item x="7"/>
        <item x="292"/>
        <item x="439"/>
        <item x="90"/>
        <item x="46"/>
        <item x="71"/>
        <item x="132"/>
        <item x="225"/>
        <item x="263"/>
        <item x="180"/>
        <item x="117"/>
        <item x="467"/>
        <item x="165"/>
        <item x="554"/>
        <item x="140"/>
        <item x="173"/>
        <item x="113"/>
        <item x="196"/>
        <item x="317"/>
        <item x="203"/>
        <item x="216"/>
        <item x="585"/>
        <item x="556"/>
        <item x="330"/>
        <item x="578"/>
        <item x="587"/>
        <item x="526"/>
        <item x="405"/>
        <item x="606"/>
        <item x="272"/>
        <item x="220"/>
        <item x="497"/>
        <item x="407"/>
        <item x="605"/>
        <item x="172"/>
        <item x="483"/>
        <item x="482"/>
        <item x="524"/>
        <item x="302"/>
        <item x="178"/>
        <item x="420"/>
        <item x="268"/>
        <item x="451"/>
        <item x="85"/>
        <item x="123"/>
        <item x="435"/>
        <item x="548"/>
        <item x="84"/>
        <item x="442"/>
        <item x="185"/>
        <item x="432"/>
        <item x="209"/>
        <item x="421"/>
        <item x="337"/>
        <item x="305"/>
        <item x="137"/>
        <item x="383"/>
        <item x="561"/>
        <item x="449"/>
        <item x="53"/>
        <item x="157"/>
        <item x="387"/>
        <item x="474"/>
        <item x="153"/>
        <item x="156"/>
        <item x="115"/>
        <item x="388"/>
        <item x="114"/>
        <item x="359"/>
        <item x="86"/>
        <item x="256"/>
        <item x="342"/>
        <item x="112"/>
        <item x="525"/>
        <item x="322"/>
        <item x="51"/>
        <item x="118"/>
        <item x="513"/>
        <item x="447"/>
        <item x="163"/>
        <item x="412"/>
        <item x="105"/>
        <item x="271"/>
        <item x="164"/>
        <item x="219"/>
        <item x="104"/>
        <item x="559"/>
        <item x="3"/>
        <item x="431"/>
        <item x="408"/>
        <item x="402"/>
        <item x="374"/>
        <item x="506"/>
        <item x="382"/>
        <item x="93"/>
        <item x="369"/>
        <item x="544"/>
        <item x="430"/>
        <item x="562"/>
        <item x="56"/>
        <item x="160"/>
        <item x="96"/>
        <item x="603"/>
        <item x="393"/>
        <item x="133"/>
        <item x="424"/>
        <item x="378"/>
        <item x="205"/>
        <item x="466"/>
        <item x="26"/>
        <item x="395"/>
        <item x="52"/>
        <item x="404"/>
        <item x="110"/>
        <item x="379"/>
        <item x="545"/>
        <item x="264"/>
        <item x="237"/>
        <item x="597"/>
        <item x="50"/>
        <item x="265"/>
        <item x="363"/>
        <item x="422"/>
        <item x="416"/>
        <item x="479"/>
        <item x="111"/>
        <item x="284"/>
        <item x="343"/>
        <item x="266"/>
        <item x="215"/>
        <item x="496"/>
        <item x="134"/>
        <item x="223"/>
        <item x="285"/>
        <item x="311"/>
        <item x="557"/>
        <item x="475"/>
        <item x="493"/>
        <item x="448"/>
        <item x="321"/>
        <item x="600"/>
        <item x="331"/>
        <item x="541"/>
        <item x="167"/>
        <item x="190"/>
        <item x="345"/>
        <item x="135"/>
        <item x="445"/>
        <item x="398"/>
        <item x="37"/>
        <item x="182"/>
        <item x="501"/>
        <item x="423"/>
        <item x="452"/>
        <item x="89"/>
        <item x="533"/>
        <item x="472"/>
        <item x="198"/>
        <item x="586"/>
        <item x="281"/>
        <item x="11"/>
        <item x="464"/>
        <item x="259"/>
        <item x="275"/>
        <item x="356"/>
        <item x="536"/>
        <item x="425"/>
        <item x="78"/>
        <item x="502"/>
        <item x="130"/>
        <item x="107"/>
        <item x="131"/>
        <item x="45"/>
        <item x="516"/>
        <item x="119"/>
        <item x="176"/>
        <item x="13"/>
        <item x="320"/>
        <item x="349"/>
        <item x="60"/>
        <item x="280"/>
        <item x="239"/>
        <item x="308"/>
        <item x="187"/>
        <item x="593"/>
        <item x="235"/>
        <item x="242"/>
        <item x="373"/>
        <item x="94"/>
        <item x="399"/>
        <item x="283"/>
        <item x="175"/>
        <item x="539"/>
        <item x="158"/>
        <item x="428"/>
        <item x="340"/>
        <item x="565"/>
        <item x="314"/>
        <item x="315"/>
        <item x="48"/>
        <item x="615"/>
        <item x="22"/>
        <item x="333"/>
        <item x="569"/>
        <item x="444"/>
        <item x="487"/>
        <item x="127"/>
        <item x="159"/>
        <item x="515"/>
        <item x="286"/>
        <item x="389"/>
        <item x="38"/>
        <item x="326"/>
        <item x="547"/>
        <item x="289"/>
        <item x="446"/>
        <item x="204"/>
        <item x="462"/>
        <item x="12"/>
        <item x="470"/>
        <item x="429"/>
        <item x="463"/>
        <item x="213"/>
        <item x="248"/>
        <item x="23"/>
        <item x="370"/>
        <item x="191"/>
        <item x="575"/>
        <item x="543"/>
        <item x="99"/>
        <item x="103"/>
        <item x="574"/>
        <item x="312"/>
        <item x="214"/>
        <item x="147"/>
        <item x="511"/>
        <item x="576"/>
        <item x="170"/>
        <item x="532"/>
        <item x="456"/>
        <item x="136"/>
        <item x="460"/>
        <item x="245"/>
        <item x="226"/>
        <item x="201"/>
        <item x="335"/>
        <item x="33"/>
        <item x="346"/>
        <item x="68"/>
        <item x="507"/>
        <item x="304"/>
        <item x="414"/>
        <item x="309"/>
        <item x="616"/>
        <item t="default"/>
      </items>
    </pivotField>
    <pivotField compact="0" showAll="0">
      <items count="116">
        <item x="0"/>
        <item x="91"/>
        <item x="98"/>
        <item x="30"/>
        <item x="5"/>
        <item x="25"/>
        <item x="59"/>
        <item x="42"/>
        <item x="78"/>
        <item x="70"/>
        <item x="109"/>
        <item x="23"/>
        <item x="55"/>
        <item x="86"/>
        <item x="53"/>
        <item x="46"/>
        <item x="96"/>
        <item x="10"/>
        <item x="77"/>
        <item x="13"/>
        <item x="76"/>
        <item x="79"/>
        <item x="87"/>
        <item x="110"/>
        <item x="36"/>
        <item x="18"/>
        <item x="106"/>
        <item x="75"/>
        <item x="60"/>
        <item x="97"/>
        <item x="37"/>
        <item x="28"/>
        <item x="68"/>
        <item x="14"/>
        <item x="1"/>
        <item x="40"/>
        <item x="63"/>
        <item x="57"/>
        <item x="4"/>
        <item x="99"/>
        <item x="31"/>
        <item x="64"/>
        <item x="80"/>
        <item x="89"/>
        <item x="102"/>
        <item x="74"/>
        <item x="48"/>
        <item x="43"/>
        <item x="51"/>
        <item x="93"/>
        <item x="67"/>
        <item x="15"/>
        <item x="22"/>
        <item x="105"/>
        <item x="24"/>
        <item x="34"/>
        <item x="50"/>
        <item x="27"/>
        <item x="66"/>
        <item x="26"/>
        <item x="73"/>
        <item x="19"/>
        <item x="49"/>
        <item x="56"/>
        <item x="38"/>
        <item x="21"/>
        <item x="11"/>
        <item x="33"/>
        <item x="6"/>
        <item x="112"/>
        <item x="90"/>
        <item x="58"/>
        <item x="9"/>
        <item x="111"/>
        <item x="47"/>
        <item x="65"/>
        <item x="88"/>
        <item x="85"/>
        <item x="100"/>
        <item x="83"/>
        <item x="3"/>
        <item x="39"/>
        <item x="81"/>
        <item x="104"/>
        <item x="62"/>
        <item x="61"/>
        <item x="92"/>
        <item x="71"/>
        <item x="8"/>
        <item x="29"/>
        <item x="103"/>
        <item x="41"/>
        <item x="2"/>
        <item x="32"/>
        <item x="7"/>
        <item x="17"/>
        <item x="84"/>
        <item x="82"/>
        <item x="20"/>
        <item x="69"/>
        <item x="35"/>
        <item x="113"/>
        <item x="107"/>
        <item x="44"/>
        <item x="95"/>
        <item x="101"/>
        <item x="16"/>
        <item x="54"/>
        <item x="72"/>
        <item x="12"/>
        <item x="94"/>
        <item x="52"/>
        <item x="45"/>
        <item x="108"/>
        <item x="114"/>
        <item t="default"/>
      </items>
    </pivotField>
    <pivotField compact="0" showAll="0">
      <items count="32">
        <item x="0"/>
        <item x="28"/>
        <item x="20"/>
        <item x="21"/>
        <item x="26"/>
        <item x="15"/>
        <item x="23"/>
        <item x="13"/>
        <item x="19"/>
        <item x="29"/>
        <item x="4"/>
        <item x="14"/>
        <item x="10"/>
        <item x="5"/>
        <item x="25"/>
        <item x="6"/>
        <item x="22"/>
        <item x="3"/>
        <item x="12"/>
        <item x="9"/>
        <item x="24"/>
        <item x="17"/>
        <item x="11"/>
        <item x="18"/>
        <item x="16"/>
        <item x="27"/>
        <item x="1"/>
        <item x="2"/>
        <item x="8"/>
        <item x="7"/>
        <item x="30"/>
        <item t="default"/>
      </items>
    </pivotField>
    <pivotField compact="0" showAll="0">
      <items count="451">
        <item x="0"/>
        <item x="21"/>
        <item x="334"/>
        <item x="377"/>
        <item x="399"/>
        <item x="43"/>
        <item x="28"/>
        <item x="26"/>
        <item x="265"/>
        <item x="30"/>
        <item x="160"/>
        <item x="97"/>
        <item x="92"/>
        <item x="336"/>
        <item x="432"/>
        <item x="314"/>
        <item x="222"/>
        <item x="34"/>
        <item x="22"/>
        <item x="220"/>
        <item x="331"/>
        <item x="353"/>
        <item x="258"/>
        <item x="246"/>
        <item x="166"/>
        <item x="146"/>
        <item x="308"/>
        <item x="234"/>
        <item x="48"/>
        <item x="350"/>
        <item x="14"/>
        <item x="79"/>
        <item x="272"/>
        <item x="247"/>
        <item x="238"/>
        <item x="148"/>
        <item x="260"/>
        <item x="122"/>
        <item x="188"/>
        <item x="283"/>
        <item x="206"/>
        <item x="140"/>
        <item x="244"/>
        <item x="196"/>
        <item x="176"/>
        <item x="366"/>
        <item x="59"/>
        <item x="347"/>
        <item x="356"/>
        <item x="132"/>
        <item x="3"/>
        <item x="137"/>
        <item x="445"/>
        <item x="257"/>
        <item x="307"/>
        <item x="243"/>
        <item x="162"/>
        <item x="37"/>
        <item x="384"/>
        <item x="298"/>
        <item x="396"/>
        <item x="274"/>
        <item x="306"/>
        <item x="192"/>
        <item x="202"/>
        <item x="273"/>
        <item x="341"/>
        <item x="85"/>
        <item x="390"/>
        <item x="438"/>
        <item x="73"/>
        <item x="80"/>
        <item x="232"/>
        <item x="139"/>
        <item x="114"/>
        <item x="413"/>
        <item x="18"/>
        <item x="371"/>
        <item x="340"/>
        <item x="295"/>
        <item x="277"/>
        <item x="376"/>
        <item x="152"/>
        <item x="178"/>
        <item x="215"/>
        <item x="447"/>
        <item x="348"/>
        <item x="300"/>
        <item x="351"/>
        <item x="448"/>
        <item x="90"/>
        <item x="240"/>
        <item x="324"/>
        <item x="33"/>
        <item x="267"/>
        <item x="414"/>
        <item x="398"/>
        <item x="385"/>
        <item x="71"/>
        <item x="180"/>
        <item x="109"/>
        <item x="253"/>
        <item x="133"/>
        <item x="422"/>
        <item x="271"/>
        <item x="47"/>
        <item x="158"/>
        <item x="106"/>
        <item x="8"/>
        <item x="186"/>
        <item x="379"/>
        <item x="127"/>
        <item x="436"/>
        <item x="431"/>
        <item x="428"/>
        <item x="168"/>
        <item x="358"/>
        <item x="208"/>
        <item x="95"/>
        <item x="425"/>
        <item x="57"/>
        <item x="86"/>
        <item x="105"/>
        <item x="155"/>
        <item x="207"/>
        <item x="264"/>
        <item x="56"/>
        <item x="7"/>
        <item x="330"/>
        <item x="9"/>
        <item x="6"/>
        <item x="329"/>
        <item x="44"/>
        <item x="98"/>
        <item x="406"/>
        <item x="104"/>
        <item x="276"/>
        <item x="437"/>
        <item x="142"/>
        <item x="426"/>
        <item x="94"/>
        <item x="296"/>
        <item x="255"/>
        <item x="411"/>
        <item x="395"/>
        <item x="20"/>
        <item x="16"/>
        <item x="117"/>
        <item x="124"/>
        <item x="284"/>
        <item x="420"/>
        <item x="70"/>
        <item x="110"/>
        <item x="112"/>
        <item x="64"/>
        <item x="157"/>
        <item x="119"/>
        <item x="394"/>
        <item x="318"/>
        <item x="282"/>
        <item x="161"/>
        <item x="212"/>
        <item x="281"/>
        <item x="200"/>
        <item x="35"/>
        <item x="108"/>
        <item x="430"/>
        <item x="381"/>
        <item x="233"/>
        <item x="346"/>
        <item x="434"/>
        <item x="193"/>
        <item x="218"/>
        <item x="412"/>
        <item x="291"/>
        <item x="313"/>
        <item x="236"/>
        <item x="67"/>
        <item x="383"/>
        <item x="254"/>
        <item x="288"/>
        <item x="165"/>
        <item x="209"/>
        <item x="268"/>
        <item x="410"/>
        <item x="309"/>
        <item x="417"/>
        <item x="210"/>
        <item x="91"/>
        <item x="170"/>
        <item x="204"/>
        <item x="187"/>
        <item x="321"/>
        <item x="177"/>
        <item x="76"/>
        <item x="446"/>
        <item x="443"/>
        <item x="327"/>
        <item x="252"/>
        <item x="150"/>
        <item x="328"/>
        <item x="173"/>
        <item x="134"/>
        <item x="373"/>
        <item x="126"/>
        <item x="103"/>
        <item x="402"/>
        <item x="19"/>
        <item x="4"/>
        <item x="1"/>
        <item x="266"/>
        <item x="53"/>
        <item x="388"/>
        <item x="107"/>
        <item x="5"/>
        <item x="423"/>
        <item x="38"/>
        <item x="442"/>
        <item x="88"/>
        <item x="367"/>
        <item x="419"/>
        <item x="256"/>
        <item x="286"/>
        <item x="191"/>
        <item x="343"/>
        <item x="303"/>
        <item x="195"/>
        <item x="63"/>
        <item x="149"/>
        <item x="141"/>
        <item x="102"/>
        <item x="292"/>
        <item x="251"/>
        <item x="138"/>
        <item x="46"/>
        <item x="40"/>
        <item x="201"/>
        <item x="429"/>
        <item x="440"/>
        <item x="441"/>
        <item x="401"/>
        <item x="11"/>
        <item x="433"/>
        <item x="29"/>
        <item x="183"/>
        <item x="386"/>
        <item x="418"/>
        <item x="354"/>
        <item x="338"/>
        <item x="435"/>
        <item x="287"/>
        <item x="370"/>
        <item x="403"/>
        <item x="197"/>
        <item x="81"/>
        <item x="167"/>
        <item x="174"/>
        <item x="27"/>
        <item x="221"/>
        <item x="182"/>
        <item x="224"/>
        <item x="96"/>
        <item x="444"/>
        <item x="249"/>
        <item x="280"/>
        <item x="369"/>
        <item x="316"/>
        <item x="65"/>
        <item x="93"/>
        <item x="39"/>
        <item x="361"/>
        <item x="179"/>
        <item x="128"/>
        <item x="213"/>
        <item x="227"/>
        <item x="323"/>
        <item x="50"/>
        <item x="130"/>
        <item x="60"/>
        <item x="290"/>
        <item x="116"/>
        <item x="305"/>
        <item x="289"/>
        <item x="332"/>
        <item x="185"/>
        <item x="241"/>
        <item x="214"/>
        <item x="143"/>
        <item x="333"/>
        <item x="278"/>
        <item x="169"/>
        <item x="45"/>
        <item x="374"/>
        <item x="275"/>
        <item x="120"/>
        <item x="310"/>
        <item x="156"/>
        <item x="372"/>
        <item x="245"/>
        <item x="259"/>
        <item x="199"/>
        <item x="380"/>
        <item x="219"/>
        <item x="223"/>
        <item x="153"/>
        <item x="326"/>
        <item x="392"/>
        <item x="408"/>
        <item x="362"/>
        <item x="357"/>
        <item x="77"/>
        <item x="101"/>
        <item x="68"/>
        <item x="226"/>
        <item x="339"/>
        <item x="237"/>
        <item x="263"/>
        <item x="389"/>
        <item x="32"/>
        <item x="51"/>
        <item x="151"/>
        <item x="24"/>
        <item x="352"/>
        <item x="163"/>
        <item x="89"/>
        <item x="159"/>
        <item x="439"/>
        <item x="261"/>
        <item x="407"/>
        <item x="15"/>
        <item x="135"/>
        <item x="42"/>
        <item x="335"/>
        <item x="131"/>
        <item x="315"/>
        <item x="297"/>
        <item x="58"/>
        <item x="397"/>
        <item x="189"/>
        <item x="194"/>
        <item x="172"/>
        <item x="17"/>
        <item x="325"/>
        <item x="230"/>
        <item x="355"/>
        <item x="198"/>
        <item x="250"/>
        <item x="12"/>
        <item x="55"/>
        <item x="74"/>
        <item x="342"/>
        <item x="184"/>
        <item x="61"/>
        <item x="203"/>
        <item x="171"/>
        <item x="378"/>
        <item x="293"/>
        <item x="319"/>
        <item x="299"/>
        <item x="69"/>
        <item x="312"/>
        <item x="262"/>
        <item x="424"/>
        <item x="269"/>
        <item x="144"/>
        <item x="322"/>
        <item x="225"/>
        <item x="147"/>
        <item x="175"/>
        <item x="427"/>
        <item x="52"/>
        <item x="302"/>
        <item x="62"/>
        <item x="363"/>
        <item x="164"/>
        <item x="228"/>
        <item x="23"/>
        <item x="111"/>
        <item x="229"/>
        <item x="118"/>
        <item x="345"/>
        <item x="211"/>
        <item x="136"/>
        <item x="235"/>
        <item x="344"/>
        <item x="248"/>
        <item x="82"/>
        <item x="404"/>
        <item x="123"/>
        <item x="205"/>
        <item x="54"/>
        <item x="49"/>
        <item x="13"/>
        <item x="115"/>
        <item x="279"/>
        <item x="285"/>
        <item x="393"/>
        <item x="270"/>
        <item x="375"/>
        <item x="364"/>
        <item x="125"/>
        <item x="129"/>
        <item x="387"/>
        <item x="311"/>
        <item x="382"/>
        <item x="41"/>
        <item x="216"/>
        <item x="365"/>
        <item x="36"/>
        <item x="368"/>
        <item x="217"/>
        <item x="301"/>
        <item x="405"/>
        <item x="113"/>
        <item x="72"/>
        <item x="2"/>
        <item x="154"/>
        <item x="84"/>
        <item x="359"/>
        <item x="317"/>
        <item x="360"/>
        <item x="400"/>
        <item x="78"/>
        <item x="87"/>
        <item x="409"/>
        <item x="83"/>
        <item x="25"/>
        <item x="242"/>
        <item x="100"/>
        <item x="320"/>
        <item x="99"/>
        <item x="66"/>
        <item x="349"/>
        <item x="31"/>
        <item x="415"/>
        <item x="145"/>
        <item x="75"/>
        <item x="391"/>
        <item x="190"/>
        <item x="416"/>
        <item x="121"/>
        <item x="304"/>
        <item x="239"/>
        <item x="231"/>
        <item x="181"/>
        <item x="421"/>
        <item x="10"/>
        <item x="294"/>
        <item x="337"/>
        <item x="449"/>
        <item t="default"/>
      </items>
    </pivotField>
    <pivotField compact="0" showAll="0">
      <items count="109">
        <item x="0"/>
        <item x="26"/>
        <item x="51"/>
        <item x="92"/>
        <item x="22"/>
        <item x="75"/>
        <item x="78"/>
        <item x="41"/>
        <item x="25"/>
        <item x="77"/>
        <item x="20"/>
        <item x="104"/>
        <item x="36"/>
        <item x="18"/>
        <item x="95"/>
        <item x="33"/>
        <item x="4"/>
        <item x="87"/>
        <item x="56"/>
        <item x="59"/>
        <item x="63"/>
        <item x="61"/>
        <item x="6"/>
        <item x="70"/>
        <item x="82"/>
        <item x="103"/>
        <item x="69"/>
        <item x="7"/>
        <item x="90"/>
        <item x="24"/>
        <item x="53"/>
        <item x="14"/>
        <item x="100"/>
        <item x="73"/>
        <item x="21"/>
        <item x="49"/>
        <item x="10"/>
        <item x="55"/>
        <item x="64"/>
        <item x="5"/>
        <item x="38"/>
        <item x="74"/>
        <item x="105"/>
        <item x="98"/>
        <item x="42"/>
        <item x="19"/>
        <item x="72"/>
        <item x="96"/>
        <item x="11"/>
        <item x="46"/>
        <item x="31"/>
        <item x="101"/>
        <item x="44"/>
        <item x="35"/>
        <item x="8"/>
        <item x="34"/>
        <item x="58"/>
        <item x="32"/>
        <item x="84"/>
        <item x="47"/>
        <item x="89"/>
        <item x="93"/>
        <item x="67"/>
        <item x="65"/>
        <item x="48"/>
        <item x="94"/>
        <item x="28"/>
        <item x="13"/>
        <item x="85"/>
        <item x="62"/>
        <item x="43"/>
        <item x="23"/>
        <item x="79"/>
        <item x="88"/>
        <item x="106"/>
        <item x="52"/>
        <item x="83"/>
        <item x="50"/>
        <item x="76"/>
        <item x="80"/>
        <item x="40"/>
        <item x="66"/>
        <item x="45"/>
        <item x="1"/>
        <item x="37"/>
        <item x="16"/>
        <item x="91"/>
        <item x="99"/>
        <item x="30"/>
        <item x="17"/>
        <item x="39"/>
        <item x="54"/>
        <item x="27"/>
        <item x="57"/>
        <item x="68"/>
        <item x="12"/>
        <item x="15"/>
        <item x="2"/>
        <item x="86"/>
        <item x="60"/>
        <item x="102"/>
        <item x="71"/>
        <item x="29"/>
        <item x="9"/>
        <item x="81"/>
        <item x="3"/>
        <item x="97"/>
        <item x="107"/>
        <item t="default"/>
      </items>
    </pivotField>
    <pivotField compact="0" showAll="0">
      <items count="1017">
        <item x="1"/>
        <item x="229"/>
        <item x="36"/>
        <item x="455"/>
        <item x="389"/>
        <item x="85"/>
        <item x="95"/>
        <item x="441"/>
        <item x="173"/>
        <item x="748"/>
        <item x="364"/>
        <item x="590"/>
        <item x="903"/>
        <item x="671"/>
        <item x="750"/>
        <item x="1008"/>
        <item x="107"/>
        <item x="142"/>
        <item x="545"/>
        <item x="890"/>
        <item x="264"/>
        <item x="582"/>
        <item x="999"/>
        <item x="923"/>
        <item x="796"/>
        <item x="725"/>
        <item x="202"/>
        <item x="1003"/>
        <item x="935"/>
        <item x="289"/>
        <item x="307"/>
        <item x="114"/>
        <item x="737"/>
        <item x="422"/>
        <item x="883"/>
        <item x="502"/>
        <item x="645"/>
        <item x="349"/>
        <item x="300"/>
        <item x="20"/>
        <item x="511"/>
        <item x="952"/>
        <item x="756"/>
        <item x="812"/>
        <item x="968"/>
        <item x="805"/>
        <item x="291"/>
        <item x="834"/>
        <item x="906"/>
        <item x="674"/>
        <item x="220"/>
        <item x="246"/>
        <item x="476"/>
        <item x="328"/>
        <item x="960"/>
        <item x="852"/>
        <item x="343"/>
        <item x="483"/>
        <item x="335"/>
        <item x="826"/>
        <item x="521"/>
        <item x="937"/>
        <item x="179"/>
        <item x="933"/>
        <item x="524"/>
        <item x="464"/>
        <item x="520"/>
        <item x="702"/>
        <item x="7"/>
        <item x="670"/>
        <item x="309"/>
        <item x="44"/>
        <item x="949"/>
        <item x="92"/>
        <item x="617"/>
        <item x="479"/>
        <item x="635"/>
        <item x="35"/>
        <item x="270"/>
        <item x="594"/>
        <item x="41"/>
        <item x="976"/>
        <item x="568"/>
        <item x="528"/>
        <item x="866"/>
        <item x="703"/>
        <item x="667"/>
        <item x="567"/>
        <item x="385"/>
        <item x="792"/>
        <item x="490"/>
        <item x="579"/>
        <item x="155"/>
        <item x="804"/>
        <item x="493"/>
        <item x="754"/>
        <item x="993"/>
        <item x="253"/>
        <item x="891"/>
        <item x="81"/>
        <item x="814"/>
        <item x="820"/>
        <item x="367"/>
        <item x="324"/>
        <item x="863"/>
        <item x="527"/>
        <item x="317"/>
        <item x="118"/>
        <item x="433"/>
        <item x="741"/>
        <item x="832"/>
        <item x="126"/>
        <item x="447"/>
        <item x="271"/>
        <item x="355"/>
        <item x="595"/>
        <item x="239"/>
        <item x="58"/>
        <item x="59"/>
        <item x="401"/>
        <item x="98"/>
        <item x="898"/>
        <item x="941"/>
        <item x="331"/>
        <item x="871"/>
        <item x="971"/>
        <item x="823"/>
        <item x="822"/>
        <item x="609"/>
        <item x="824"/>
        <item x="63"/>
        <item x="611"/>
        <item x="238"/>
        <item x="488"/>
        <item x="712"/>
        <item x="641"/>
        <item x="908"/>
        <item x="658"/>
        <item x="554"/>
        <item x="799"/>
        <item x="687"/>
        <item x="596"/>
        <item x="708"/>
        <item x="969"/>
        <item x="623"/>
        <item x="848"/>
        <item x="513"/>
        <item x="621"/>
        <item x="394"/>
        <item x="217"/>
        <item x="315"/>
        <item x="694"/>
        <item x="292"/>
        <item x="288"/>
        <item x="1005"/>
        <item x="944"/>
        <item x="893"/>
        <item x="321"/>
        <item x="586"/>
        <item x="184"/>
        <item x="646"/>
        <item x="257"/>
        <item x="205"/>
        <item x="414"/>
        <item x="726"/>
        <item x="845"/>
        <item x="777"/>
        <item x="600"/>
        <item x="400"/>
        <item x="597"/>
        <item x="713"/>
        <item x="170"/>
        <item x="406"/>
        <item x="829"/>
        <item x="523"/>
        <item x="996"/>
        <item x="974"/>
        <item x="1002"/>
        <item x="25"/>
        <item x="235"/>
        <item x="171"/>
        <item x="470"/>
        <item x="384"/>
        <item x="631"/>
        <item x="787"/>
        <item x="215"/>
        <item x="656"/>
        <item x="926"/>
        <item x="459"/>
        <item x="290"/>
        <item x="735"/>
        <item x="508"/>
        <item x="931"/>
        <item x="744"/>
        <item x="482"/>
        <item x="959"/>
        <item x="224"/>
        <item x="830"/>
        <item x="536"/>
        <item x="819"/>
        <item x="172"/>
        <item x="644"/>
        <item x="652"/>
        <item x="784"/>
        <item x="346"/>
        <item x="709"/>
        <item x="818"/>
        <item x="1007"/>
        <item x="473"/>
        <item x="614"/>
        <item x="130"/>
        <item x="368"/>
        <item x="1010"/>
        <item x="322"/>
        <item x="336"/>
        <item x="776"/>
        <item x="227"/>
        <item x="642"/>
        <item x="625"/>
        <item x="90"/>
        <item x="854"/>
        <item x="932"/>
        <item x="198"/>
        <item x="780"/>
        <item x="552"/>
        <item x="136"/>
        <item x="649"/>
        <item x="369"/>
        <item x="602"/>
        <item x="598"/>
        <item x="963"/>
        <item x="553"/>
        <item x="388"/>
        <item x="997"/>
        <item x="868"/>
        <item x="705"/>
        <item x="189"/>
        <item x="117"/>
        <item x="74"/>
        <item x="453"/>
        <item x="662"/>
        <item x="27"/>
        <item x="1000"/>
        <item x="688"/>
        <item x="386"/>
        <item x="359"/>
        <item x="157"/>
        <item x="208"/>
        <item x="655"/>
        <item x="785"/>
        <item x="946"/>
        <item x="465"/>
        <item x="566"/>
        <item x="516"/>
        <item x="273"/>
        <item x="782"/>
        <item x="61"/>
        <item x="858"/>
        <item x="480"/>
        <item x="710"/>
        <item x="149"/>
        <item x="967"/>
        <item x="991"/>
        <item x="989"/>
        <item x="924"/>
        <item x="8"/>
        <item x="398"/>
        <item x="260"/>
        <item x="580"/>
        <item x="323"/>
        <item x="768"/>
        <item x="65"/>
        <item x="592"/>
        <item x="211"/>
        <item x="797"/>
        <item x="607"/>
        <item x="132"/>
        <item x="894"/>
        <item x="237"/>
        <item x="254"/>
        <item x="530"/>
        <item x="283"/>
        <item x="314"/>
        <item x="106"/>
        <item x="276"/>
        <item x="141"/>
        <item x="404"/>
        <item x="762"/>
        <item x="998"/>
        <item x="886"/>
        <item x="860"/>
        <item x="506"/>
        <item x="622"/>
        <item x="727"/>
        <item x="222"/>
        <item x="305"/>
        <item x="697"/>
        <item x="232"/>
        <item x="879"/>
        <item x="13"/>
        <item x="393"/>
        <item x="612"/>
        <item x="570"/>
        <item x="82"/>
        <item x="841"/>
        <item x="548"/>
        <item x="608"/>
        <item x="585"/>
        <item x="128"/>
        <item x="397"/>
        <item x="551"/>
        <item x="47"/>
        <item x="10"/>
        <item x="0"/>
        <item x="651"/>
        <item x="410"/>
        <item x="293"/>
        <item x="634"/>
        <item x="910"/>
        <item x="462"/>
        <item x="790"/>
        <item x="391"/>
        <item x="889"/>
        <item x="143"/>
        <item x="546"/>
        <item x="197"/>
        <item x="711"/>
        <item x="856"/>
        <item x="815"/>
        <item x="66"/>
        <item x="1013"/>
        <item x="440"/>
        <item x="218"/>
        <item x="370"/>
        <item x="423"/>
        <item x="1012"/>
        <item x="681"/>
        <item x="563"/>
        <item x="417"/>
        <item x="84"/>
        <item x="381"/>
        <item x="757"/>
        <item x="354"/>
        <item x="332"/>
        <item x="295"/>
        <item x="749"/>
        <item x="990"/>
        <item x="740"/>
        <item x="930"/>
        <item x="695"/>
        <item x="303"/>
        <item x="190"/>
        <item x="195"/>
        <item x="542"/>
        <item x="83"/>
        <item x="18"/>
        <item x="680"/>
        <item x="549"/>
        <item x="574"/>
        <item x="543"/>
        <item x="196"/>
        <item x="75"/>
        <item x="800"/>
        <item x="203"/>
        <item x="576"/>
        <item x="510"/>
        <item x="961"/>
        <item x="503"/>
        <item x="450"/>
        <item x="310"/>
        <item x="958"/>
        <item x="759"/>
        <item x="431"/>
        <item x="803"/>
        <item x="320"/>
        <item x="847"/>
        <item x="96"/>
        <item x="939"/>
        <item x="150"/>
        <item x="529"/>
        <item x="178"/>
        <item x="55"/>
        <item x="124"/>
        <item x="975"/>
        <item x="917"/>
        <item x="987"/>
        <item x="162"/>
        <item x="373"/>
        <item x="279"/>
        <item x="865"/>
        <item x="231"/>
        <item x="429"/>
        <item x="263"/>
        <item x="356"/>
        <item x="746"/>
        <item x="152"/>
        <item x="21"/>
        <item x="223"/>
        <item x="329"/>
        <item x="109"/>
        <item x="921"/>
        <item x="316"/>
        <item x="284"/>
        <item x="287"/>
        <item x="138"/>
        <item x="964"/>
        <item x="677"/>
        <item x="62"/>
        <item x="945"/>
        <item x="17"/>
        <item x="1011"/>
        <item x="795"/>
        <item x="873"/>
        <item x="148"/>
        <item x="454"/>
        <item x="561"/>
        <item x="844"/>
        <item x="156"/>
        <item x="99"/>
        <item x="51"/>
        <item x="836"/>
        <item x="851"/>
        <item x="427"/>
        <item x="639"/>
        <item x="1004"/>
        <item x="534"/>
        <item x="42"/>
        <item x="463"/>
        <item x="12"/>
        <item x="122"/>
        <item x="77"/>
        <item x="452"/>
        <item x="165"/>
        <item x="207"/>
        <item x="909"/>
        <item x="557"/>
        <item x="769"/>
        <item x="206"/>
        <item x="387"/>
        <item x="268"/>
        <item x="87"/>
        <item x="752"/>
        <item x="954"/>
        <item x="907"/>
        <item x="876"/>
        <item x="704"/>
        <item x="348"/>
        <item x="985"/>
        <item x="481"/>
        <item x="472"/>
        <item x="774"/>
        <item x="4"/>
        <item x="583"/>
        <item x="514"/>
        <item x="345"/>
        <item x="160"/>
        <item x="219"/>
        <item x="477"/>
        <item x="669"/>
        <item x="537"/>
        <item x="724"/>
        <item x="721"/>
        <item x="613"/>
        <item x="108"/>
        <item x="403"/>
        <item x="174"/>
        <item x="262"/>
        <item x="167"/>
        <item x="94"/>
        <item x="91"/>
        <item x="850"/>
        <item x="518"/>
        <item x="888"/>
        <item x="577"/>
        <item x="204"/>
        <item x="591"/>
        <item x="282"/>
        <item x="468"/>
        <item x="444"/>
        <item x="379"/>
        <item x="353"/>
        <item x="50"/>
        <item x="256"/>
        <item x="115"/>
        <item x="111"/>
        <item x="904"/>
        <item x="630"/>
        <item x="53"/>
        <item x="311"/>
        <item x="443"/>
        <item x="970"/>
        <item x="648"/>
        <item x="763"/>
        <item x="722"/>
        <item x="6"/>
        <item x="449"/>
        <item x="532"/>
        <item x="421"/>
        <item x="120"/>
        <item x="445"/>
        <item x="76"/>
        <item x="878"/>
        <item x="618"/>
        <item x="226"/>
        <item x="318"/>
        <item x="209"/>
        <item x="326"/>
        <item x="469"/>
        <item x="911"/>
        <item x="606"/>
        <item x="487"/>
        <item x="372"/>
        <item x="539"/>
        <item x="743"/>
        <item x="221"/>
        <item x="884"/>
        <item x="861"/>
        <item x="571"/>
        <item x="88"/>
        <item x="647"/>
        <item x="402"/>
        <item x="489"/>
        <item x="380"/>
        <item x="177"/>
        <item x="200"/>
        <item x="339"/>
        <item x="942"/>
        <item x="278"/>
        <item x="828"/>
        <item x="881"/>
        <item x="739"/>
        <item x="69"/>
        <item x="358"/>
        <item x="428"/>
        <item x="376"/>
        <item x="807"/>
        <item x="569"/>
        <item x="791"/>
        <item x="250"/>
        <item x="951"/>
        <item x="365"/>
        <item x="620"/>
        <item x="28"/>
        <item x="176"/>
        <item x="831"/>
        <item x="351"/>
        <item x="484"/>
        <item x="615"/>
        <item x="572"/>
        <item x="159"/>
        <item x="86"/>
        <item x="698"/>
        <item x="24"/>
        <item x="801"/>
        <item x="38"/>
        <item x="920"/>
        <item x="809"/>
        <item x="446"/>
        <item x="538"/>
        <item x="897"/>
        <item x="56"/>
        <item x="125"/>
        <item x="565"/>
        <item x="135"/>
        <item x="798"/>
        <item x="512"/>
        <item x="981"/>
        <item x="562"/>
        <item x="265"/>
        <item x="653"/>
        <item x="181"/>
        <item x="45"/>
        <item x="650"/>
        <item x="78"/>
        <item x="497"/>
        <item x="742"/>
        <item x="643"/>
        <item x="405"/>
        <item x="382"/>
        <item x="199"/>
        <item x="73"/>
        <item x="151"/>
        <item x="838"/>
        <item x="683"/>
        <item x="673"/>
        <item x="675"/>
        <item x="306"/>
        <item x="438"/>
        <item x="693"/>
        <item x="164"/>
        <item x="72"/>
        <item x="22"/>
        <item x="723"/>
        <item x="147"/>
        <item x="52"/>
        <item x="1001"/>
        <item x="978"/>
        <item x="377"/>
        <item x="144"/>
        <item x="214"/>
        <item x="319"/>
        <item x="660"/>
        <item x="720"/>
        <item x="914"/>
        <item x="49"/>
        <item x="458"/>
        <item x="827"/>
        <item x="899"/>
        <item x="638"/>
        <item x="947"/>
        <item x="408"/>
        <item x="915"/>
        <item x="519"/>
        <item x="37"/>
        <item x="301"/>
        <item x="475"/>
        <item x="604"/>
        <item x="396"/>
        <item x="927"/>
        <item x="929"/>
        <item x="275"/>
        <item x="619"/>
        <item x="19"/>
        <item x="274"/>
        <item x="70"/>
        <item x="213"/>
        <item x="640"/>
        <item x="664"/>
        <item x="522"/>
        <item x="210"/>
        <item x="97"/>
        <item x="676"/>
        <item x="436"/>
        <item x="982"/>
        <item x="325"/>
        <item x="760"/>
        <item x="789"/>
        <item x="357"/>
        <item x="813"/>
        <item x="684"/>
        <item x="864"/>
        <item x="581"/>
        <item x="934"/>
        <item x="689"/>
        <item x="629"/>
        <item x="33"/>
        <item x="121"/>
        <item x="564"/>
        <item x="825"/>
        <item x="378"/>
        <item x="794"/>
        <item x="747"/>
        <item x="686"/>
        <item x="775"/>
        <item x="859"/>
        <item x="485"/>
        <item x="16"/>
        <item x="867"/>
        <item x="587"/>
        <item x="131"/>
        <item x="201"/>
        <item x="558"/>
        <item x="297"/>
        <item x="504"/>
        <item x="979"/>
        <item x="983"/>
        <item x="821"/>
        <item x="362"/>
        <item x="496"/>
        <item x="277"/>
        <item x="732"/>
        <item x="249"/>
        <item x="718"/>
        <item x="666"/>
        <item x="352"/>
        <item x="811"/>
        <item x="896"/>
        <item x="559"/>
        <item x="525"/>
        <item x="340"/>
        <item x="773"/>
        <item x="304"/>
        <item x="64"/>
        <item x="599"/>
        <item x="892"/>
        <item x="153"/>
        <item x="862"/>
        <item x="296"/>
        <item x="101"/>
        <item x="337"/>
        <item x="550"/>
        <item x="269"/>
        <item x="846"/>
        <item x="54"/>
        <item x="399"/>
        <item x="298"/>
        <item x="515"/>
        <item x="855"/>
        <item x="870"/>
        <item x="986"/>
        <item x="533"/>
        <item x="390"/>
        <item x="636"/>
        <item x="341"/>
        <item x="89"/>
        <item x="589"/>
        <item x="498"/>
        <item x="29"/>
        <item x="327"/>
        <item x="668"/>
        <item x="137"/>
        <item x="11"/>
        <item x="5"/>
        <item x="556"/>
        <item x="9"/>
        <item x="765"/>
        <item x="699"/>
        <item x="23"/>
        <item x="104"/>
        <item x="154"/>
        <item x="258"/>
        <item x="30"/>
        <item x="816"/>
        <item x="736"/>
        <item x="134"/>
        <item x="424"/>
        <item x="363"/>
        <item x="701"/>
        <item x="334"/>
        <item x="344"/>
        <item x="715"/>
        <item x="26"/>
        <item x="786"/>
        <item x="371"/>
        <item x="994"/>
        <item x="887"/>
        <item x="242"/>
        <item x="913"/>
        <item x="977"/>
        <item x="733"/>
        <item x="874"/>
        <item x="547"/>
        <item x="57"/>
        <item x="806"/>
        <item x="236"/>
        <item x="758"/>
        <item x="916"/>
        <item x="187"/>
        <item x="499"/>
        <item x="139"/>
        <item x="948"/>
        <item x="764"/>
        <item x="145"/>
        <item x="186"/>
        <item x="140"/>
        <item x="286"/>
        <item x="665"/>
        <item x="734"/>
        <item x="494"/>
        <item x="540"/>
        <item x="267"/>
        <item x="248"/>
        <item x="728"/>
        <item x="716"/>
        <item x="692"/>
        <item x="486"/>
        <item x="281"/>
        <item x="575"/>
        <item x="100"/>
        <item x="940"/>
        <item x="835"/>
        <item x="129"/>
        <item x="988"/>
        <item x="690"/>
        <item x="843"/>
        <item x="755"/>
        <item x="261"/>
        <item x="706"/>
        <item x="448"/>
        <item x="308"/>
        <item x="962"/>
        <item x="418"/>
        <item x="633"/>
        <item x="507"/>
        <item x="541"/>
        <item x="426"/>
        <item x="900"/>
        <item x="110"/>
        <item x="166"/>
        <item x="781"/>
        <item x="714"/>
        <item x="383"/>
        <item x="679"/>
        <item x="420"/>
        <item x="500"/>
        <item x="616"/>
        <item x="133"/>
        <item x="918"/>
        <item x="772"/>
        <item x="770"/>
        <item x="294"/>
        <item x="738"/>
        <item x="885"/>
        <item x="225"/>
        <item x="953"/>
        <item x="255"/>
        <item x="882"/>
        <item x="778"/>
        <item x="3"/>
        <item x="793"/>
        <item x="243"/>
        <item x="39"/>
        <item x="183"/>
        <item x="1006"/>
        <item x="956"/>
        <item x="601"/>
        <item x="492"/>
        <item x="1009"/>
        <item x="182"/>
        <item x="810"/>
        <item x="788"/>
        <item x="228"/>
        <item x="272"/>
        <item x="685"/>
        <item x="730"/>
        <item x="657"/>
        <item x="842"/>
        <item x="919"/>
        <item x="972"/>
        <item x="672"/>
        <item x="146"/>
        <item x="416"/>
        <item x="839"/>
        <item x="912"/>
        <item x="663"/>
        <item x="112"/>
        <item x="555"/>
        <item x="46"/>
        <item x="938"/>
        <item x="31"/>
        <item x="180"/>
        <item x="535"/>
        <item x="194"/>
        <item x="419"/>
        <item x="127"/>
        <item x="877"/>
        <item x="60"/>
        <item x="395"/>
        <item x="696"/>
        <item x="783"/>
        <item x="603"/>
        <item x="707"/>
        <item x="661"/>
        <item x="875"/>
        <item x="632"/>
        <item x="466"/>
        <item x="80"/>
        <item x="430"/>
        <item x="624"/>
        <item x="105"/>
        <item x="415"/>
        <item x="119"/>
        <item x="474"/>
        <item x="626"/>
        <item x="560"/>
        <item x="407"/>
        <item x="501"/>
        <item x="872"/>
        <item x="68"/>
        <item x="103"/>
        <item x="682"/>
        <item x="833"/>
        <item x="285"/>
        <item x="14"/>
        <item x="610"/>
        <item x="280"/>
        <item x="966"/>
        <item x="312"/>
        <item x="67"/>
        <item x="411"/>
        <item x="439"/>
        <item x="299"/>
        <item x="34"/>
        <item x="432"/>
        <item x="116"/>
        <item x="505"/>
        <item x="234"/>
        <item x="361"/>
        <item x="467"/>
        <item x="531"/>
        <item x="965"/>
        <item x="302"/>
        <item x="936"/>
        <item x="241"/>
        <item x="509"/>
        <item x="2"/>
        <item x="330"/>
        <item x="905"/>
        <item x="461"/>
        <item x="628"/>
        <item x="817"/>
        <item x="853"/>
        <item x="79"/>
        <item x="442"/>
        <item x="266"/>
        <item x="102"/>
        <item x="1014"/>
        <item x="333"/>
        <item x="338"/>
        <item x="955"/>
        <item x="161"/>
        <item x="659"/>
        <item x="374"/>
        <item x="456"/>
        <item x="342"/>
        <item x="366"/>
        <item x="573"/>
        <item x="360"/>
        <item x="984"/>
        <item x="175"/>
        <item x="412"/>
        <item x="191"/>
        <item x="193"/>
        <item x="627"/>
        <item x="169"/>
        <item x="802"/>
        <item x="185"/>
        <item x="435"/>
        <item x="244"/>
        <item x="259"/>
        <item x="840"/>
        <item x="943"/>
        <item x="717"/>
        <item x="992"/>
        <item x="837"/>
        <item x="605"/>
        <item x="93"/>
        <item x="880"/>
        <item x="252"/>
        <item x="15"/>
        <item x="478"/>
        <item x="158"/>
        <item x="922"/>
        <item x="588"/>
        <item x="71"/>
        <item x="212"/>
        <item x="437"/>
        <item x="113"/>
        <item x="517"/>
        <item x="526"/>
        <item x="495"/>
        <item x="901"/>
        <item x="544"/>
        <item x="584"/>
        <item x="230"/>
        <item x="347"/>
        <item x="751"/>
        <item x="808"/>
        <item x="771"/>
        <item x="719"/>
        <item x="188"/>
        <item x="43"/>
        <item x="654"/>
        <item x="766"/>
        <item x="163"/>
        <item x="471"/>
        <item x="216"/>
        <item x="460"/>
        <item x="928"/>
        <item x="761"/>
        <item x="767"/>
        <item x="451"/>
        <item x="691"/>
        <item x="678"/>
        <item x="857"/>
        <item x="192"/>
        <item x="413"/>
        <item x="233"/>
        <item x="779"/>
        <item x="700"/>
        <item x="168"/>
        <item x="425"/>
        <item x="957"/>
        <item x="313"/>
        <item x="457"/>
        <item x="491"/>
        <item x="434"/>
        <item x="578"/>
        <item x="251"/>
        <item x="950"/>
        <item x="995"/>
        <item x="869"/>
        <item x="895"/>
        <item x="48"/>
        <item x="745"/>
        <item x="973"/>
        <item x="753"/>
        <item x="731"/>
        <item x="849"/>
        <item x="40"/>
        <item x="392"/>
        <item x="593"/>
        <item x="247"/>
        <item x="637"/>
        <item x="902"/>
        <item x="980"/>
        <item x="925"/>
        <item x="123"/>
        <item x="409"/>
        <item x="245"/>
        <item x="375"/>
        <item x="729"/>
        <item x="350"/>
        <item x="240"/>
        <item x="32"/>
        <item x="1015"/>
        <item t="default"/>
      </items>
    </pivotField>
    <pivotField compact="0" showAll="0">
      <items count="537">
        <item x="0"/>
        <item x="212"/>
        <item x="363"/>
        <item x="223"/>
        <item x="275"/>
        <item x="284"/>
        <item x="318"/>
        <item x="238"/>
        <item x="224"/>
        <item x="354"/>
        <item x="197"/>
        <item x="26"/>
        <item x="511"/>
        <item x="138"/>
        <item x="448"/>
        <item x="453"/>
        <item x="465"/>
        <item x="479"/>
        <item x="400"/>
        <item x="140"/>
        <item x="437"/>
        <item x="242"/>
        <item x="294"/>
        <item x="428"/>
        <item x="513"/>
        <item x="527"/>
        <item x="417"/>
        <item x="220"/>
        <item x="340"/>
        <item x="200"/>
        <item x="387"/>
        <item x="436"/>
        <item x="332"/>
        <item x="234"/>
        <item x="357"/>
        <item x="278"/>
        <item x="112"/>
        <item x="214"/>
        <item x="322"/>
        <item x="348"/>
        <item x="172"/>
        <item x="73"/>
        <item x="447"/>
        <item x="457"/>
        <item x="173"/>
        <item x="175"/>
        <item x="492"/>
        <item x="54"/>
        <item x="196"/>
        <item x="424"/>
        <item x="394"/>
        <item x="429"/>
        <item x="265"/>
        <item x="205"/>
        <item x="468"/>
        <item x="37"/>
        <item x="397"/>
        <item x="149"/>
        <item x="258"/>
        <item x="516"/>
        <item x="396"/>
        <item x="179"/>
        <item x="395"/>
        <item x="16"/>
        <item x="98"/>
        <item x="521"/>
        <item x="208"/>
        <item x="351"/>
        <item x="192"/>
        <item x="194"/>
        <item x="71"/>
        <item x="481"/>
        <item x="64"/>
        <item x="386"/>
        <item x="131"/>
        <item x="519"/>
        <item x="443"/>
        <item x="344"/>
        <item x="8"/>
        <item x="285"/>
        <item x="221"/>
        <item x="339"/>
        <item x="484"/>
        <item x="31"/>
        <item x="495"/>
        <item x="299"/>
        <item x="15"/>
        <item x="305"/>
        <item x="75"/>
        <item x="504"/>
        <item x="500"/>
        <item x="302"/>
        <item x="225"/>
        <item x="454"/>
        <item x="433"/>
        <item x="517"/>
        <item x="361"/>
        <item x="123"/>
        <item x="259"/>
        <item x="70"/>
        <item x="518"/>
        <item x="111"/>
        <item x="80"/>
        <item x="94"/>
        <item x="160"/>
        <item x="177"/>
        <item x="24"/>
        <item x="107"/>
        <item x="4"/>
        <item x="301"/>
        <item x="264"/>
        <item x="514"/>
        <item x="39"/>
        <item x="53"/>
        <item x="218"/>
        <item x="50"/>
        <item x="393"/>
        <item x="229"/>
        <item x="245"/>
        <item x="494"/>
        <item x="68"/>
        <item x="475"/>
        <item x="96"/>
        <item x="483"/>
        <item x="311"/>
        <item x="56"/>
        <item x="85"/>
        <item x="18"/>
        <item x="84"/>
        <item x="270"/>
        <item x="378"/>
        <item x="125"/>
        <item x="296"/>
        <item x="263"/>
        <item x="462"/>
        <item x="193"/>
        <item x="315"/>
        <item x="81"/>
        <item x="89"/>
        <item x="362"/>
        <item x="147"/>
        <item x="146"/>
        <item x="347"/>
        <item x="22"/>
        <item x="464"/>
        <item x="469"/>
        <item x="528"/>
        <item x="352"/>
        <item x="29"/>
        <item x="401"/>
        <item x="505"/>
        <item x="69"/>
        <item x="13"/>
        <item x="33"/>
        <item x="533"/>
        <item x="67"/>
        <item x="503"/>
        <item x="97"/>
        <item x="14"/>
        <item x="203"/>
        <item x="333"/>
        <item x="59"/>
        <item x="41"/>
        <item x="310"/>
        <item x="186"/>
        <item x="308"/>
        <item x="471"/>
        <item x="323"/>
        <item x="442"/>
        <item x="366"/>
        <item x="319"/>
        <item x="320"/>
        <item x="36"/>
        <item x="62"/>
        <item x="17"/>
        <item x="408"/>
        <item x="38"/>
        <item x="44"/>
        <item x="325"/>
        <item x="413"/>
        <item x="106"/>
        <item x="143"/>
        <item x="298"/>
        <item x="129"/>
        <item x="235"/>
        <item x="207"/>
        <item x="1"/>
        <item x="260"/>
        <item x="134"/>
        <item x="329"/>
        <item x="497"/>
        <item x="2"/>
        <item x="171"/>
        <item x="217"/>
        <item x="482"/>
        <item x="377"/>
        <item x="255"/>
        <item x="156"/>
        <item x="450"/>
        <item x="249"/>
        <item x="512"/>
        <item x="213"/>
        <item x="269"/>
        <item x="256"/>
        <item x="438"/>
        <item x="473"/>
        <item x="522"/>
        <item x="25"/>
        <item x="531"/>
        <item x="314"/>
        <item x="312"/>
        <item x="267"/>
        <item x="391"/>
        <item x="334"/>
        <item x="499"/>
        <item x="88"/>
        <item x="202"/>
        <item x="425"/>
        <item x="40"/>
        <item x="280"/>
        <item x="166"/>
        <item x="128"/>
        <item x="384"/>
        <item x="180"/>
        <item x="261"/>
        <item x="313"/>
        <item x="163"/>
        <item x="58"/>
        <item x="151"/>
        <item x="427"/>
        <item x="380"/>
        <item x="204"/>
        <item x="178"/>
        <item x="463"/>
        <item x="423"/>
        <item x="198"/>
        <item x="237"/>
        <item x="60"/>
        <item x="372"/>
        <item x="119"/>
        <item x="61"/>
        <item x="324"/>
        <item x="381"/>
        <item x="236"/>
        <item x="446"/>
        <item x="485"/>
        <item x="458"/>
        <item x="452"/>
        <item x="526"/>
        <item x="486"/>
        <item x="441"/>
        <item x="19"/>
        <item x="445"/>
        <item x="7"/>
        <item x="120"/>
        <item x="5"/>
        <item x="431"/>
        <item x="326"/>
        <item x="124"/>
        <item x="398"/>
        <item x="222"/>
        <item x="57"/>
        <item x="430"/>
        <item x="91"/>
        <item x="416"/>
        <item x="77"/>
        <item x="440"/>
        <item x="127"/>
        <item x="336"/>
        <item x="188"/>
        <item x="385"/>
        <item x="206"/>
        <item x="289"/>
        <item x="529"/>
        <item x="240"/>
        <item x="530"/>
        <item x="162"/>
        <item x="167"/>
        <item x="201"/>
        <item x="184"/>
        <item x="28"/>
        <item x="51"/>
        <item x="74"/>
        <item x="159"/>
        <item x="86"/>
        <item x="510"/>
        <item x="187"/>
        <item x="383"/>
        <item x="122"/>
        <item x="210"/>
        <item x="48"/>
        <item x="133"/>
        <item x="407"/>
        <item x="406"/>
        <item x="288"/>
        <item x="27"/>
        <item x="420"/>
        <item x="216"/>
        <item x="411"/>
        <item x="498"/>
        <item x="226"/>
        <item x="405"/>
        <item x="132"/>
        <item x="419"/>
        <item x="358"/>
        <item x="126"/>
        <item x="105"/>
        <item x="3"/>
        <item x="525"/>
        <item x="418"/>
        <item x="153"/>
        <item x="487"/>
        <item x="317"/>
        <item x="100"/>
        <item x="257"/>
        <item x="199"/>
        <item x="43"/>
        <item x="66"/>
        <item x="114"/>
        <item x="241"/>
        <item x="488"/>
        <item x="152"/>
        <item x="230"/>
        <item x="459"/>
        <item x="6"/>
        <item x="174"/>
        <item x="279"/>
        <item x="246"/>
        <item x="412"/>
        <item x="409"/>
        <item x="191"/>
        <item x="456"/>
        <item x="421"/>
        <item x="461"/>
        <item x="292"/>
        <item x="435"/>
        <item x="507"/>
        <item x="150"/>
        <item x="502"/>
        <item x="271"/>
        <item x="509"/>
        <item x="144"/>
        <item x="101"/>
        <item x="268"/>
        <item x="32"/>
        <item x="157"/>
        <item x="76"/>
        <item x="316"/>
        <item x="164"/>
        <item x="121"/>
        <item x="181"/>
        <item x="78"/>
        <item x="297"/>
        <item x="379"/>
        <item x="185"/>
        <item x="290"/>
        <item x="135"/>
        <item x="306"/>
        <item x="195"/>
        <item x="49"/>
        <item x="331"/>
        <item x="368"/>
        <item x="376"/>
        <item x="356"/>
        <item x="341"/>
        <item x="102"/>
        <item x="478"/>
        <item x="506"/>
        <item x="375"/>
        <item x="415"/>
        <item x="266"/>
        <item x="108"/>
        <item x="480"/>
        <item x="155"/>
        <item x="115"/>
        <item x="47"/>
        <item x="283"/>
        <item x="390"/>
        <item x="93"/>
        <item x="342"/>
        <item x="382"/>
        <item x="444"/>
        <item x="239"/>
        <item x="524"/>
        <item x="103"/>
        <item x="532"/>
        <item x="399"/>
        <item x="490"/>
        <item x="142"/>
        <item x="190"/>
        <item x="489"/>
        <item x="359"/>
        <item x="414"/>
        <item x="477"/>
        <item x="52"/>
        <item x="338"/>
        <item x="422"/>
        <item x="130"/>
        <item x="327"/>
        <item x="211"/>
        <item x="523"/>
        <item x="335"/>
        <item x="136"/>
        <item x="353"/>
        <item x="455"/>
        <item x="139"/>
        <item x="176"/>
        <item x="141"/>
        <item x="183"/>
        <item x="365"/>
        <item x="23"/>
        <item x="231"/>
        <item x="118"/>
        <item x="520"/>
        <item x="432"/>
        <item x="46"/>
        <item x="321"/>
        <item x="345"/>
        <item x="355"/>
        <item x="232"/>
        <item x="337"/>
        <item x="369"/>
        <item x="99"/>
        <item x="364"/>
        <item x="83"/>
        <item x="233"/>
        <item x="434"/>
        <item x="87"/>
        <item x="449"/>
        <item x="476"/>
        <item x="145"/>
        <item x="474"/>
        <item x="252"/>
        <item x="79"/>
        <item x="273"/>
        <item x="262"/>
        <item x="35"/>
        <item x="404"/>
        <item x="460"/>
        <item x="228"/>
        <item x="304"/>
        <item x="303"/>
        <item x="277"/>
        <item x="170"/>
        <item x="491"/>
        <item x="34"/>
        <item x="12"/>
        <item x="161"/>
        <item x="374"/>
        <item x="439"/>
        <item x="168"/>
        <item x="9"/>
        <item x="388"/>
        <item x="247"/>
        <item x="251"/>
        <item x="72"/>
        <item x="371"/>
        <item x="291"/>
        <item x="508"/>
        <item x="113"/>
        <item x="287"/>
        <item x="360"/>
        <item x="11"/>
        <item x="367"/>
        <item x="42"/>
        <item x="472"/>
        <item x="309"/>
        <item x="158"/>
        <item x="389"/>
        <item x="248"/>
        <item x="370"/>
        <item x="281"/>
        <item x="116"/>
        <item x="95"/>
        <item x="330"/>
        <item x="349"/>
        <item x="350"/>
        <item x="392"/>
        <item x="470"/>
        <item x="274"/>
        <item x="466"/>
        <item x="137"/>
        <item x="493"/>
        <item x="300"/>
        <item x="219"/>
        <item x="45"/>
        <item x="346"/>
        <item x="515"/>
        <item x="534"/>
        <item x="496"/>
        <item x="110"/>
        <item x="276"/>
        <item x="90"/>
        <item x="154"/>
        <item x="165"/>
        <item x="451"/>
        <item x="253"/>
        <item x="426"/>
        <item x="243"/>
        <item x="215"/>
        <item x="282"/>
        <item x="293"/>
        <item x="254"/>
        <item x="343"/>
        <item x="286"/>
        <item x="182"/>
        <item x="20"/>
        <item x="104"/>
        <item x="410"/>
        <item x="328"/>
        <item x="373"/>
        <item x="272"/>
        <item x="209"/>
        <item x="403"/>
        <item x="21"/>
        <item x="250"/>
        <item x="169"/>
        <item x="402"/>
        <item x="65"/>
        <item x="55"/>
        <item x="467"/>
        <item x="227"/>
        <item x="82"/>
        <item x="189"/>
        <item x="501"/>
        <item x="63"/>
        <item x="148"/>
        <item x="117"/>
        <item x="109"/>
        <item x="295"/>
        <item x="244"/>
        <item x="30"/>
        <item x="307"/>
        <item x="10"/>
        <item x="92"/>
        <item x="535"/>
        <item t="default"/>
      </items>
    </pivotField>
    <pivotField compact="0" showAll="0">
      <items count="1213">
        <item x="1"/>
        <item x="304"/>
        <item x="1130"/>
        <item x="647"/>
        <item x="301"/>
        <item x="1185"/>
        <item x="48"/>
        <item x="703"/>
        <item x="1145"/>
        <item x="633"/>
        <item x="723"/>
        <item x="704"/>
        <item x="1106"/>
        <item x="266"/>
        <item x="1178"/>
        <item x="662"/>
        <item x="319"/>
        <item x="236"/>
        <item x="855"/>
        <item x="549"/>
        <item x="627"/>
        <item x="387"/>
        <item x="626"/>
        <item x="89"/>
        <item x="887"/>
        <item x="494"/>
        <item x="1062"/>
        <item x="20"/>
        <item x="1148"/>
        <item x="176"/>
        <item x="475"/>
        <item x="731"/>
        <item x="247"/>
        <item x="38"/>
        <item x="513"/>
        <item x="949"/>
        <item x="421"/>
        <item x="614"/>
        <item x="835"/>
        <item x="278"/>
        <item x="444"/>
        <item x="531"/>
        <item x="1111"/>
        <item x="1061"/>
        <item x="713"/>
        <item x="501"/>
        <item x="1030"/>
        <item x="395"/>
        <item x="961"/>
        <item x="1149"/>
        <item x="663"/>
        <item x="448"/>
        <item x="364"/>
        <item x="1142"/>
        <item x="1167"/>
        <item x="488"/>
        <item x="928"/>
        <item x="173"/>
        <item x="672"/>
        <item x="1034"/>
        <item x="1183"/>
        <item x="428"/>
        <item x="254"/>
        <item x="157"/>
        <item x="998"/>
        <item x="14"/>
        <item x="968"/>
        <item x="260"/>
        <item x="764"/>
        <item x="137"/>
        <item x="564"/>
        <item x="42"/>
        <item x="346"/>
        <item x="563"/>
        <item x="125"/>
        <item x="1206"/>
        <item x="973"/>
        <item x="1175"/>
        <item x="13"/>
        <item x="657"/>
        <item x="136"/>
        <item x="378"/>
        <item x="87"/>
        <item x="1169"/>
        <item x="694"/>
        <item x="612"/>
        <item x="686"/>
        <item x="234"/>
        <item x="659"/>
        <item x="566"/>
        <item x="1023"/>
        <item x="1122"/>
        <item x="1014"/>
        <item x="1134"/>
        <item x="537"/>
        <item x="1052"/>
        <item x="574"/>
        <item x="1078"/>
        <item x="340"/>
        <item x="623"/>
        <item x="295"/>
        <item x="72"/>
        <item x="11"/>
        <item x="960"/>
        <item x="22"/>
        <item x="866"/>
        <item x="684"/>
        <item x="1195"/>
        <item x="1202"/>
        <item x="333"/>
        <item x="45"/>
        <item x="629"/>
        <item x="793"/>
        <item x="823"/>
        <item x="550"/>
        <item x="482"/>
        <item x="632"/>
        <item x="118"/>
        <item x="860"/>
        <item x="273"/>
        <item x="1004"/>
        <item x="292"/>
        <item x="567"/>
        <item x="1156"/>
        <item x="820"/>
        <item x="690"/>
        <item x="781"/>
        <item x="661"/>
        <item x="539"/>
        <item x="216"/>
        <item x="465"/>
        <item x="738"/>
        <item x="1182"/>
        <item x="846"/>
        <item x="232"/>
        <item x="418"/>
        <item x="812"/>
        <item x="1208"/>
        <item x="551"/>
        <item x="34"/>
        <item x="871"/>
        <item x="801"/>
        <item x="736"/>
        <item x="82"/>
        <item x="562"/>
        <item x="1015"/>
        <item x="35"/>
        <item x="424"/>
        <item x="818"/>
        <item x="901"/>
        <item x="1036"/>
        <item x="1204"/>
        <item x="832"/>
        <item x="1120"/>
        <item x="271"/>
        <item x="868"/>
        <item x="905"/>
        <item x="1107"/>
        <item x="27"/>
        <item x="1099"/>
        <item x="487"/>
        <item x="442"/>
        <item x="1114"/>
        <item x="1160"/>
        <item x="439"/>
        <item x="107"/>
        <item x="152"/>
        <item x="769"/>
        <item x="975"/>
        <item x="580"/>
        <item x="470"/>
        <item x="189"/>
        <item x="1173"/>
        <item x="369"/>
        <item x="732"/>
        <item x="21"/>
        <item x="828"/>
        <item x="213"/>
        <item x="933"/>
        <item x="545"/>
        <item x="51"/>
        <item x="807"/>
        <item x="218"/>
        <item x="1143"/>
        <item x="235"/>
        <item x="578"/>
        <item x="227"/>
        <item x="101"/>
        <item x="1088"/>
        <item x="951"/>
        <item x="711"/>
        <item x="135"/>
        <item x="47"/>
        <item x="317"/>
        <item x="599"/>
        <item x="1150"/>
        <item x="588"/>
        <item x="786"/>
        <item x="986"/>
        <item x="16"/>
        <item x="438"/>
        <item x="196"/>
        <item x="241"/>
        <item x="606"/>
        <item x="1071"/>
        <item x="269"/>
        <item x="146"/>
        <item x="171"/>
        <item x="255"/>
        <item x="902"/>
        <item x="518"/>
        <item x="777"/>
        <item x="1049"/>
        <item x="116"/>
        <item x="169"/>
        <item x="915"/>
        <item x="32"/>
        <item x="77"/>
        <item x="724"/>
        <item x="458"/>
        <item x="500"/>
        <item x="923"/>
        <item x="336"/>
        <item x="841"/>
        <item x="948"/>
        <item x="802"/>
        <item x="69"/>
        <item x="982"/>
        <item x="486"/>
        <item x="1077"/>
        <item x="1076"/>
        <item x="74"/>
        <item x="311"/>
        <item x="1129"/>
        <item x="402"/>
        <item x="1017"/>
        <item x="667"/>
        <item x="822"/>
        <item x="831"/>
        <item x="808"/>
        <item x="353"/>
        <item x="607"/>
        <item x="943"/>
        <item x="405"/>
        <item x="83"/>
        <item x="477"/>
        <item x="830"/>
        <item x="665"/>
        <item x="1012"/>
        <item x="263"/>
        <item x="348"/>
        <item x="995"/>
        <item x="1038"/>
        <item x="517"/>
        <item x="671"/>
        <item x="962"/>
        <item x="207"/>
        <item x="1197"/>
        <item x="1003"/>
        <item x="36"/>
        <item x="877"/>
        <item x="409"/>
        <item x="399"/>
        <item x="400"/>
        <item x="53"/>
        <item x="133"/>
        <item x="484"/>
        <item x="134"/>
        <item x="478"/>
        <item x="819"/>
        <item x="57"/>
        <item x="172"/>
        <item x="1139"/>
        <item x="1154"/>
        <item x="64"/>
        <item x="211"/>
        <item x="509"/>
        <item x="583"/>
        <item x="262"/>
        <item x="155"/>
        <item x="1135"/>
        <item x="652"/>
        <item x="1179"/>
        <item x="1087"/>
        <item x="889"/>
        <item x="733"/>
        <item x="813"/>
        <item x="200"/>
        <item x="73"/>
        <item x="757"/>
        <item x="287"/>
        <item x="1070"/>
        <item x="1165"/>
        <item x="977"/>
        <item x="605"/>
        <item x="1032"/>
        <item x="916"/>
        <item x="100"/>
        <item x="1168"/>
        <item x="434"/>
        <item x="785"/>
        <item x="768"/>
        <item x="980"/>
        <item x="994"/>
        <item x="80"/>
        <item x="92"/>
        <item x="1199"/>
        <item x="778"/>
        <item x="525"/>
        <item x="303"/>
        <item x="809"/>
        <item x="50"/>
        <item x="24"/>
        <item x="1024"/>
        <item x="524"/>
        <item x="339"/>
        <item x="946"/>
        <item x="198"/>
        <item x="771"/>
        <item x="1205"/>
        <item x="86"/>
        <item x="596"/>
        <item x="325"/>
        <item x="767"/>
        <item x="1025"/>
        <item x="1138"/>
        <item x="268"/>
        <item x="613"/>
        <item x="1048"/>
        <item x="33"/>
        <item x="701"/>
        <item x="104"/>
        <item x="582"/>
        <item x="591"/>
        <item x="43"/>
        <item x="965"/>
        <item x="493"/>
        <item x="541"/>
        <item x="523"/>
        <item x="410"/>
        <item x="1091"/>
        <item x="984"/>
        <item x="130"/>
        <item x="162"/>
        <item x="160"/>
        <item x="168"/>
        <item x="858"/>
        <item x="1021"/>
        <item x="595"/>
        <item x="249"/>
        <item x="1131"/>
        <item x="1018"/>
        <item x="426"/>
        <item x="138"/>
        <item x="794"/>
        <item x="175"/>
        <item x="867"/>
        <item x="988"/>
        <item x="99"/>
        <item x="397"/>
        <item x="1103"/>
        <item x="620"/>
        <item x="286"/>
        <item x="589"/>
        <item x="1026"/>
        <item x="388"/>
        <item x="1001"/>
        <item x="206"/>
        <item x="3"/>
        <item x="585"/>
        <item x="180"/>
        <item x="114"/>
        <item x="1020"/>
        <item x="936"/>
        <item x="760"/>
        <item x="891"/>
        <item x="141"/>
        <item x="1069"/>
        <item x="1051"/>
        <item x="660"/>
        <item x="290"/>
        <item x="1073"/>
        <item x="544"/>
        <item x="561"/>
        <item x="739"/>
        <item x="447"/>
        <item x="1158"/>
        <item x="735"/>
        <item x="630"/>
        <item x="847"/>
        <item x="719"/>
        <item x="849"/>
        <item x="224"/>
        <item x="139"/>
        <item x="1115"/>
        <item x="184"/>
        <item x="817"/>
        <item x="25"/>
        <item x="122"/>
        <item x="85"/>
        <item x="335"/>
        <item x="1157"/>
        <item x="683"/>
        <item x="144"/>
        <item x="788"/>
        <item x="1112"/>
        <item x="637"/>
        <item x="460"/>
        <item x="98"/>
        <item x="1153"/>
        <item x="721"/>
        <item x="527"/>
        <item x="1080"/>
        <item x="642"/>
        <item x="743"/>
        <item x="635"/>
        <item x="1011"/>
        <item x="803"/>
        <item x="267"/>
        <item x="472"/>
        <item x="797"/>
        <item x="856"/>
        <item x="390"/>
        <item x="1186"/>
        <item x="782"/>
        <item x="728"/>
        <item x="6"/>
        <item x="103"/>
        <item x="926"/>
        <item x="1191"/>
        <item x="929"/>
        <item x="1146"/>
        <item x="490"/>
        <item x="827"/>
        <item x="930"/>
        <item x="715"/>
        <item x="1013"/>
        <item x="330"/>
        <item x="481"/>
        <item x="530"/>
        <item x="18"/>
        <item x="167"/>
        <item x="1060"/>
        <item x="861"/>
        <item x="166"/>
        <item x="870"/>
        <item x="920"/>
        <item x="1174"/>
        <item x="553"/>
        <item x="282"/>
        <item x="839"/>
        <item x="161"/>
        <item x="483"/>
        <item x="374"/>
        <item x="1126"/>
        <item x="899"/>
        <item x="888"/>
        <item x="451"/>
        <item x="934"/>
        <item x="75"/>
        <item x="2"/>
        <item x="143"/>
        <item x="945"/>
        <item x="903"/>
        <item x="772"/>
        <item x="759"/>
        <item x="209"/>
        <item x="639"/>
        <item x="190"/>
        <item x="890"/>
        <item x="1118"/>
        <item x="727"/>
        <item x="1102"/>
        <item x="1159"/>
        <item x="413"/>
        <item x="722"/>
        <item x="669"/>
        <item x="306"/>
        <item x="1198"/>
        <item x="1045"/>
        <item x="716"/>
        <item x="297"/>
        <item x="602"/>
        <item x="697"/>
        <item x="570"/>
        <item x="1064"/>
        <item x="851"/>
        <item x="344"/>
        <item x="689"/>
        <item x="111"/>
        <item x="815"/>
        <item x="298"/>
        <item x="853"/>
        <item x="940"/>
        <item x="456"/>
        <item x="584"/>
        <item x="1031"/>
        <item x="52"/>
        <item x="676"/>
        <item x="529"/>
        <item x="519"/>
        <item x="215"/>
        <item x="121"/>
        <item x="758"/>
        <item x="1094"/>
        <item x="709"/>
        <item x="110"/>
        <item x="540"/>
        <item x="432"/>
        <item x="954"/>
        <item x="365"/>
        <item x="276"/>
        <item x="1055"/>
        <item x="542"/>
        <item x="864"/>
        <item x="912"/>
        <item x="1196"/>
        <item x="967"/>
        <item x="1189"/>
        <item x="1050"/>
        <item x="908"/>
        <item x="999"/>
        <item x="244"/>
        <item x="729"/>
        <item x="707"/>
        <item x="1136"/>
        <item x="174"/>
        <item x="952"/>
        <item x="510"/>
        <item x="664"/>
        <item x="1016"/>
        <item x="763"/>
        <item x="511"/>
        <item x="377"/>
        <item x="989"/>
        <item x="124"/>
        <item x="1187"/>
        <item x="1002"/>
        <item x="577"/>
        <item x="543"/>
        <item x="331"/>
        <item x="618"/>
        <item x="638"/>
        <item x="476"/>
        <item x="185"/>
        <item x="131"/>
        <item x="593"/>
        <item x="685"/>
        <item x="238"/>
        <item x="441"/>
        <item x="88"/>
        <item x="696"/>
        <item x="874"/>
        <item x="145"/>
        <item x="573"/>
        <item x="78"/>
        <item x="894"/>
        <item x="598"/>
        <item x="1022"/>
        <item x="720"/>
        <item x="1042"/>
        <item x="279"/>
        <item x="600"/>
        <item x="893"/>
        <item x="1010"/>
        <item x="309"/>
        <item x="105"/>
        <item x="96"/>
        <item x="619"/>
        <item x="299"/>
        <item x="117"/>
        <item x="381"/>
        <item x="766"/>
        <item x="217"/>
        <item x="12"/>
        <item x="191"/>
        <item x="548"/>
        <item x="1068"/>
        <item x="1171"/>
        <item x="119"/>
        <item x="345"/>
        <item x="922"/>
        <item x="360"/>
        <item x="756"/>
        <item x="256"/>
        <item x="406"/>
        <item x="140"/>
        <item x="708"/>
        <item x="628"/>
        <item x="310"/>
        <item x="425"/>
        <item x="1075"/>
        <item x="1137"/>
        <item x="71"/>
        <item x="789"/>
        <item x="1000"/>
        <item x="955"/>
        <item x="1151"/>
        <item x="93"/>
        <item x="666"/>
        <item x="873"/>
        <item x="746"/>
        <item x="770"/>
        <item x="102"/>
        <item x="806"/>
        <item x="918"/>
        <item x="938"/>
        <item x="1101"/>
        <item x="115"/>
        <item x="1074"/>
        <item x="201"/>
        <item x="881"/>
        <item x="571"/>
        <item x="512"/>
        <item x="910"/>
        <item x="313"/>
        <item x="225"/>
        <item x="1104"/>
        <item x="536"/>
        <item x="109"/>
        <item x="382"/>
        <item x="372"/>
        <item x="489"/>
        <item x="878"/>
        <item x="737"/>
        <item x="431"/>
        <item x="742"/>
        <item x="283"/>
        <item x="113"/>
        <item x="991"/>
        <item x="177"/>
        <item x="587"/>
        <item x="231"/>
        <item x="1105"/>
        <item x="1041"/>
        <item x="1113"/>
        <item x="969"/>
        <item x="1086"/>
        <item x="705"/>
        <item x="944"/>
        <item x="1072"/>
        <item x="1047"/>
        <item x="880"/>
        <item x="576"/>
        <item x="869"/>
        <item x="1132"/>
        <item x="682"/>
        <item x="370"/>
        <item x="1082"/>
        <item x="1079"/>
        <item x="821"/>
        <item x="1177"/>
        <item x="91"/>
        <item x="356"/>
        <item x="156"/>
        <item x="997"/>
        <item x="243"/>
        <item x="491"/>
        <item x="398"/>
        <item x="947"/>
        <item x="497"/>
        <item x="305"/>
        <item x="49"/>
        <item x="179"/>
        <item x="634"/>
        <item x="521"/>
        <item x="829"/>
        <item x="1006"/>
        <item x="538"/>
        <item x="636"/>
        <item x="1083"/>
        <item x="1125"/>
        <item x="745"/>
        <item x="1037"/>
        <item x="385"/>
        <item x="734"/>
        <item x="505"/>
        <item x="879"/>
        <item x="28"/>
        <item x="854"/>
        <item x="568"/>
        <item x="885"/>
        <item x="837"/>
        <item x="775"/>
        <item x="966"/>
        <item x="773"/>
        <item x="0"/>
        <item x="1039"/>
        <item x="445"/>
        <item x="572"/>
        <item x="1043"/>
        <item x="228"/>
        <item x="1009"/>
        <item x="9"/>
        <item x="939"/>
        <item x="362"/>
        <item x="528"/>
        <item x="15"/>
        <item x="154"/>
        <item x="507"/>
        <item x="791"/>
        <item x="182"/>
        <item x="414"/>
        <item x="403"/>
        <item x="547"/>
        <item x="1053"/>
        <item x="900"/>
        <item x="1066"/>
        <item x="1108"/>
        <item x="925"/>
        <item x="112"/>
        <item x="603"/>
        <item x="412"/>
        <item x="259"/>
        <item x="314"/>
        <item x="857"/>
        <item x="601"/>
        <item x="1128"/>
        <item x="824"/>
        <item x="691"/>
        <item x="415"/>
        <item x="194"/>
        <item x="957"/>
        <item x="644"/>
        <item x="987"/>
        <item x="816"/>
        <item x="30"/>
        <item x="810"/>
        <item x="284"/>
        <item x="188"/>
        <item x="751"/>
        <item x="586"/>
        <item x="795"/>
        <item x="1190"/>
        <item x="389"/>
        <item x="514"/>
        <item x="393"/>
        <item x="1065"/>
        <item x="258"/>
        <item x="575"/>
        <item x="220"/>
        <item x="341"/>
        <item x="917"/>
        <item x="942"/>
        <item x="958"/>
        <item x="61"/>
        <item x="862"/>
        <item x="1063"/>
        <item x="324"/>
        <item x="1019"/>
        <item x="1081"/>
        <item x="799"/>
        <item x="233"/>
        <item x="358"/>
        <item x="1200"/>
        <item x="1095"/>
        <item x="1209"/>
        <item x="404"/>
        <item x="8"/>
        <item x="897"/>
        <item x="750"/>
        <item x="54"/>
        <item x="1093"/>
        <item x="906"/>
        <item x="616"/>
        <item x="805"/>
        <item x="150"/>
        <item x="429"/>
        <item x="23"/>
        <item x="253"/>
        <item x="840"/>
        <item x="765"/>
        <item x="205"/>
        <item x="63"/>
        <item x="352"/>
        <item x="455"/>
        <item x="865"/>
        <item x="592"/>
        <item x="181"/>
        <item x="94"/>
        <item x="919"/>
        <item x="375"/>
        <item x="291"/>
        <item x="654"/>
        <item x="354"/>
        <item x="219"/>
        <item x="859"/>
        <item x="7"/>
        <item x="296"/>
        <item x="202"/>
        <item x="970"/>
        <item x="128"/>
        <item x="264"/>
        <item x="1007"/>
        <item x="320"/>
        <item x="79"/>
        <item x="522"/>
        <item x="608"/>
        <item x="457"/>
        <item x="1166"/>
        <item x="148"/>
        <item x="706"/>
        <item x="464"/>
        <item x="120"/>
        <item x="1096"/>
        <item x="557"/>
        <item x="504"/>
        <item x="594"/>
        <item x="350"/>
        <item x="1155"/>
        <item x="90"/>
        <item x="479"/>
        <item x="108"/>
        <item x="502"/>
        <item x="1181"/>
        <item x="214"/>
        <item x="814"/>
        <item x="251"/>
        <item x="645"/>
        <item x="655"/>
        <item x="699"/>
        <item x="1035"/>
        <item x="396"/>
        <item x="70"/>
        <item x="242"/>
        <item x="5"/>
        <item x="898"/>
        <item x="170"/>
        <item x="931"/>
        <item x="712"/>
        <item x="508"/>
        <item x="1090"/>
        <item x="896"/>
        <item x="700"/>
        <item x="312"/>
        <item x="37"/>
        <item x="437"/>
        <item x="469"/>
        <item x="132"/>
        <item x="1028"/>
        <item x="452"/>
        <item x="280"/>
        <item x="1116"/>
        <item x="17"/>
        <item x="1124"/>
        <item x="147"/>
        <item x="261"/>
        <item x="407"/>
        <item x="1089"/>
        <item x="195"/>
        <item x="1092"/>
        <item x="300"/>
        <item x="183"/>
        <item x="783"/>
        <item x="1144"/>
        <item x="1056"/>
        <item x="357"/>
        <item x="430"/>
        <item x="780"/>
        <item x="907"/>
        <item x="433"/>
        <item x="834"/>
        <item x="776"/>
        <item x="932"/>
        <item x="1029"/>
        <item x="752"/>
        <item x="237"/>
        <item x="26"/>
        <item x="941"/>
        <item x="800"/>
        <item x="338"/>
        <item x="552"/>
        <item x="1100"/>
        <item x="640"/>
        <item x="342"/>
        <item x="643"/>
        <item x="383"/>
        <item x="992"/>
        <item x="1123"/>
        <item x="392"/>
        <item x="971"/>
        <item x="226"/>
        <item x="245"/>
        <item x="895"/>
        <item x="153"/>
        <item x="726"/>
        <item x="656"/>
        <item x="473"/>
        <item x="221"/>
        <item x="1121"/>
        <item x="956"/>
        <item x="1005"/>
        <item x="106"/>
        <item x="394"/>
        <item x="126"/>
        <item x="1008"/>
        <item x="985"/>
        <item x="741"/>
        <item x="142"/>
        <item x="44"/>
        <item x="371"/>
        <item x="127"/>
        <item x="520"/>
        <item x="532"/>
        <item x="913"/>
        <item x="471"/>
        <item x="55"/>
        <item x="67"/>
        <item x="579"/>
        <item x="1180"/>
        <item x="950"/>
        <item x="1097"/>
        <item x="892"/>
        <item x="679"/>
        <item x="240"/>
        <item x="554"/>
        <item x="81"/>
        <item x="670"/>
        <item x="1194"/>
        <item x="363"/>
        <item x="718"/>
        <item x="329"/>
        <item x="248"/>
        <item x="274"/>
        <item x="1207"/>
        <item x="322"/>
        <item x="615"/>
        <item x="784"/>
        <item x="163"/>
        <item x="62"/>
        <item x="466"/>
        <item x="1067"/>
        <item x="740"/>
        <item x="461"/>
        <item x="774"/>
        <item x="790"/>
        <item x="886"/>
        <item x="883"/>
        <item x="1033"/>
        <item x="164"/>
        <item x="761"/>
        <item x="559"/>
        <item x="427"/>
        <item x="246"/>
        <item x="833"/>
        <item x="417"/>
        <item x="499"/>
        <item x="498"/>
        <item x="730"/>
        <item x="293"/>
        <item x="46"/>
        <item x="203"/>
        <item x="316"/>
        <item x="307"/>
        <item x="702"/>
        <item x="492"/>
        <item x="462"/>
        <item x="1192"/>
        <item x="556"/>
        <item x="199"/>
        <item x="411"/>
        <item x="610"/>
        <item x="1084"/>
        <item x="1152"/>
        <item x="151"/>
        <item x="351"/>
        <item x="924"/>
        <item x="749"/>
        <item x="581"/>
        <item x="65"/>
        <item x="974"/>
        <item x="717"/>
        <item x="76"/>
        <item x="569"/>
        <item x="648"/>
        <item x="468"/>
        <item x="391"/>
        <item x="872"/>
        <item x="1162"/>
        <item x="29"/>
        <item x="208"/>
        <item x="875"/>
        <item x="1040"/>
        <item x="981"/>
        <item x="59"/>
        <item x="680"/>
        <item x="779"/>
        <item x="611"/>
        <item x="844"/>
        <item x="1188"/>
        <item x="503"/>
        <item x="678"/>
        <item x="882"/>
        <item x="845"/>
        <item x="1140"/>
        <item x="192"/>
        <item x="420"/>
        <item x="622"/>
        <item x="450"/>
        <item x="186"/>
        <item x="95"/>
        <item x="565"/>
        <item x="1147"/>
        <item x="852"/>
        <item x="993"/>
        <item x="937"/>
        <item x="876"/>
        <item x="39"/>
        <item x="281"/>
        <item x="649"/>
        <item x="625"/>
        <item x="673"/>
        <item x="546"/>
        <item x="467"/>
        <item x="1054"/>
        <item x="416"/>
        <item x="1027"/>
        <item x="334"/>
        <item x="658"/>
        <item x="590"/>
        <item x="210"/>
        <item x="796"/>
        <item x="911"/>
        <item x="368"/>
        <item x="1172"/>
        <item x="422"/>
        <item x="60"/>
        <item x="84"/>
        <item x="687"/>
        <item x="230"/>
        <item x="66"/>
        <item x="953"/>
        <item x="675"/>
        <item x="376"/>
        <item x="811"/>
        <item x="275"/>
        <item x="459"/>
        <item x="68"/>
        <item x="668"/>
        <item x="921"/>
        <item x="914"/>
        <item x="272"/>
        <item x="386"/>
        <item x="250"/>
        <item x="315"/>
        <item x="534"/>
        <item x="158"/>
        <item x="641"/>
        <item x="366"/>
        <item x="755"/>
        <item x="725"/>
        <item x="555"/>
        <item x="909"/>
        <item x="1133"/>
        <item x="332"/>
        <item x="506"/>
        <item x="904"/>
        <item x="535"/>
        <item x="651"/>
        <item x="698"/>
        <item x="359"/>
        <item x="239"/>
        <item x="349"/>
        <item x="257"/>
        <item x="1141"/>
        <item x="653"/>
        <item x="836"/>
        <item x="496"/>
        <item x="792"/>
        <item x="825"/>
        <item x="327"/>
        <item x="31"/>
        <item x="1044"/>
        <item x="1085"/>
        <item x="380"/>
        <item x="1117"/>
        <item x="972"/>
        <item x="516"/>
        <item x="515"/>
        <item x="978"/>
        <item x="1119"/>
        <item x="289"/>
        <item x="787"/>
        <item x="744"/>
        <item x="863"/>
        <item x="4"/>
        <item x="631"/>
        <item x="753"/>
        <item x="277"/>
        <item x="1058"/>
        <item x="204"/>
        <item x="361"/>
        <item x="1163"/>
        <item x="695"/>
        <item x="419"/>
        <item x="990"/>
        <item x="212"/>
        <item x="560"/>
        <item x="1201"/>
        <item x="558"/>
        <item x="294"/>
        <item x="302"/>
        <item x="41"/>
        <item x="343"/>
        <item x="843"/>
        <item x="754"/>
        <item x="229"/>
        <item x="159"/>
        <item x="321"/>
        <item x="804"/>
        <item x="19"/>
        <item x="688"/>
        <item x="129"/>
        <item x="97"/>
        <item x="526"/>
        <item x="373"/>
        <item x="347"/>
        <item x="597"/>
        <item x="423"/>
        <item x="762"/>
        <item x="935"/>
        <item x="10"/>
        <item x="1046"/>
        <item x="1098"/>
        <item x="983"/>
        <item x="474"/>
        <item x="1127"/>
        <item x="838"/>
        <item x="326"/>
        <item x="1170"/>
        <item x="979"/>
        <item x="328"/>
        <item x="408"/>
        <item x="463"/>
        <item x="964"/>
        <item x="1210"/>
        <item x="454"/>
        <item x="58"/>
        <item x="270"/>
        <item x="1161"/>
        <item x="252"/>
        <item x="193"/>
        <item x="223"/>
        <item x="692"/>
        <item x="1109"/>
        <item x="674"/>
        <item x="379"/>
        <item x="265"/>
        <item x="453"/>
        <item x="222"/>
        <item x="646"/>
        <item x="443"/>
        <item x="323"/>
        <item x="996"/>
        <item x="848"/>
        <item x="710"/>
        <item x="56"/>
        <item x="285"/>
        <item x="435"/>
        <item x="178"/>
        <item x="1057"/>
        <item x="308"/>
        <item x="1184"/>
        <item x="693"/>
        <item x="681"/>
        <item x="446"/>
        <item x="197"/>
        <item x="747"/>
        <item x="495"/>
        <item x="337"/>
        <item x="609"/>
        <item x="748"/>
        <item x="480"/>
        <item x="650"/>
        <item x="40"/>
        <item x="617"/>
        <item x="485"/>
        <item x="288"/>
        <item x="927"/>
        <item x="436"/>
        <item x="959"/>
        <item x="624"/>
        <item x="165"/>
        <item x="604"/>
        <item x="355"/>
        <item x="1193"/>
        <item x="850"/>
        <item x="318"/>
        <item x="187"/>
        <item x="449"/>
        <item x="714"/>
        <item x="123"/>
        <item x="1110"/>
        <item x="401"/>
        <item x="367"/>
        <item x="533"/>
        <item x="440"/>
        <item x="842"/>
        <item x="798"/>
        <item x="884"/>
        <item x="1203"/>
        <item x="621"/>
        <item x="149"/>
        <item x="677"/>
        <item x="963"/>
        <item x="384"/>
        <item x="826"/>
        <item x="1059"/>
        <item x="976"/>
        <item x="1176"/>
        <item x="1164"/>
        <item x="1211"/>
        <item t="default"/>
      </items>
    </pivotField>
    <pivotField compact="0" showAll="0">
      <items count="1208">
        <item x="1"/>
        <item x="204"/>
        <item x="182"/>
        <item x="39"/>
        <item x="172"/>
        <item x="1146"/>
        <item x="747"/>
        <item x="180"/>
        <item x="44"/>
        <item x="455"/>
        <item x="239"/>
        <item x="13"/>
        <item x="996"/>
        <item x="1136"/>
        <item x="618"/>
        <item x="205"/>
        <item x="1082"/>
        <item x="1112"/>
        <item x="989"/>
        <item x="919"/>
        <item x="1168"/>
        <item x="1121"/>
        <item x="215"/>
        <item x="432"/>
        <item x="368"/>
        <item x="538"/>
        <item x="1088"/>
        <item x="496"/>
        <item x="401"/>
        <item x="520"/>
        <item x="779"/>
        <item x="386"/>
        <item x="881"/>
        <item x="382"/>
        <item x="1035"/>
        <item x="259"/>
        <item x="1085"/>
        <item x="1013"/>
        <item x="1029"/>
        <item x="686"/>
        <item x="880"/>
        <item x="610"/>
        <item x="1092"/>
        <item x="1171"/>
        <item x="17"/>
        <item x="601"/>
        <item x="276"/>
        <item x="497"/>
        <item x="827"/>
        <item x="32"/>
        <item x="992"/>
        <item x="453"/>
        <item x="1166"/>
        <item x="1054"/>
        <item x="681"/>
        <item x="1197"/>
        <item x="574"/>
        <item x="293"/>
        <item x="760"/>
        <item x="218"/>
        <item x="1001"/>
        <item x="590"/>
        <item x="1203"/>
        <item x="777"/>
        <item x="947"/>
        <item x="532"/>
        <item x="1068"/>
        <item x="900"/>
        <item x="217"/>
        <item x="653"/>
        <item x="529"/>
        <item x="317"/>
        <item x="28"/>
        <item x="485"/>
        <item x="389"/>
        <item x="359"/>
        <item x="800"/>
        <item x="551"/>
        <item x="482"/>
        <item x="832"/>
        <item x="0"/>
        <item x="987"/>
        <item x="744"/>
        <item x="380"/>
        <item x="327"/>
        <item x="595"/>
        <item x="281"/>
        <item x="1174"/>
        <item x="1091"/>
        <item x="589"/>
        <item x="781"/>
        <item x="854"/>
        <item x="413"/>
        <item x="566"/>
        <item x="228"/>
        <item x="226"/>
        <item x="749"/>
        <item x="617"/>
        <item x="702"/>
        <item x="181"/>
        <item x="396"/>
        <item x="773"/>
        <item x="1167"/>
        <item x="562"/>
        <item x="979"/>
        <item x="632"/>
        <item x="939"/>
        <item x="1066"/>
        <item x="903"/>
        <item x="415"/>
        <item x="1132"/>
        <item x="879"/>
        <item x="504"/>
        <item x="193"/>
        <item x="424"/>
        <item x="558"/>
        <item x="129"/>
        <item x="1187"/>
        <item x="1134"/>
        <item x="187"/>
        <item x="580"/>
        <item x="1038"/>
        <item x="844"/>
        <item x="1107"/>
        <item x="751"/>
        <item x="892"/>
        <item x="54"/>
        <item x="835"/>
        <item x="772"/>
        <item x="1184"/>
        <item x="1179"/>
        <item x="582"/>
        <item x="444"/>
        <item x="949"/>
        <item x="548"/>
        <item x="585"/>
        <item x="173"/>
        <item x="770"/>
        <item x="1014"/>
        <item x="797"/>
        <item x="794"/>
        <item x="130"/>
        <item x="1073"/>
        <item x="795"/>
        <item x="1003"/>
        <item x="1201"/>
        <item x="502"/>
        <item x="36"/>
        <item x="377"/>
        <item x="746"/>
        <item x="697"/>
        <item x="96"/>
        <item x="174"/>
        <item x="29"/>
        <item x="611"/>
        <item x="809"/>
        <item x="464"/>
        <item x="100"/>
        <item x="1177"/>
        <item x="570"/>
        <item x="933"/>
        <item x="820"/>
        <item x="594"/>
        <item x="473"/>
        <item x="1175"/>
        <item x="1095"/>
        <item x="63"/>
        <item x="291"/>
        <item x="402"/>
        <item x="258"/>
        <item x="906"/>
        <item x="216"/>
        <item x="309"/>
        <item x="860"/>
        <item x="649"/>
        <item x="471"/>
        <item x="419"/>
        <item x="200"/>
        <item x="387"/>
        <item x="1160"/>
        <item x="972"/>
        <item x="132"/>
        <item x="1152"/>
        <item x="190"/>
        <item x="440"/>
        <item x="685"/>
        <item x="369"/>
        <item x="586"/>
        <item x="253"/>
        <item x="109"/>
        <item x="927"/>
        <item x="537"/>
        <item x="1078"/>
        <item x="12"/>
        <item x="897"/>
        <item x="678"/>
        <item x="264"/>
        <item x="505"/>
        <item x="1098"/>
        <item x="70"/>
        <item x="853"/>
        <item x="1056"/>
        <item x="921"/>
        <item x="352"/>
        <item x="893"/>
        <item x="997"/>
        <item x="1123"/>
        <item x="1096"/>
        <item x="1124"/>
        <item x="299"/>
        <item x="836"/>
        <item x="977"/>
        <item x="732"/>
        <item x="360"/>
        <item x="225"/>
        <item x="1079"/>
        <item x="306"/>
        <item x="704"/>
        <item x="829"/>
        <item x="928"/>
        <item x="1110"/>
        <item x="72"/>
        <item x="148"/>
        <item x="1084"/>
        <item x="346"/>
        <item x="663"/>
        <item x="1051"/>
        <item x="351"/>
        <item x="150"/>
        <item x="392"/>
        <item x="1061"/>
        <item x="748"/>
        <item x="336"/>
        <item x="65"/>
        <item x="1116"/>
        <item x="967"/>
        <item x="143"/>
        <item x="673"/>
        <item x="26"/>
        <item x="486"/>
        <item x="546"/>
        <item x="693"/>
        <item x="8"/>
        <item x="970"/>
        <item x="769"/>
        <item x="489"/>
        <item x="273"/>
        <item x="515"/>
        <item x="946"/>
        <item x="873"/>
        <item x="508"/>
        <item x="467"/>
        <item x="1033"/>
        <item x="1000"/>
        <item x="826"/>
        <item x="737"/>
        <item x="696"/>
        <item x="269"/>
        <item x="140"/>
        <item x="706"/>
        <item x="1200"/>
        <item x="596"/>
        <item x="1106"/>
        <item x="554"/>
        <item x="857"/>
        <item x="833"/>
        <item x="314"/>
        <item x="105"/>
        <item x="55"/>
        <item x="119"/>
        <item x="1115"/>
        <item x="494"/>
        <item x="339"/>
        <item x="824"/>
        <item x="723"/>
        <item x="633"/>
        <item x="245"/>
        <item x="834"/>
        <item x="285"/>
        <item x="1028"/>
        <item x="399"/>
        <item x="430"/>
        <item x="689"/>
        <item x="789"/>
        <item x="1070"/>
        <item x="527"/>
        <item x="498"/>
        <item x="705"/>
        <item x="1104"/>
        <item x="458"/>
        <item x="199"/>
        <item x="1144"/>
        <item x="1155"/>
        <item x="207"/>
        <item x="878"/>
        <item x="786"/>
        <item x="165"/>
        <item x="734"/>
        <item x="553"/>
        <item x="721"/>
        <item x="1151"/>
        <item x="841"/>
        <item x="310"/>
        <item x="89"/>
        <item x="895"/>
        <item x="1169"/>
        <item x="719"/>
        <item x="46"/>
        <item x="179"/>
        <item x="43"/>
        <item x="698"/>
        <item x="1186"/>
        <item x="405"/>
        <item x="604"/>
        <item x="1040"/>
        <item x="1048"/>
        <item x="787"/>
        <item x="487"/>
        <item x="560"/>
        <item x="76"/>
        <item x="519"/>
        <item x="825"/>
        <item x="409"/>
        <item x="976"/>
        <item x="578"/>
        <item x="344"/>
        <item x="1036"/>
        <item x="598"/>
        <item x="759"/>
        <item x="408"/>
        <item x="679"/>
        <item x="661"/>
        <item x="1074"/>
        <item x="1180"/>
        <item x="917"/>
        <item x="1101"/>
        <item x="1156"/>
        <item x="123"/>
        <item x="995"/>
        <item x="613"/>
        <item x="904"/>
        <item x="404"/>
        <item x="775"/>
        <item x="1148"/>
        <item x="373"/>
        <item x="898"/>
        <item x="1199"/>
        <item x="902"/>
        <item x="965"/>
        <item x="426"/>
        <item x="185"/>
        <item x="1093"/>
        <item x="922"/>
        <item x="77"/>
        <item x="924"/>
        <item x="552"/>
        <item x="1083"/>
        <item x="606"/>
        <item x="648"/>
        <item x="451"/>
        <item x="840"/>
        <item x="280"/>
        <item x="423"/>
        <item x="640"/>
        <item x="37"/>
        <item x="887"/>
        <item x="962"/>
        <item x="607"/>
        <item x="1183"/>
        <item x="764"/>
        <item x="871"/>
        <item x="133"/>
        <item x="964"/>
        <item x="665"/>
        <item x="849"/>
        <item x="270"/>
        <item x="220"/>
        <item x="177"/>
        <item x="1139"/>
        <item x="688"/>
        <item x="1052"/>
        <item x="672"/>
        <item x="1049"/>
        <item x="184"/>
        <item x="850"/>
        <item x="410"/>
        <item x="1090"/>
        <item x="1022"/>
        <item x="418"/>
        <item x="1193"/>
        <item x="42"/>
        <item x="867"/>
        <item x="1047"/>
        <item x="710"/>
        <item x="260"/>
        <item x="1190"/>
        <item x="1153"/>
        <item x="952"/>
        <item x="479"/>
        <item x="806"/>
        <item x="581"/>
        <item x="1023"/>
        <item x="1165"/>
        <item x="1071"/>
        <item x="536"/>
        <item x="261"/>
        <item x="955"/>
        <item x="500"/>
        <item x="1055"/>
        <item x="846"/>
        <item x="855"/>
        <item x="248"/>
        <item x="14"/>
        <item x="192"/>
        <item x="961"/>
        <item x="308"/>
        <item x="211"/>
        <item x="35"/>
        <item x="484"/>
        <item x="544"/>
        <item x="117"/>
        <item x="1147"/>
        <item x="899"/>
        <item x="64"/>
        <item x="1044"/>
        <item x="255"/>
        <item x="708"/>
        <item x="641"/>
        <item x="343"/>
        <item x="1006"/>
        <item x="353"/>
        <item x="717"/>
        <item x="5"/>
        <item x="62"/>
        <item x="1129"/>
        <item x="885"/>
        <item x="80"/>
        <item x="452"/>
        <item x="146"/>
        <item x="483"/>
        <item x="470"/>
        <item x="325"/>
        <item x="940"/>
        <item x="510"/>
        <item x="277"/>
        <item x="103"/>
        <item x="198"/>
        <item x="739"/>
        <item x="740"/>
        <item x="355"/>
        <item x="620"/>
        <item x="993"/>
        <item x="816"/>
        <item x="437"/>
        <item x="863"/>
        <item x="1053"/>
        <item x="703"/>
        <item x="936"/>
        <item x="822"/>
        <item x="1004"/>
        <item x="168"/>
        <item x="265"/>
        <item x="517"/>
        <item x="1019"/>
        <item x="798"/>
        <item x="272"/>
        <item x="90"/>
        <item x="622"/>
        <item x="838"/>
        <item x="1145"/>
        <item x="315"/>
        <item x="588"/>
        <item x="766"/>
        <item x="818"/>
        <item x="715"/>
        <item x="398"/>
        <item x="1041"/>
        <item x="468"/>
        <item x="15"/>
        <item x="812"/>
        <item x="1089"/>
        <item x="240"/>
        <item x="755"/>
        <item x="758"/>
        <item x="47"/>
        <item x="931"/>
        <item x="407"/>
        <item x="978"/>
        <item x="974"/>
        <item x="268"/>
        <item x="1103"/>
        <item x="263"/>
        <item x="968"/>
        <item x="1120"/>
        <item x="385"/>
        <item x="813"/>
        <item x="124"/>
        <item x="621"/>
        <item x="313"/>
        <item x="896"/>
        <item x="250"/>
        <item x="450"/>
        <item x="403"/>
        <item x="963"/>
        <item x="716"/>
        <item x="438"/>
        <item x="771"/>
        <item x="591"/>
        <item x="670"/>
        <item x="106"/>
        <item x="67"/>
        <item x="565"/>
        <item x="616"/>
        <item x="743"/>
        <item x="912"/>
        <item x="195"/>
        <item x="726"/>
        <item x="295"/>
        <item x="349"/>
        <item x="155"/>
        <item x="567"/>
        <item x="429"/>
        <item x="576"/>
        <item x="828"/>
        <item x="542"/>
        <item x="1138"/>
        <item x="441"/>
        <item x="342"/>
        <item x="370"/>
        <item x="474"/>
        <item x="40"/>
        <item x="237"/>
        <item x="149"/>
        <item x="839"/>
        <item x="671"/>
        <item x="425"/>
        <item x="619"/>
        <item x="93"/>
        <item x="331"/>
        <item x="583"/>
        <item x="603"/>
        <item x="1191"/>
        <item x="600"/>
        <item x="416"/>
        <item x="1118"/>
        <item x="304"/>
        <item x="876"/>
        <item x="475"/>
        <item x="333"/>
        <item x="699"/>
        <item x="1009"/>
        <item x="690"/>
        <item x="572"/>
        <item x="254"/>
        <item x="805"/>
        <item x="646"/>
        <item x="883"/>
        <item x="122"/>
        <item x="361"/>
        <item x="188"/>
        <item x="22"/>
        <item x="943"/>
        <item x="420"/>
        <item x="446"/>
        <item x="436"/>
        <item x="910"/>
        <item x="1113"/>
        <item x="318"/>
        <item x="301"/>
        <item x="154"/>
        <item x="443"/>
        <item x="115"/>
        <item x="462"/>
        <item x="236"/>
        <item x="561"/>
        <item x="1158"/>
        <item x="488"/>
        <item x="145"/>
        <item x="1178"/>
        <item x="700"/>
        <item x="257"/>
        <item x="932"/>
        <item x="642"/>
        <item x="780"/>
        <item x="872"/>
        <item x="1024"/>
        <item x="868"/>
        <item x="658"/>
        <item x="9"/>
        <item x="865"/>
        <item x="1010"/>
        <item x="612"/>
        <item x="78"/>
        <item x="1097"/>
        <item x="757"/>
        <item x="550"/>
        <item x="1142"/>
        <item x="159"/>
        <item x="891"/>
        <item x="434"/>
        <item x="990"/>
        <item x="283"/>
        <item x="137"/>
        <item x="1127"/>
        <item x="890"/>
        <item x="756"/>
        <item x="762"/>
        <item x="459"/>
        <item x="302"/>
        <item x="102"/>
        <item x="543"/>
        <item x="571"/>
        <item x="934"/>
        <item x="152"/>
        <item x="252"/>
        <item x="175"/>
        <item x="1111"/>
        <item x="1021"/>
        <item x="644"/>
        <item x="142"/>
        <item x="356"/>
        <item x="811"/>
        <item x="243"/>
        <item x="1172"/>
        <item x="183"/>
        <item x="882"/>
        <item x="953"/>
        <item x="831"/>
        <item x="623"/>
        <item x="752"/>
        <item x="158"/>
        <item x="1087"/>
        <item x="246"/>
        <item x="741"/>
        <item x="186"/>
        <item x="495"/>
        <item x="1094"/>
        <item x="969"/>
        <item x="219"/>
        <item x="335"/>
        <item x="1086"/>
        <item x="791"/>
        <item x="334"/>
        <item x="167"/>
        <item x="866"/>
        <item x="1161"/>
        <item x="935"/>
        <item x="223"/>
        <item x="160"/>
        <item x="667"/>
        <item x="830"/>
        <item x="358"/>
        <item x="388"/>
        <item x="733"/>
        <item x="625"/>
        <item x="843"/>
        <item x="422"/>
        <item x="522"/>
        <item x="138"/>
        <item x="687"/>
        <item x="557"/>
        <item x="354"/>
        <item x="624"/>
        <item x="599"/>
        <item x="110"/>
        <item x="905"/>
        <item x="1133"/>
        <item x="712"/>
        <item x="320"/>
        <item x="297"/>
        <item x="477"/>
        <item x="88"/>
        <item x="372"/>
        <item x="1163"/>
        <item x="251"/>
        <item x="222"/>
        <item x="1046"/>
        <item x="767"/>
        <item x="87"/>
        <item x="1072"/>
        <item x="232"/>
        <item x="889"/>
        <item x="1128"/>
        <item x="1018"/>
        <item x="823"/>
        <item x="427"/>
        <item x="161"/>
        <item x="316"/>
        <item x="531"/>
        <item x="365"/>
        <item x="1002"/>
        <item x="518"/>
        <item x="242"/>
        <item x="347"/>
        <item x="966"/>
        <item x="718"/>
        <item x="288"/>
        <item x="157"/>
        <item x="998"/>
        <item x="861"/>
        <item x="266"/>
        <item x="513"/>
        <item x="74"/>
        <item x="986"/>
        <item x="397"/>
        <item x="271"/>
        <item x="999"/>
        <item x="1119"/>
        <item x="350"/>
        <item x="112"/>
        <item x="614"/>
        <item x="731"/>
        <item x="945"/>
        <item x="627"/>
        <item x="330"/>
        <item x="656"/>
        <item x="1030"/>
        <item x="1045"/>
        <item x="975"/>
        <item x="1150"/>
        <item x="533"/>
        <item x="214"/>
        <item x="1102"/>
        <item x="801"/>
        <item x="289"/>
        <item x="815"/>
        <item x="509"/>
        <item x="722"/>
        <item x="724"/>
        <item x="466"/>
        <item x="639"/>
        <item x="412"/>
        <item x="545"/>
        <item x="1202"/>
        <item x="851"/>
        <item x="636"/>
        <item x="573"/>
        <item x="379"/>
        <item x="973"/>
        <item x="1195"/>
        <item x="82"/>
        <item x="38"/>
        <item x="911"/>
        <item x="113"/>
        <item x="1031"/>
        <item x="30"/>
        <item x="128"/>
        <item x="1011"/>
        <item x="45"/>
        <item x="894"/>
        <item x="18"/>
        <item x="481"/>
        <item x="153"/>
        <item x="608"/>
        <item x="311"/>
        <item x="493"/>
        <item x="461"/>
        <item x="668"/>
        <item x="1108"/>
        <item x="108"/>
        <item x="937"/>
        <item x="807"/>
        <item x="941"/>
        <item x="1114"/>
        <item x="201"/>
        <item x="669"/>
        <item x="684"/>
        <item x="736"/>
        <item x="445"/>
        <item x="526"/>
        <item x="765"/>
        <item x="206"/>
        <item x="1140"/>
        <item x="920"/>
        <item x="363"/>
        <item x="238"/>
        <item x="51"/>
        <item x="290"/>
        <item x="774"/>
        <item x="568"/>
        <item x="988"/>
        <item x="428"/>
        <item x="233"/>
        <item x="1027"/>
        <item x="1058"/>
        <item x="127"/>
        <item x="981"/>
        <item x="793"/>
        <item x="523"/>
        <item x="783"/>
        <item x="960"/>
        <item x="694"/>
        <item x="1026"/>
        <item x="635"/>
        <item x="300"/>
        <item x="803"/>
        <item x="296"/>
        <item x="1126"/>
        <item x="221"/>
        <item x="675"/>
        <item x="680"/>
        <item x="454"/>
        <item x="720"/>
        <item x="926"/>
        <item x="141"/>
        <item x="778"/>
        <item x="324"/>
        <item x="417"/>
        <item x="512"/>
        <item x="1075"/>
        <item x="326"/>
        <item x="1122"/>
        <item x="383"/>
        <item x="804"/>
        <item x="1141"/>
        <item x="147"/>
        <item x="59"/>
        <item x="120"/>
        <item x="151"/>
        <item x="901"/>
        <item x="111"/>
        <item x="763"/>
        <item x="654"/>
        <item x="745"/>
        <item x="535"/>
        <item x="490"/>
        <item x="61"/>
        <item x="24"/>
        <item x="456"/>
        <item x="971"/>
        <item x="212"/>
        <item x="647"/>
        <item x="433"/>
        <item x="131"/>
        <item x="191"/>
        <item x="677"/>
        <item x="643"/>
        <item x="375"/>
        <item x="136"/>
        <item x="384"/>
        <item x="499"/>
        <item x="91"/>
        <item x="776"/>
        <item x="1149"/>
        <item x="802"/>
        <item x="81"/>
        <item x="491"/>
        <item x="958"/>
        <item x="662"/>
        <item x="101"/>
        <item x="267"/>
        <item x="457"/>
        <item x="1032"/>
        <item x="19"/>
        <item x="394"/>
        <item x="750"/>
        <item x="1077"/>
        <item x="915"/>
        <item x="476"/>
        <item x="1176"/>
        <item x="626"/>
        <item x="501"/>
        <item x="73"/>
        <item x="31"/>
        <item x="319"/>
        <item x="875"/>
        <item x="144"/>
        <item x="563"/>
        <item x="1170"/>
        <item x="94"/>
        <item x="577"/>
        <item x="1137"/>
        <item x="909"/>
        <item x="886"/>
        <item x="674"/>
        <item x="869"/>
        <item x="785"/>
        <item x="75"/>
        <item x="249"/>
        <item x="1100"/>
        <item x="729"/>
        <item x="1159"/>
        <item x="197"/>
        <item x="442"/>
        <item x="942"/>
        <item x="714"/>
        <item x="171"/>
        <item x="6"/>
        <item x="348"/>
        <item x="1007"/>
        <item x="930"/>
        <item x="60"/>
        <item x="53"/>
        <item x="234"/>
        <item x="118"/>
        <item x="16"/>
        <item x="391"/>
        <item x="666"/>
        <item x="298"/>
        <item x="169"/>
        <item x="98"/>
        <item x="1016"/>
        <item x="97"/>
        <item x="657"/>
        <item x="79"/>
        <item x="790"/>
        <item x="609"/>
        <item x="637"/>
        <item x="842"/>
        <item x="727"/>
        <item x="957"/>
        <item x="555"/>
        <item x="68"/>
        <item x="1189"/>
        <item x="556"/>
        <item x="1057"/>
        <item x="506"/>
        <item x="11"/>
        <item x="796"/>
        <item x="645"/>
        <item x="448"/>
        <item x="884"/>
        <item x="1081"/>
        <item x="634"/>
        <item x="592"/>
        <item x="1143"/>
        <item x="139"/>
        <item x="84"/>
        <item x="837"/>
        <item x="711"/>
        <item x="472"/>
        <item x="985"/>
        <item x="337"/>
        <item x="525"/>
        <item x="439"/>
        <item x="923"/>
        <item x="913"/>
        <item x="638"/>
        <item x="357"/>
        <item x="431"/>
        <item x="163"/>
        <item x="1034"/>
        <item x="23"/>
        <item x="3"/>
        <item x="1015"/>
        <item x="631"/>
        <item x="817"/>
        <item x="874"/>
        <item x="126"/>
        <item x="579"/>
        <item x="564"/>
        <item x="845"/>
        <item x="287"/>
        <item x="282"/>
        <item x="651"/>
        <item x="329"/>
        <item x="597"/>
        <item x="877"/>
        <item x="691"/>
        <item x="1194"/>
        <item x="735"/>
        <item x="332"/>
        <item x="50"/>
        <item x="99"/>
        <item x="925"/>
        <item x="983"/>
        <item x="547"/>
        <item x="1050"/>
        <item x="605"/>
        <item x="321"/>
        <item x="713"/>
        <item x="210"/>
        <item x="85"/>
        <item x="447"/>
        <item x="305"/>
        <item x="792"/>
        <item x="725"/>
        <item x="20"/>
        <item x="83"/>
        <item x="1012"/>
        <item x="57"/>
        <item x="521"/>
        <item x="256"/>
        <item x="549"/>
        <item x="1008"/>
        <item x="208"/>
        <item x="1154"/>
        <item x="954"/>
        <item x="587"/>
        <item x="1196"/>
        <item x="575"/>
        <item x="66"/>
        <item x="176"/>
        <item x="224"/>
        <item x="1192"/>
        <item x="21"/>
        <item x="421"/>
        <item x="1164"/>
        <item x="1188"/>
        <item x="1025"/>
        <item x="58"/>
        <item x="858"/>
        <item x="1185"/>
        <item x="241"/>
        <item x="821"/>
        <item x="170"/>
        <item x="406"/>
        <item x="692"/>
        <item x="528"/>
        <item x="322"/>
        <item x="856"/>
        <item x="695"/>
        <item x="569"/>
        <item x="2"/>
        <item x="559"/>
        <item x="178"/>
        <item x="312"/>
        <item x="1080"/>
        <item x="162"/>
        <item x="86"/>
        <item x="1173"/>
        <item x="507"/>
        <item x="1125"/>
        <item x="134"/>
        <item x="48"/>
        <item x="929"/>
        <item x="753"/>
        <item x="655"/>
        <item x="847"/>
        <item x="1039"/>
        <item x="629"/>
        <item x="584"/>
        <item x="463"/>
        <item x="338"/>
        <item x="982"/>
        <item x="213"/>
        <item x="742"/>
        <item x="27"/>
        <item x="950"/>
        <item x="1062"/>
        <item x="683"/>
        <item x="209"/>
        <item x="948"/>
        <item x="340"/>
        <item x="754"/>
        <item x="959"/>
        <item x="189"/>
        <item x="235"/>
        <item x="41"/>
        <item x="378"/>
        <item x="664"/>
        <item x="984"/>
        <item x="492"/>
        <item x="284"/>
        <item x="539"/>
        <item x="1059"/>
        <item x="227"/>
        <item x="810"/>
        <item x="294"/>
        <item x="848"/>
        <item x="788"/>
        <item x="52"/>
        <item x="362"/>
        <item x="7"/>
        <item x="107"/>
        <item x="116"/>
        <item x="870"/>
        <item x="650"/>
        <item x="279"/>
        <item x="194"/>
        <item x="1067"/>
        <item x="991"/>
        <item x="908"/>
        <item x="478"/>
        <item x="524"/>
        <item x="164"/>
        <item x="994"/>
        <item x="371"/>
        <item x="659"/>
        <item x="414"/>
        <item x="1017"/>
        <item x="1037"/>
        <item x="511"/>
        <item x="1117"/>
        <item x="862"/>
        <item x="1205"/>
        <item x="676"/>
        <item x="400"/>
        <item x="1198"/>
        <item x="951"/>
        <item x="364"/>
        <item x="230"/>
        <item x="593"/>
        <item x="1181"/>
        <item x="480"/>
        <item x="916"/>
        <item x="819"/>
        <item x="10"/>
        <item x="707"/>
        <item x="1105"/>
        <item x="1060"/>
        <item x="393"/>
        <item x="435"/>
        <item x="328"/>
        <item x="92"/>
        <item x="980"/>
        <item x="888"/>
        <item x="761"/>
        <item x="135"/>
        <item x="1109"/>
        <item x="303"/>
        <item x="166"/>
        <item x="1005"/>
        <item x="1064"/>
        <item x="1135"/>
        <item x="262"/>
        <item x="852"/>
        <item x="516"/>
        <item x="247"/>
        <item x="449"/>
        <item x="907"/>
        <item x="341"/>
        <item x="630"/>
        <item x="541"/>
        <item x="56"/>
        <item x="286"/>
        <item x="938"/>
        <item x="465"/>
        <item x="1130"/>
        <item x="374"/>
        <item x="918"/>
        <item x="231"/>
        <item x="615"/>
        <item x="34"/>
        <item x="292"/>
        <item x="1182"/>
        <item x="1204"/>
        <item x="244"/>
        <item x="914"/>
        <item x="728"/>
        <item x="1065"/>
        <item x="1063"/>
        <item x="323"/>
        <item x="25"/>
        <item x="1069"/>
        <item x="307"/>
        <item x="469"/>
        <item x="125"/>
        <item x="530"/>
        <item x="381"/>
        <item x="738"/>
        <item x="156"/>
        <item x="503"/>
        <item x="709"/>
        <item x="4"/>
        <item x="799"/>
        <item x="104"/>
        <item x="367"/>
        <item x="784"/>
        <item x="814"/>
        <item x="782"/>
        <item x="808"/>
        <item x="1043"/>
        <item x="275"/>
        <item x="628"/>
        <item x="534"/>
        <item x="366"/>
        <item x="660"/>
        <item x="69"/>
        <item x="376"/>
        <item x="71"/>
        <item x="730"/>
        <item x="33"/>
        <item x="1020"/>
        <item x="278"/>
        <item x="956"/>
        <item x="1162"/>
        <item x="114"/>
        <item x="1157"/>
        <item x="602"/>
        <item x="203"/>
        <item x="1131"/>
        <item x="229"/>
        <item x="1099"/>
        <item x="395"/>
        <item x="49"/>
        <item x="514"/>
        <item x="196"/>
        <item x="701"/>
        <item x="768"/>
        <item x="95"/>
        <item x="1042"/>
        <item x="864"/>
        <item x="390"/>
        <item x="682"/>
        <item x="859"/>
        <item x="652"/>
        <item x="411"/>
        <item x="540"/>
        <item x="121"/>
        <item x="345"/>
        <item x="1076"/>
        <item x="274"/>
        <item x="460"/>
        <item x="202"/>
        <item x="944"/>
        <item x="1206"/>
        <item t="default"/>
      </items>
    </pivotField>
    <pivotField compact="0" showAll="0">
      <items count="1216">
        <item x="1"/>
        <item x="206"/>
        <item x="184"/>
        <item x="39"/>
        <item x="172"/>
        <item x="750"/>
        <item x="182"/>
        <item x="44"/>
        <item x="458"/>
        <item x="1094"/>
        <item x="849"/>
        <item x="773"/>
        <item x="130"/>
        <item x="911"/>
        <item x="96"/>
        <item x="1020"/>
        <item x="1105"/>
        <item x="801"/>
        <item x="798"/>
        <item x="1079"/>
        <item x="700"/>
        <item x="799"/>
        <item x="897"/>
        <item x="54"/>
        <item x="557"/>
        <item x="1209"/>
        <item x="380"/>
        <item x="749"/>
        <item x="813"/>
        <item x="174"/>
        <item x="260"/>
        <item x="754"/>
        <item x="1067"/>
        <item x="614"/>
        <item x="467"/>
        <item x="132"/>
        <item x="840"/>
        <item x="775"/>
        <item x="100"/>
        <item x="1185"/>
        <item x="1102"/>
        <item x="36"/>
        <item x="63"/>
        <item x="294"/>
        <item x="405"/>
        <item x="696"/>
        <item x="573"/>
        <item x="865"/>
        <item x="912"/>
        <item x="218"/>
        <item x="652"/>
        <item x="939"/>
        <item x="422"/>
        <item x="433"/>
        <item x="202"/>
        <item x="390"/>
        <item x="1168"/>
        <item x="868"/>
        <item x="977"/>
        <item x="1160"/>
        <item x="102"/>
        <item x="499"/>
        <item x="404"/>
        <item x="825"/>
        <item x="597"/>
        <item x="29"/>
        <item x="443"/>
        <item x="688"/>
        <item x="372"/>
        <item x="574"/>
        <item x="476"/>
        <item x="1183"/>
        <item x="192"/>
        <item x="589"/>
        <item x="255"/>
        <item x="109"/>
        <item x="681"/>
        <item x="737"/>
        <item x="772"/>
        <item x="933"/>
        <item x="540"/>
        <item x="1084"/>
        <item x="12"/>
        <item x="902"/>
        <item x="723"/>
        <item x="474"/>
        <item x="1113"/>
        <item x="266"/>
        <item x="508"/>
        <item x="70"/>
        <item x="858"/>
        <item x="1062"/>
        <item x="355"/>
        <item x="302"/>
        <item x="983"/>
        <item x="735"/>
        <item x="898"/>
        <item x="927"/>
        <item x="363"/>
        <item x="227"/>
        <item x="1003"/>
        <item x="1085"/>
        <item x="193"/>
        <item x="309"/>
        <item x="707"/>
        <item x="834"/>
        <item x="934"/>
        <item x="72"/>
        <item x="841"/>
        <item x="1117"/>
        <item x="148"/>
        <item x="666"/>
        <item x="1090"/>
        <item x="1131"/>
        <item x="349"/>
        <item x="782"/>
        <item x="523"/>
        <item x="389"/>
        <item x="1057"/>
        <item x="354"/>
        <item x="1103"/>
        <item x="1132"/>
        <item x="839"/>
        <item x="150"/>
        <item x="395"/>
        <item x="751"/>
        <item x="26"/>
        <item x="489"/>
        <item x="951"/>
        <item x="339"/>
        <item x="709"/>
        <item x="549"/>
        <item x="65"/>
        <item x="383"/>
        <item x="1114"/>
        <item x="8"/>
        <item x="975"/>
        <item x="1124"/>
        <item x="972"/>
        <item x="376"/>
        <item x="275"/>
        <item x="201"/>
        <item x="492"/>
        <item x="511"/>
        <item x="1039"/>
        <item x="470"/>
        <item x="699"/>
        <item x="831"/>
        <item x="1006"/>
        <item x="143"/>
        <item x="740"/>
        <item x="271"/>
        <item x="240"/>
        <item x="886"/>
        <item x="119"/>
        <item x="878"/>
        <item x="140"/>
        <item x="278"/>
        <item x="1208"/>
        <item x="105"/>
        <item x="581"/>
        <item x="281"/>
        <item x="55"/>
        <item x="827"/>
        <item x="692"/>
        <item x="1123"/>
        <item x="599"/>
        <item x="342"/>
        <item x="829"/>
        <item x="726"/>
        <item x="1177"/>
        <item x="636"/>
        <item x="247"/>
        <item x="497"/>
        <item x="838"/>
        <item x="43"/>
        <item x="1046"/>
        <item x="288"/>
        <item x="1034"/>
        <item x="429"/>
        <item x="708"/>
        <item x="402"/>
        <item x="792"/>
        <item x="317"/>
        <item x="1076"/>
        <item x="676"/>
        <item x="123"/>
        <item x="883"/>
        <item x="385"/>
        <item x="1111"/>
        <item x="789"/>
        <item x="22"/>
        <item x="209"/>
        <item x="556"/>
        <item x="423"/>
        <item x="1163"/>
        <item x="472"/>
        <item x="176"/>
        <item x="89"/>
        <item x="722"/>
        <item x="46"/>
        <item x="181"/>
        <item x="1101"/>
        <item x="501"/>
        <item x="701"/>
        <item x="682"/>
        <item x="1194"/>
        <item x="408"/>
        <item x="165"/>
        <item x="1080"/>
        <item x="607"/>
        <item x="454"/>
        <item x="313"/>
        <item x="1188"/>
        <item x="1152"/>
        <item x="101"/>
        <item x="724"/>
        <item x="961"/>
        <item x="790"/>
        <item x="1042"/>
        <item x="347"/>
        <item x="1089"/>
        <item x="601"/>
        <item x="563"/>
        <item x="645"/>
        <item x="762"/>
        <item x="411"/>
        <item x="846"/>
        <item x="513"/>
        <item x="892"/>
        <item x="1108"/>
        <item x="1041"/>
        <item x="261"/>
        <item x="76"/>
        <item x="923"/>
        <item x="522"/>
        <item x="830"/>
        <item x="518"/>
        <item x="967"/>
        <item x="1164"/>
        <item x="412"/>
        <item x="616"/>
        <item x="407"/>
        <item x="982"/>
        <item x="909"/>
        <item x="1001"/>
        <item x="62"/>
        <item x="510"/>
        <item x="197"/>
        <item x="778"/>
        <item x="1156"/>
        <item x="903"/>
        <item x="1207"/>
        <item x="670"/>
        <item x="133"/>
        <item x="651"/>
        <item x="900"/>
        <item x="970"/>
        <item x="845"/>
        <item x="283"/>
        <item x="426"/>
        <item x="609"/>
        <item x="187"/>
        <item x="643"/>
        <item x="37"/>
        <item x="1099"/>
        <item x="610"/>
        <item x="437"/>
        <item x="928"/>
        <item x="767"/>
        <item x="668"/>
        <item x="77"/>
        <item x="930"/>
        <item x="786"/>
        <item x="876"/>
        <item x="555"/>
        <item x="328"/>
        <item x="969"/>
        <item x="1191"/>
        <item x="851"/>
        <item x="1055"/>
        <item x="186"/>
        <item x="854"/>
        <item x="413"/>
        <item x="1096"/>
        <item x="1028"/>
        <item x="421"/>
        <item x="1198"/>
        <item x="1201"/>
        <item x="42"/>
        <item x="872"/>
        <item x="1053"/>
        <item x="487"/>
        <item x="496"/>
        <item x="713"/>
        <item x="128"/>
        <item x="482"/>
        <item x="431"/>
        <item x="233"/>
        <item x="1161"/>
        <item x="272"/>
        <item x="1029"/>
        <item x="810"/>
        <item x="968"/>
        <item x="1061"/>
        <item x="1173"/>
        <item x="1066"/>
        <item x="664"/>
        <item x="1077"/>
        <item x="584"/>
        <item x="860"/>
        <item x="250"/>
        <item x="311"/>
        <item x="706"/>
        <item x="602"/>
        <item x="539"/>
        <item x="5"/>
        <item x="520"/>
        <item x="14"/>
        <item x="966"/>
        <item x="263"/>
        <item x="35"/>
        <item x="213"/>
        <item x="957"/>
        <item x="194"/>
        <item x="1025"/>
        <item x="960"/>
        <item x="711"/>
        <item x="720"/>
        <item x="850"/>
        <item x="547"/>
        <item x="117"/>
        <item x="1155"/>
        <item x="503"/>
        <item x="64"/>
        <item x="1050"/>
        <item x="904"/>
        <item x="1012"/>
        <item x="356"/>
        <item x="257"/>
        <item x="262"/>
        <item x="1159"/>
        <item x="824"/>
        <item x="80"/>
        <item x="1137"/>
        <item x="890"/>
        <item x="486"/>
        <item x="473"/>
        <item x="280"/>
        <item x="103"/>
        <item x="200"/>
        <item x="644"/>
        <item x="146"/>
        <item x="855"/>
        <item x="346"/>
        <item x="742"/>
        <item x="743"/>
        <item x="769"/>
        <item x="1059"/>
        <item x="455"/>
        <item x="358"/>
        <item x="941"/>
        <item x="623"/>
        <item x="945"/>
        <item x="428"/>
        <item x="999"/>
        <item x="603"/>
        <item x="820"/>
        <item x="168"/>
        <item x="267"/>
        <item x="816"/>
        <item x="440"/>
        <item x="802"/>
        <item x="388"/>
        <item x="625"/>
        <item x="124"/>
        <item x="843"/>
        <item x="15"/>
        <item x="1153"/>
        <item x="318"/>
        <item x="461"/>
        <item x="979"/>
        <item x="1010"/>
        <item x="1095"/>
        <item x="242"/>
        <item x="90"/>
        <item x="241"/>
        <item x="13"/>
        <item x="179"/>
        <item x="1147"/>
        <item x="691"/>
        <item x="758"/>
        <item x="822"/>
        <item x="718"/>
        <item x="67"/>
        <item x="761"/>
        <item x="47"/>
        <item x="958"/>
        <item x="937"/>
        <item x="719"/>
        <item x="1047"/>
        <item x="410"/>
        <item x="471"/>
        <item x="984"/>
        <item x="1128"/>
        <item x="817"/>
        <item x="980"/>
        <item x="316"/>
        <item x="926"/>
        <item x="901"/>
        <item x="401"/>
        <item x="453"/>
        <item x="270"/>
        <item x="1110"/>
        <item x="252"/>
        <item x="1180"/>
        <item x="1058"/>
        <item x="265"/>
        <item x="552"/>
        <item x="336"/>
        <item x="155"/>
        <item x="973"/>
        <item x="624"/>
        <item x="575"/>
        <item x="797"/>
        <item x="918"/>
        <item x="298"/>
        <item x="729"/>
        <item x="441"/>
        <item x="774"/>
        <item x="594"/>
        <item x="673"/>
        <item x="106"/>
        <item x="683"/>
        <item x="352"/>
        <item x="570"/>
        <item x="693"/>
        <item x="619"/>
        <item x="432"/>
        <item x="579"/>
        <item x="304"/>
        <item x="833"/>
        <item x="746"/>
        <item x="545"/>
        <item x="1146"/>
        <item x="444"/>
        <item x="345"/>
        <item x="406"/>
        <item x="334"/>
        <item x="606"/>
        <item x="373"/>
        <item x="477"/>
        <item x="40"/>
        <item x="1126"/>
        <item x="149"/>
        <item x="239"/>
        <item x="844"/>
        <item x="881"/>
        <item x="591"/>
        <item x="702"/>
        <item x="674"/>
        <item x="783"/>
        <item x="622"/>
        <item x="256"/>
        <item x="175"/>
        <item x="888"/>
        <item x="307"/>
        <item x="809"/>
        <item x="586"/>
        <item x="568"/>
        <item x="675"/>
        <item x="1015"/>
        <item x="948"/>
        <item x="748"/>
        <item x="122"/>
        <item x="449"/>
        <item x="870"/>
        <item x="439"/>
        <item x="815"/>
        <item x="916"/>
        <item x="1121"/>
        <item x="321"/>
        <item x="364"/>
        <item x="465"/>
        <item x="259"/>
        <item x="190"/>
        <item x="760"/>
        <item x="154"/>
        <item x="446"/>
        <item x="185"/>
        <item x="115"/>
        <item x="238"/>
        <item x="9"/>
        <item x="649"/>
        <item x="873"/>
        <item x="938"/>
        <item x="378"/>
        <item x="1166"/>
        <item x="491"/>
        <item x="661"/>
        <item x="145"/>
        <item x="1016"/>
        <item x="615"/>
        <item x="1092"/>
        <item x="78"/>
        <item x="337"/>
        <item x="703"/>
        <item x="512"/>
        <item x="1104"/>
        <item x="359"/>
        <item x="245"/>
        <item x="546"/>
        <item x="940"/>
        <item x="222"/>
        <item x="887"/>
        <item x="877"/>
        <item x="1030"/>
        <item x="1150"/>
        <item x="152"/>
        <item x="188"/>
        <item x="177"/>
        <item x="526"/>
        <item x="158"/>
        <item x="51"/>
        <item x="1054"/>
        <item x="1027"/>
        <item x="836"/>
        <item x="647"/>
        <item x="626"/>
        <item x="400"/>
        <item x="971"/>
        <item x="1093"/>
        <item x="794"/>
        <item x="248"/>
        <item x="1186"/>
        <item x="498"/>
        <item x="1100"/>
        <item x="896"/>
        <item x="221"/>
        <item x="167"/>
        <item x="835"/>
        <item x="361"/>
        <item x="871"/>
        <item x="112"/>
        <item x="1169"/>
        <item x="391"/>
        <item x="736"/>
        <item x="1127"/>
        <item x="1051"/>
        <item x="628"/>
        <item x="848"/>
        <item x="268"/>
        <item x="715"/>
        <item x="286"/>
        <item x="137"/>
        <item x="425"/>
        <item x="110"/>
        <item x="910"/>
        <item x="160"/>
        <item x="525"/>
        <item x="323"/>
        <item x="138"/>
        <item x="992"/>
        <item x="690"/>
        <item x="560"/>
        <item x="300"/>
        <item x="480"/>
        <item x="357"/>
        <item x="755"/>
        <item x="88"/>
        <item x="770"/>
        <item x="375"/>
        <item x="1171"/>
        <item x="87"/>
        <item x="1203"/>
        <item x="1078"/>
        <item x="1135"/>
        <item x="368"/>
        <item x="234"/>
        <item x="325"/>
        <item x="564"/>
        <item x="894"/>
        <item x="225"/>
        <item x="253"/>
        <item x="1136"/>
        <item x="1024"/>
        <item x="828"/>
        <item x="161"/>
        <item x="224"/>
        <item x="1052"/>
        <item x="534"/>
        <item x="338"/>
        <item x="478"/>
        <item x="319"/>
        <item x="419"/>
        <item x="291"/>
        <item x="659"/>
        <item x="350"/>
        <item x="721"/>
        <item x="895"/>
        <item x="627"/>
        <item x="157"/>
        <item x="1008"/>
        <item x="521"/>
        <item x="1086"/>
        <item x="244"/>
        <item x="947"/>
        <item x="866"/>
        <item x="430"/>
        <item x="516"/>
        <item x="74"/>
        <item x="353"/>
        <item x="333"/>
        <item x="744"/>
        <item x="617"/>
        <item x="734"/>
        <item x="950"/>
        <item x="630"/>
        <item x="1036"/>
        <item x="1002"/>
        <item x="1144"/>
        <item x="621"/>
        <item x="207"/>
        <item x="759"/>
        <item x="462"/>
        <item x="273"/>
        <item x="1005"/>
        <item x="981"/>
        <item x="1199"/>
        <item x="1158"/>
        <item x="18"/>
        <item x="292"/>
        <item x="819"/>
        <item x="538"/>
        <item x="536"/>
        <item x="576"/>
        <item x="216"/>
        <item x="113"/>
        <item x="19"/>
        <item x="725"/>
        <item x="1141"/>
        <item x="459"/>
        <item x="727"/>
        <item x="305"/>
        <item x="805"/>
        <item x="1122"/>
        <item x="642"/>
        <item x="572"/>
        <item x="415"/>
        <item x="548"/>
        <item x="382"/>
        <item x="978"/>
        <item x="1210"/>
        <item x="30"/>
        <item x="469"/>
        <item x="82"/>
        <item x="1109"/>
        <item x="60"/>
        <item x="484"/>
        <item x="1037"/>
        <item x="38"/>
        <item x="315"/>
        <item x="917"/>
        <item x="45"/>
        <item x="1017"/>
        <item x="235"/>
        <item x="672"/>
        <item x="899"/>
        <item x="788"/>
        <item x="946"/>
        <item x="269"/>
        <item x="942"/>
        <item x="153"/>
        <item x="1119"/>
        <item x="1115"/>
        <item x="811"/>
        <item x="108"/>
        <item x="203"/>
        <item x="687"/>
        <item x="739"/>
        <item x="768"/>
        <item x="448"/>
        <item x="1148"/>
        <item x="994"/>
        <item x="611"/>
        <item x="529"/>
        <item x="1004"/>
        <item x="366"/>
        <item x="571"/>
        <item x="387"/>
        <item x="752"/>
        <item x="1033"/>
        <item x="141"/>
        <item x="293"/>
        <item x="127"/>
        <item x="264"/>
        <item x="777"/>
        <item x="1064"/>
        <item x="314"/>
        <item x="638"/>
        <item x="987"/>
        <item x="796"/>
        <item x="965"/>
        <item x="697"/>
        <item x="807"/>
        <item x="303"/>
        <item x="59"/>
        <item x="1032"/>
        <item x="1134"/>
        <item x="646"/>
        <item x="223"/>
        <item x="120"/>
        <item x="678"/>
        <item x="1107"/>
        <item x="856"/>
        <item x="457"/>
        <item x="1149"/>
        <item x="677"/>
        <item x="932"/>
        <item x="327"/>
        <item x="515"/>
        <item x="1081"/>
        <item x="420"/>
        <item x="159"/>
        <item x="639"/>
        <item x="329"/>
        <item x="1130"/>
        <item x="151"/>
        <item x="98"/>
        <item x="766"/>
        <item x="657"/>
        <item x="61"/>
        <item x="24"/>
        <item x="214"/>
        <item x="111"/>
        <item x="1154"/>
        <item x="504"/>
        <item x="880"/>
        <item x="464"/>
        <item x="131"/>
        <item x="915"/>
        <item x="493"/>
        <item x="650"/>
        <item x="81"/>
        <item x="680"/>
        <item x="665"/>
        <item x="136"/>
        <item x="436"/>
        <item x="502"/>
        <item x="671"/>
        <item x="629"/>
        <item x="779"/>
        <item x="781"/>
        <item x="1157"/>
        <item x="91"/>
        <item x="494"/>
        <item x="963"/>
        <item x="1197"/>
        <item x="460"/>
        <item x="1038"/>
        <item x="94"/>
        <item x="1088"/>
        <item x="995"/>
        <item x="925"/>
        <item x="456"/>
        <item x="249"/>
        <item x="397"/>
        <item x="753"/>
        <item x="1184"/>
        <item x="921"/>
        <item x="365"/>
        <item x="479"/>
        <item x="1178"/>
        <item x="208"/>
        <item x="73"/>
        <item x="874"/>
        <item x="445"/>
        <item x="580"/>
        <item x="75"/>
        <item x="386"/>
        <item x="171"/>
        <item x="251"/>
        <item x="118"/>
        <item x="16"/>
        <item x="732"/>
        <item x="889"/>
        <item x="1167"/>
        <item x="31"/>
        <item x="765"/>
        <item x="808"/>
        <item x="199"/>
        <item x="6"/>
        <item x="351"/>
        <item x="1013"/>
        <item x="394"/>
        <item x="669"/>
        <item x="936"/>
        <item x="800"/>
        <item x="974"/>
        <item x="1063"/>
        <item x="519"/>
        <item x="301"/>
        <item x="97"/>
        <item x="68"/>
        <item x="793"/>
        <item x="79"/>
        <item x="612"/>
        <item x="322"/>
        <item x="640"/>
        <item x="847"/>
        <item x="258"/>
        <item x="962"/>
        <item x="608"/>
        <item x="509"/>
        <item x="84"/>
        <item x="558"/>
        <item x="11"/>
        <item x="863"/>
        <item x="730"/>
        <item x="976"/>
        <item x="1087"/>
        <item x="637"/>
        <item x="595"/>
        <item x="1151"/>
        <item x="139"/>
        <item x="648"/>
        <item x="434"/>
        <item x="451"/>
        <item x="559"/>
        <item x="340"/>
        <item x="528"/>
        <item x="842"/>
        <item x="442"/>
        <item x="929"/>
        <item x="1120"/>
        <item x="144"/>
        <item x="714"/>
        <item x="475"/>
        <item x="919"/>
        <item x="991"/>
        <item x="1040"/>
        <item x="360"/>
        <item x="907"/>
        <item x="212"/>
        <item x="163"/>
        <item x="23"/>
        <item x="654"/>
        <item x="1022"/>
        <item x="3"/>
        <item x="126"/>
        <item x="582"/>
        <item x="53"/>
        <item x="566"/>
        <item x="1021"/>
        <item x="634"/>
        <item x="567"/>
        <item x="332"/>
        <item x="236"/>
        <item x="600"/>
        <item x="694"/>
        <item x="879"/>
        <item x="906"/>
        <item x="717"/>
        <item x="290"/>
        <item x="285"/>
        <item x="490"/>
        <item x="738"/>
        <item x="335"/>
        <item x="324"/>
        <item x="1200"/>
        <item x="660"/>
        <item x="308"/>
        <item x="882"/>
        <item x="1176"/>
        <item x="1129"/>
        <item x="50"/>
        <item x="795"/>
        <item x="1202"/>
        <item x="85"/>
        <item x="728"/>
        <item x="450"/>
        <item x="20"/>
        <item x="83"/>
        <item x="142"/>
        <item x="1018"/>
        <item x="178"/>
        <item x="578"/>
        <item x="1014"/>
        <item x="524"/>
        <item x="2"/>
        <item x="959"/>
        <item x="1056"/>
        <item x="66"/>
        <item x="99"/>
        <item x="531"/>
        <item x="590"/>
        <item x="226"/>
        <item x="343"/>
        <item x="1083"/>
        <item x="93"/>
        <item x="931"/>
        <item x="1193"/>
        <item x="716"/>
        <item x="424"/>
        <item x="1172"/>
        <item x="243"/>
        <item x="1196"/>
        <item x="826"/>
        <item x="58"/>
        <item x="170"/>
        <item x="1070"/>
        <item x="210"/>
        <item x="1133"/>
        <item x="409"/>
        <item x="48"/>
        <item x="57"/>
        <item x="989"/>
        <item x="550"/>
        <item x="695"/>
        <item x="964"/>
        <item x="658"/>
        <item x="562"/>
        <item x="641"/>
        <item x="861"/>
        <item x="698"/>
        <item x="180"/>
        <item x="1031"/>
        <item x="162"/>
        <item x="1181"/>
        <item x="104"/>
        <item x="381"/>
        <item x="41"/>
        <item x="990"/>
        <item x="756"/>
        <item x="1045"/>
        <item x="587"/>
        <item x="632"/>
        <item x="935"/>
        <item x="891"/>
        <item x="757"/>
        <item x="191"/>
        <item x="1162"/>
        <item x="121"/>
        <item x="543"/>
        <item x="274"/>
        <item x="86"/>
        <item x="466"/>
        <item x="667"/>
        <item x="913"/>
        <item x="495"/>
        <item x="246"/>
        <item x="287"/>
        <item x="542"/>
        <item x="996"/>
        <item x="217"/>
        <item x="341"/>
        <item x="1065"/>
        <item x="169"/>
        <item x="229"/>
        <item x="196"/>
        <item x="814"/>
        <item x="297"/>
        <item x="853"/>
        <item x="791"/>
        <item x="988"/>
        <item x="215"/>
        <item x="745"/>
        <item x="1009"/>
        <item x="52"/>
        <item x="326"/>
        <item x="618"/>
        <item x="7"/>
        <item x="955"/>
        <item x="237"/>
        <item x="135"/>
        <item x="852"/>
        <item x="107"/>
        <item x="116"/>
        <item x="875"/>
        <item x="289"/>
        <item x="282"/>
        <item x="1068"/>
        <item x="953"/>
        <item x="686"/>
        <item x="211"/>
        <item x="164"/>
        <item x="653"/>
        <item x="1073"/>
        <item x="997"/>
        <item x="857"/>
        <item x="914"/>
        <item x="481"/>
        <item x="527"/>
        <item x="1000"/>
        <item x="1118"/>
        <item x="662"/>
        <item x="553"/>
        <item x="374"/>
        <item x="417"/>
        <item x="1189"/>
        <item x="1112"/>
        <item x="483"/>
        <item x="635"/>
        <item x="299"/>
        <item x="823"/>
        <item x="922"/>
        <item x="710"/>
        <item x="1091"/>
        <item x="10"/>
        <item x="56"/>
        <item x="438"/>
        <item x="27"/>
        <item x="1023"/>
        <item x="1043"/>
        <item x="532"/>
        <item x="92"/>
        <item x="331"/>
        <item x="869"/>
        <item x="134"/>
        <item x="514"/>
        <item x="1125"/>
        <item x="1071"/>
        <item x="986"/>
        <item x="764"/>
        <item x="396"/>
        <item x="166"/>
        <item x="893"/>
        <item x="1116"/>
        <item x="306"/>
        <item x="1011"/>
        <item x="1143"/>
        <item x="867"/>
        <item x="1213"/>
        <item x="679"/>
        <item x="34"/>
        <item x="530"/>
        <item x="1204"/>
        <item x="943"/>
        <item x="821"/>
        <item x="452"/>
        <item x="344"/>
        <item x="633"/>
        <item x="403"/>
        <item x="254"/>
        <item x="544"/>
        <item x="731"/>
        <item x="1139"/>
        <item x="468"/>
        <item x="1138"/>
        <item x="377"/>
        <item x="924"/>
        <item x="1206"/>
        <item x="956"/>
        <item x="367"/>
        <item x="920"/>
        <item x="295"/>
        <item x="712"/>
        <item x="733"/>
        <item x="1190"/>
        <item x="25"/>
        <item x="232"/>
        <item x="1069"/>
        <item x="310"/>
        <item x="1075"/>
        <item x="370"/>
        <item x="4"/>
        <item x="803"/>
        <item x="125"/>
        <item x="780"/>
        <item x="787"/>
        <item x="147"/>
        <item x="812"/>
        <item x="818"/>
        <item x="71"/>
        <item x="785"/>
        <item x="533"/>
        <item x="384"/>
        <item x="277"/>
        <item x="379"/>
        <item x="631"/>
        <item x="537"/>
        <item x="369"/>
        <item x="741"/>
        <item x="33"/>
        <item x="663"/>
        <item x="173"/>
        <item x="1026"/>
        <item x="1170"/>
        <item x="21"/>
        <item x="114"/>
        <item x="1165"/>
        <item x="771"/>
        <item x="205"/>
        <item x="231"/>
        <item x="398"/>
        <item x="156"/>
        <item x="1106"/>
        <item x="49"/>
        <item x="393"/>
        <item x="69"/>
        <item x="517"/>
        <item x="704"/>
        <item x="198"/>
        <item x="17"/>
        <item x="95"/>
        <item x="1048"/>
        <item x="864"/>
        <item x="435"/>
        <item x="371"/>
        <item x="655"/>
        <item x="414"/>
        <item x="604"/>
        <item x="348"/>
        <item x="506"/>
        <item x="1082"/>
        <item x="276"/>
        <item x="577"/>
        <item x="204"/>
        <item x="613"/>
        <item x="1098"/>
        <item x="1179"/>
        <item x="551"/>
        <item x="32"/>
        <item x="685"/>
        <item x="500"/>
        <item x="998"/>
        <item x="832"/>
        <item x="593"/>
        <item x="596"/>
        <item x="1019"/>
        <item x="1174"/>
        <item x="1049"/>
        <item x="684"/>
        <item x="1205"/>
        <item x="1060"/>
        <item x="312"/>
        <item x="806"/>
        <item x="296"/>
        <item x="763"/>
        <item x="220"/>
        <item x="463"/>
        <item x="656"/>
        <item x="1145"/>
        <item x="1007"/>
        <item x="952"/>
        <item x="535"/>
        <item x="1212"/>
        <item x="689"/>
        <item x="954"/>
        <item x="1182"/>
        <item x="905"/>
        <item x="592"/>
        <item x="279"/>
        <item x="885"/>
        <item x="219"/>
        <item x="1211"/>
        <item x="320"/>
        <item x="28"/>
        <item x="488"/>
        <item x="392"/>
        <item x="362"/>
        <item x="485"/>
        <item x="620"/>
        <item x="837"/>
        <item x="804"/>
        <item x="554"/>
        <item x="1074"/>
        <item x="0"/>
        <item x="541"/>
        <item x="993"/>
        <item x="1097"/>
        <item x="784"/>
        <item x="859"/>
        <item x="416"/>
        <item x="569"/>
        <item x="230"/>
        <item x="228"/>
        <item x="747"/>
        <item x="1035"/>
        <item x="949"/>
        <item x="705"/>
        <item x="183"/>
        <item x="399"/>
        <item x="1072"/>
        <item x="985"/>
        <item x="776"/>
        <item x="1175"/>
        <item x="330"/>
        <item x="565"/>
        <item x="944"/>
        <item x="908"/>
        <item x="418"/>
        <item x="605"/>
        <item x="505"/>
        <item x="862"/>
        <item x="1140"/>
        <item x="598"/>
        <item x="884"/>
        <item x="507"/>
        <item x="195"/>
        <item x="129"/>
        <item x="1195"/>
        <item x="427"/>
        <item x="284"/>
        <item x="1142"/>
        <item x="189"/>
        <item x="583"/>
        <item x="1044"/>
        <item x="1192"/>
        <item x="1187"/>
        <item x="585"/>
        <item x="447"/>
        <item x="561"/>
        <item x="588"/>
        <item x="1214"/>
        <item t="default"/>
      </items>
    </pivotField>
    <pivotField compact="0" showAll="0">
      <items count="1360">
        <item x="2"/>
        <item x="353"/>
        <item x="586"/>
        <item x="52"/>
        <item x="1243"/>
        <item x="335"/>
        <item x="167"/>
        <item x="1292"/>
        <item x="457"/>
        <item x="1145"/>
        <item x="445"/>
        <item x="406"/>
        <item x="762"/>
        <item x="1355"/>
        <item x="977"/>
        <item x="203"/>
        <item x="1072"/>
        <item x="538"/>
        <item x="474"/>
        <item x="626"/>
        <item x="1086"/>
        <item x="700"/>
        <item x="431"/>
        <item x="1223"/>
        <item x="129"/>
        <item x="17"/>
        <item x="114"/>
        <item x="21"/>
        <item x="1282"/>
        <item x="150"/>
        <item x="845"/>
        <item x="1334"/>
        <item x="1187"/>
        <item x="920"/>
        <item x="471"/>
        <item x="236"/>
        <item x="698"/>
        <item x="1341"/>
        <item x="1253"/>
        <item x="523"/>
        <item x="375"/>
        <item x="917"/>
        <item x="497"/>
        <item x="392"/>
        <item x="600"/>
        <item x="1016"/>
        <item x="1101"/>
        <item x="127"/>
        <item x="361"/>
        <item x="216"/>
        <item x="441"/>
        <item x="559"/>
        <item x="1178"/>
        <item x="326"/>
        <item x="403"/>
        <item x="310"/>
        <item x="1082"/>
        <item x="862"/>
        <item x="1283"/>
        <item x="639"/>
        <item x="751"/>
        <item x="1327"/>
        <item x="503"/>
        <item x="1268"/>
        <item x="1232"/>
        <item x="1032"/>
        <item x="532"/>
        <item x="1275"/>
        <item x="22"/>
        <item x="764"/>
        <item x="1304"/>
        <item x="663"/>
        <item x="1353"/>
        <item x="847"/>
        <item x="1138"/>
        <item x="234"/>
        <item x="165"/>
        <item x="506"/>
        <item x="32"/>
        <item x="1094"/>
        <item x="1252"/>
        <item x="170"/>
        <item x="656"/>
        <item x="1229"/>
        <item x="477"/>
        <item x="192"/>
        <item x="695"/>
        <item x="284"/>
        <item x="425"/>
        <item x="291"/>
        <item x="643"/>
        <item x="1310"/>
        <item x="1070"/>
        <item x="664"/>
        <item x="598"/>
        <item x="641"/>
        <item x="828"/>
        <item x="14"/>
        <item x="694"/>
        <item x="761"/>
        <item x="465"/>
        <item x="1150"/>
        <item x="549"/>
        <item x="145"/>
        <item x="421"/>
        <item x="409"/>
        <item x="1169"/>
        <item x="181"/>
        <item x="775"/>
        <item x="1273"/>
        <item x="744"/>
        <item x="1186"/>
        <item x="1299"/>
        <item x="10"/>
        <item x="1303"/>
        <item x="1332"/>
        <item x="690"/>
        <item x="520"/>
        <item x="1236"/>
        <item x="1123"/>
        <item x="773"/>
        <item x="1102"/>
        <item x="592"/>
        <item x="206"/>
        <item x="100"/>
        <item x="209"/>
        <item x="568"/>
        <item x="76"/>
        <item x="484"/>
        <item x="55"/>
        <item x="60"/>
        <item x="23"/>
        <item x="93"/>
        <item x="404"/>
        <item x="511"/>
        <item x="1342"/>
        <item x="1012"/>
        <item x="1215"/>
        <item x="47"/>
        <item x="564"/>
        <item x="980"/>
        <item x="379"/>
        <item x="924"/>
        <item x="566"/>
        <item x="879"/>
        <item x="519"/>
        <item x="1069"/>
        <item x="789"/>
        <item x="30"/>
        <item x="190"/>
        <item x="1298"/>
        <item x="1000"/>
        <item x="661"/>
        <item x="304"/>
        <item x="467"/>
        <item x="370"/>
        <item x="1212"/>
        <item x="551"/>
        <item x="749"/>
        <item x="1076"/>
        <item x="340"/>
        <item x="554"/>
        <item x="967"/>
        <item x="900"/>
        <item x="833"/>
        <item x="606"/>
        <item x="1189"/>
        <item x="59"/>
        <item x="794"/>
        <item x="1319"/>
        <item x="723"/>
        <item x="650"/>
        <item x="628"/>
        <item x="901"/>
        <item x="405"/>
        <item x="766"/>
        <item x="547"/>
        <item x="899"/>
        <item x="524"/>
        <item x="1004"/>
        <item x="640"/>
        <item x="819"/>
        <item x="800"/>
        <item x="1122"/>
        <item x="843"/>
        <item x="327"/>
        <item x="429"/>
        <item x="122"/>
        <item x="918"/>
        <item x="1013"/>
        <item x="1162"/>
        <item x="1175"/>
        <item x="1199"/>
        <item x="487"/>
        <item x="177"/>
        <item x="1349"/>
        <item x="935"/>
        <item x="1226"/>
        <item x="1018"/>
        <item x="1329"/>
        <item x="300"/>
        <item x="770"/>
        <item x="724"/>
        <item x="1114"/>
        <item x="91"/>
        <item x="1079"/>
        <item x="422"/>
        <item x="824"/>
        <item x="842"/>
        <item x="688"/>
        <item x="991"/>
        <item x="912"/>
        <item x="1011"/>
        <item x="725"/>
        <item x="476"/>
        <item x="359"/>
        <item x="992"/>
        <item x="499"/>
        <item x="1267"/>
        <item x="530"/>
        <item x="1055"/>
        <item x="138"/>
        <item x="708"/>
        <item x="11"/>
        <item x="44"/>
        <item x="143"/>
        <item x="706"/>
        <item x="493"/>
        <item x="1274"/>
        <item x="174"/>
        <item x="851"/>
        <item x="258"/>
        <item x="1155"/>
        <item x="697"/>
        <item x="729"/>
        <item x="107"/>
        <item x="1058"/>
        <item x="144"/>
        <item x="827"/>
        <item x="681"/>
        <item x="1208"/>
        <item x="1161"/>
        <item x="669"/>
        <item x="1163"/>
        <item x="882"/>
        <item x="197"/>
        <item x="368"/>
        <item x="73"/>
        <item x="36"/>
        <item x="1198"/>
        <item x="999"/>
        <item x="281"/>
        <item x="53"/>
        <item x="182"/>
        <item x="33"/>
        <item x="435"/>
        <item x="75"/>
        <item x="378"/>
        <item x="1049"/>
        <item x="704"/>
        <item x="928"/>
        <item x="567"/>
        <item x="212"/>
        <item x="1136"/>
        <item x="734"/>
        <item x="50"/>
        <item x="344"/>
        <item x="619"/>
        <item x="1075"/>
        <item x="1064"/>
        <item x="490"/>
        <item x="880"/>
        <item x="779"/>
        <item x="1285"/>
        <item x="727"/>
        <item x="365"/>
        <item x="78"/>
        <item x="1264"/>
        <item x="1152"/>
        <item x="346"/>
        <item x="264"/>
        <item x="153"/>
        <item x="473"/>
        <item x="1270"/>
        <item x="1296"/>
        <item x="373"/>
        <item x="1092"/>
        <item x="617"/>
        <item x="228"/>
        <item x="714"/>
        <item x="81"/>
        <item x="898"/>
        <item x="1176"/>
        <item x="649"/>
        <item x="1322"/>
        <item x="854"/>
        <item x="1278"/>
        <item x="238"/>
        <item x="514"/>
        <item x="67"/>
        <item x="290"/>
        <item x="1007"/>
        <item x="210"/>
        <item x="25"/>
        <item x="1164"/>
        <item x="1057"/>
        <item x="297"/>
        <item x="759"/>
        <item x="883"/>
        <item x="801"/>
        <item x="231"/>
        <item x="402"/>
        <item x="1216"/>
        <item x="1277"/>
        <item x="577"/>
        <item x="535"/>
        <item x="808"/>
        <item x="1074"/>
        <item x="1125"/>
        <item x="668"/>
        <item x="171"/>
        <item x="367"/>
        <item x="867"/>
        <item x="608"/>
        <item x="318"/>
        <item x="1331"/>
        <item x="1172"/>
        <item x="102"/>
        <item x="131"/>
        <item x="534"/>
        <item x="432"/>
        <item x="288"/>
        <item x="168"/>
        <item x="463"/>
        <item x="1135"/>
        <item x="740"/>
        <item x="317"/>
        <item x="123"/>
        <item x="1217"/>
        <item x="306"/>
        <item x="546"/>
        <item x="270"/>
        <item x="77"/>
        <item x="852"/>
        <item x="221"/>
        <item x="450"/>
        <item x="885"/>
        <item x="1034"/>
        <item x="336"/>
        <item x="1263"/>
        <item x="1305"/>
        <item x="780"/>
        <item x="872"/>
        <item x="157"/>
        <item x="881"/>
        <item x="254"/>
        <item x="1088"/>
        <item x="1116"/>
        <item x="97"/>
        <item x="531"/>
        <item x="148"/>
        <item x="962"/>
        <item x="655"/>
        <item x="1065"/>
        <item x="214"/>
        <item x="866"/>
        <item x="1030"/>
        <item x="199"/>
        <item x="1350"/>
        <item x="400"/>
        <item x="110"/>
        <item x="292"/>
        <item x="250"/>
        <item x="753"/>
        <item x="742"/>
        <item x="362"/>
        <item x="696"/>
        <item x="34"/>
        <item x="496"/>
        <item x="434"/>
        <item x="1203"/>
        <item x="255"/>
        <item x="456"/>
        <item x="492"/>
        <item x="1325"/>
        <item x="446"/>
        <item x="1129"/>
        <item x="424"/>
        <item x="680"/>
        <item x="1106"/>
        <item x="333"/>
        <item x="428"/>
        <item x="563"/>
        <item x="175"/>
        <item x="332"/>
        <item x="797"/>
        <item x="713"/>
        <item x="537"/>
        <item x="265"/>
        <item x="1179"/>
        <item x="166"/>
        <item x="1151"/>
        <item x="620"/>
        <item x="1019"/>
        <item x="74"/>
        <item x="587"/>
        <item x="613"/>
        <item x="38"/>
        <item x="391"/>
        <item x="408"/>
        <item x="890"/>
        <item x="558"/>
        <item x="489"/>
        <item x="884"/>
        <item x="1337"/>
        <item x="443"/>
        <item x="976"/>
        <item x="605"/>
        <item x="94"/>
        <item x="1244"/>
        <item x="1339"/>
        <item x="622"/>
        <item x="1184"/>
        <item x="343"/>
        <item x="223"/>
        <item x="4"/>
        <item x="26"/>
        <item x="193"/>
        <item x="19"/>
        <item x="922"/>
        <item x="1146"/>
        <item x="1204"/>
        <item x="990"/>
        <item x="420"/>
        <item x="666"/>
        <item x="1269"/>
        <item x="802"/>
        <item x="1052"/>
        <item x="621"/>
        <item x="711"/>
        <item x="1294"/>
        <item x="135"/>
        <item x="972"/>
        <item x="1257"/>
        <item x="830"/>
        <item x="677"/>
        <item x="169"/>
        <item x="904"/>
        <item x="651"/>
        <item x="576"/>
        <item x="482"/>
        <item x="906"/>
        <item x="1248"/>
        <item x="410"/>
        <item x="1197"/>
        <item x="1190"/>
        <item x="1133"/>
        <item x="1104"/>
        <item x="458"/>
        <item x="230"/>
        <item x="659"/>
        <item x="774"/>
        <item x="502"/>
        <item x="388"/>
        <item x="1130"/>
        <item x="596"/>
        <item x="1306"/>
        <item x="691"/>
        <item x="215"/>
        <item x="736"/>
        <item x="778"/>
        <item x="99"/>
        <item x="838"/>
        <item x="1"/>
        <item x="164"/>
        <item x="85"/>
        <item x="285"/>
        <item x="795"/>
        <item x="1323"/>
        <item x="803"/>
        <item x="512"/>
        <item x="500"/>
        <item x="878"/>
        <item x="1177"/>
        <item x="1343"/>
        <item x="1324"/>
        <item x="822"/>
        <item x="466"/>
        <item x="1045"/>
        <item x="754"/>
        <item x="1280"/>
        <item x="1271"/>
        <item x="1137"/>
        <item x="874"/>
        <item x="905"/>
        <item x="701"/>
        <item x="1311"/>
        <item x="863"/>
        <item x="1111"/>
        <item x="1206"/>
        <item x="483"/>
        <item x="955"/>
        <item x="411"/>
        <item x="908"/>
        <item x="930"/>
        <item x="732"/>
        <item x="684"/>
        <item x="630"/>
        <item x="1110"/>
        <item x="1218"/>
        <item x="1173"/>
        <item x="942"/>
        <item x="313"/>
        <item x="1050"/>
        <item x="417"/>
        <item x="508"/>
        <item x="1053"/>
        <item x="1302"/>
        <item x="79"/>
        <item x="377"/>
        <item x="331"/>
        <item x="349"/>
        <item x="1321"/>
        <item x="1124"/>
        <item x="226"/>
        <item x="1038"/>
        <item x="205"/>
        <item x="354"/>
        <item x="1054"/>
        <item x="1188"/>
        <item x="1117"/>
        <item x="813"/>
        <item x="829"/>
        <item x="1168"/>
        <item x="821"/>
        <item x="1295"/>
        <item x="364"/>
        <item x="462"/>
        <item x="757"/>
        <item x="29"/>
        <item x="274"/>
        <item x="907"/>
        <item x="979"/>
        <item x="12"/>
        <item x="911"/>
        <item x="834"/>
        <item x="513"/>
        <item x="1192"/>
        <item x="1015"/>
        <item x="1006"/>
        <item x="1153"/>
        <item x="1059"/>
        <item x="1017"/>
        <item x="1222"/>
        <item x="591"/>
        <item x="964"/>
        <item x="369"/>
        <item x="302"/>
        <item x="1134"/>
        <item x="0"/>
        <item x="707"/>
        <item x="220"/>
        <item x="588"/>
        <item x="952"/>
        <item x="634"/>
        <item x="853"/>
        <item x="118"/>
        <item x="1258"/>
        <item x="480"/>
        <item x="1073"/>
        <item x="16"/>
        <item x="282"/>
        <item x="978"/>
        <item x="658"/>
        <item x="39"/>
        <item x="710"/>
        <item x="1182"/>
        <item x="615"/>
        <item x="139"/>
        <item x="158"/>
        <item x="1272"/>
        <item x="149"/>
        <item x="611"/>
        <item x="959"/>
        <item x="702"/>
        <item x="418"/>
        <item x="1022"/>
        <item x="1148"/>
        <item x="510"/>
        <item x="861"/>
        <item x="267"/>
        <item x="1091"/>
        <item x="720"/>
        <item x="584"/>
        <item x="956"/>
        <item x="507"/>
        <item x="1288"/>
        <item x="1109"/>
        <item x="578"/>
        <item x="752"/>
        <item x="323"/>
        <item x="579"/>
        <item x="242"/>
        <item x="468"/>
        <item x="1224"/>
        <item x="597"/>
        <item x="133"/>
        <item x="1261"/>
        <item x="1159"/>
        <item x="455"/>
        <item x="347"/>
        <item x="113"/>
        <item x="676"/>
        <item x="969"/>
        <item x="974"/>
        <item x="758"/>
        <item x="1207"/>
        <item x="509"/>
        <item x="674"/>
        <item x="960"/>
        <item x="185"/>
        <item x="983"/>
        <item x="160"/>
        <item x="442"/>
        <item x="1254"/>
        <item x="765"/>
        <item x="652"/>
        <item x="82"/>
        <item x="337"/>
        <item x="804"/>
        <item x="308"/>
        <item x="542"/>
        <item x="848"/>
        <item x="682"/>
        <item x="1113"/>
        <item x="358"/>
        <item x="1027"/>
        <item x="61"/>
        <item x="594"/>
        <item x="451"/>
        <item x="1249"/>
        <item x="589"/>
        <item x="112"/>
        <item x="401"/>
        <item x="574"/>
        <item x="703"/>
        <item x="294"/>
        <item x="237"/>
        <item x="13"/>
        <item x="536"/>
        <item x="321"/>
        <item x="1234"/>
        <item x="1279"/>
        <item x="301"/>
        <item x="324"/>
        <item x="37"/>
        <item x="1308"/>
        <item x="1040"/>
        <item x="914"/>
        <item x="811"/>
        <item x="712"/>
        <item x="475"/>
        <item x="1262"/>
        <item x="263"/>
        <item x="454"/>
        <item x="188"/>
        <item x="246"/>
        <item x="486"/>
        <item x="938"/>
        <item x="80"/>
        <item x="1301"/>
        <item x="1326"/>
        <item x="259"/>
        <item x="385"/>
        <item x="108"/>
        <item x="855"/>
        <item x="612"/>
        <item x="1312"/>
        <item x="1035"/>
        <item x="782"/>
        <item x="894"/>
        <item x="179"/>
        <item x="276"/>
        <item x="243"/>
        <item x="693"/>
        <item x="1318"/>
        <item x="902"/>
        <item x="1158"/>
        <item x="1245"/>
        <item x="873"/>
        <item x="90"/>
        <item x="134"/>
        <item x="580"/>
        <item x="1025"/>
        <item x="494"/>
        <item x="957"/>
        <item x="1167"/>
        <item x="832"/>
        <item x="155"/>
        <item x="876"/>
        <item x="1276"/>
        <item x="933"/>
        <item x="837"/>
        <item x="947"/>
        <item x="461"/>
        <item x="609"/>
        <item x="314"/>
        <item x="372"/>
        <item x="130"/>
        <item x="124"/>
        <item x="1061"/>
        <item x="1084"/>
        <item x="1093"/>
        <item x="195"/>
        <item x="1265"/>
        <item x="229"/>
        <item x="1029"/>
        <item x="1246"/>
        <item x="1180"/>
        <item x="916"/>
        <item x="154"/>
        <item x="798"/>
        <item x="1210"/>
        <item x="1291"/>
        <item x="201"/>
        <item x="56"/>
        <item x="1201"/>
        <item x="820"/>
        <item x="447"/>
        <item x="783"/>
        <item x="161"/>
        <item x="653"/>
        <item x="785"/>
        <item x="1293"/>
        <item x="941"/>
        <item x="439"/>
        <item x="771"/>
        <item x="1047"/>
        <item x="1317"/>
        <item x="657"/>
        <item x="103"/>
        <item x="233"/>
        <item x="1083"/>
        <item x="921"/>
        <item x="96"/>
        <item x="396"/>
        <item x="307"/>
        <item x="1119"/>
        <item x="846"/>
        <item x="746"/>
        <item x="444"/>
        <item x="1115"/>
        <item x="57"/>
        <item x="1066"/>
        <item x="730"/>
        <item x="562"/>
        <item x="207"/>
        <item x="986"/>
        <item x="339"/>
        <item x="719"/>
        <item x="51"/>
        <item x="1220"/>
        <item x="590"/>
        <item x="414"/>
        <item x="200"/>
        <item x="132"/>
        <item x="194"/>
        <item x="988"/>
        <item x="272"/>
        <item x="629"/>
        <item x="227"/>
        <item x="932"/>
        <item x="610"/>
        <item x="721"/>
        <item x="521"/>
        <item x="636"/>
        <item x="273"/>
        <item x="427"/>
        <item x="479"/>
        <item x="575"/>
        <item x="573"/>
        <item x="376"/>
        <item x="1316"/>
        <item x="895"/>
        <item x="151"/>
        <item x="298"/>
        <item x="961"/>
        <item x="342"/>
        <item x="718"/>
        <item x="45"/>
        <item x="248"/>
        <item x="868"/>
        <item x="187"/>
        <item x="1002"/>
        <item x="498"/>
        <item x="871"/>
        <item x="1170"/>
        <item x="892"/>
        <item x="309"/>
        <item x="1281"/>
        <item x="887"/>
        <item x="950"/>
        <item x="98"/>
        <item x="89"/>
        <item x="667"/>
        <item x="560"/>
        <item x="1241"/>
        <item x="147"/>
        <item x="1043"/>
        <item x="176"/>
        <item x="433"/>
        <item x="818"/>
        <item x="633"/>
        <item x="120"/>
        <item x="686"/>
        <item x="1008"/>
        <item x="1090"/>
        <item x="1330"/>
        <item x="925"/>
        <item x="1250"/>
        <item x="1247"/>
        <item x="28"/>
        <item x="478"/>
        <item x="528"/>
        <item x="260"/>
        <item x="104"/>
        <item x="793"/>
        <item x="877"/>
        <item x="111"/>
        <item x="146"/>
        <item x="62"/>
        <item x="449"/>
        <item x="1231"/>
        <item x="731"/>
        <item x="689"/>
        <item x="54"/>
        <item x="40"/>
        <item x="1211"/>
        <item x="1044"/>
        <item x="31"/>
        <item x="648"/>
        <item x="315"/>
        <item x="929"/>
        <item x="488"/>
        <item x="311"/>
        <item x="1251"/>
        <item x="982"/>
        <item x="517"/>
        <item x="790"/>
        <item x="627"/>
        <item x="748"/>
        <item x="582"/>
        <item x="325"/>
        <item x="954"/>
        <item x="1023"/>
        <item x="654"/>
        <item x="739"/>
        <item x="705"/>
        <item x="903"/>
        <item x="1235"/>
        <item x="137"/>
        <item x="218"/>
        <item x="1041"/>
        <item x="870"/>
        <item x="65"/>
        <item x="1191"/>
        <item x="624"/>
        <item x="398"/>
        <item x="1345"/>
        <item x="1227"/>
        <item x="1356"/>
        <item x="71"/>
        <item x="665"/>
        <item x="296"/>
        <item x="1183"/>
        <item x="865"/>
        <item x="452"/>
        <item x="859"/>
        <item x="15"/>
        <item x="423"/>
        <item x="1042"/>
        <item x="48"/>
        <item x="1225"/>
        <item x="9"/>
        <item x="787"/>
        <item x="1284"/>
        <item x="1194"/>
        <item x="1020"/>
        <item x="24"/>
        <item x="812"/>
        <item x="543"/>
        <item x="860"/>
        <item x="875"/>
        <item x="544"/>
        <item x="278"/>
        <item x="390"/>
        <item x="973"/>
        <item x="394"/>
        <item x="338"/>
        <item x="673"/>
        <item x="1126"/>
        <item x="330"/>
        <item x="1036"/>
        <item x="305"/>
        <item x="350"/>
        <item x="241"/>
        <item x="540"/>
        <item x="1081"/>
        <item x="8"/>
        <item x="817"/>
        <item x="360"/>
        <item x="595"/>
        <item x="1131"/>
        <item x="293"/>
        <item x="715"/>
        <item x="1077"/>
        <item x="823"/>
        <item x="1202"/>
        <item x="1098"/>
        <item x="522"/>
        <item x="799"/>
        <item x="1338"/>
        <item x="1228"/>
        <item x="1089"/>
        <item x="217"/>
        <item x="994"/>
        <item x="675"/>
        <item x="998"/>
        <item x="357"/>
        <item x="320"/>
        <item x="1290"/>
        <item x="186"/>
        <item x="95"/>
        <item x="896"/>
        <item x="116"/>
        <item x="1352"/>
        <item x="672"/>
        <item x="913"/>
        <item x="623"/>
        <item x="189"/>
        <item x="211"/>
        <item x="743"/>
        <item x="63"/>
        <item x="791"/>
        <item x="631"/>
        <item x="931"/>
        <item x="1003"/>
        <item x="571"/>
        <item x="585"/>
        <item x="1062"/>
        <item x="1108"/>
        <item x="460"/>
        <item x="529"/>
        <item x="599"/>
        <item x="806"/>
        <item x="69"/>
        <item x="1144"/>
        <item x="1174"/>
        <item x="173"/>
        <item x="1112"/>
        <item x="1154"/>
        <item x="224"/>
        <item x="495"/>
        <item x="184"/>
        <item x="781"/>
        <item x="926"/>
        <item x="1255"/>
        <item x="966"/>
        <item x="18"/>
        <item x="1037"/>
        <item x="334"/>
        <item x="72"/>
        <item x="245"/>
        <item x="196"/>
        <item x="453"/>
        <item x="919"/>
        <item x="1048"/>
        <item x="1213"/>
        <item x="152"/>
        <item x="646"/>
        <item x="374"/>
        <item x="1233"/>
        <item x="1021"/>
        <item x="937"/>
        <item x="525"/>
        <item x="1051"/>
        <item x="647"/>
        <item x="603"/>
        <item x="570"/>
        <item x="678"/>
        <item x="64"/>
        <item x="27"/>
        <item x="772"/>
        <item x="1071"/>
        <item x="1060"/>
        <item x="251"/>
        <item x="252"/>
        <item x="965"/>
        <item x="279"/>
        <item x="1128"/>
        <item x="319"/>
        <item x="726"/>
        <item x="642"/>
        <item x="1256"/>
        <item x="526"/>
        <item x="328"/>
        <item x="268"/>
        <item x="533"/>
        <item x="1005"/>
        <item x="397"/>
        <item x="1095"/>
        <item x="1157"/>
        <item x="426"/>
        <item x="141"/>
        <item x="632"/>
        <item x="287"/>
        <item x="948"/>
        <item x="440"/>
        <item x="163"/>
        <item x="41"/>
        <item x="277"/>
        <item x="1132"/>
        <item x="1107"/>
        <item x="836"/>
        <item x="1028"/>
        <item x="136"/>
        <item x="692"/>
        <item x="240"/>
        <item x="516"/>
        <item x="491"/>
        <item x="987"/>
        <item x="1230"/>
        <item x="750"/>
        <item x="768"/>
        <item x="1033"/>
        <item x="42"/>
        <item x="383"/>
        <item x="814"/>
        <item x="572"/>
        <item x="1080"/>
        <item x="352"/>
        <item x="625"/>
        <item x="699"/>
        <item x="481"/>
        <item x="464"/>
        <item x="985"/>
        <item x="840"/>
        <item x="66"/>
        <item x="198"/>
        <item x="614"/>
        <item x="835"/>
        <item x="1139"/>
        <item x="869"/>
        <item x="886"/>
        <item x="996"/>
        <item x="1266"/>
        <item x="1221"/>
        <item x="1087"/>
        <item x="844"/>
        <item x="1031"/>
        <item x="244"/>
        <item x="864"/>
        <item x="635"/>
        <item x="545"/>
        <item x="1336"/>
        <item x="256"/>
        <item x="709"/>
        <item x="970"/>
        <item x="6"/>
        <item x="448"/>
        <item x="565"/>
        <item x="561"/>
        <item x="225"/>
        <item x="438"/>
        <item x="219"/>
        <item x="351"/>
        <item x="670"/>
        <item x="946"/>
        <item x="1320"/>
        <item x="556"/>
        <item x="747"/>
        <item x="1200"/>
        <item x="1193"/>
        <item x="683"/>
        <item x="68"/>
        <item x="607"/>
        <item x="552"/>
        <item x="1346"/>
        <item x="504"/>
        <item x="786"/>
        <item x="3"/>
        <item x="1068"/>
        <item x="389"/>
        <item x="1141"/>
        <item x="826"/>
        <item x="295"/>
        <item x="87"/>
        <item x="1096"/>
        <item x="810"/>
        <item x="953"/>
        <item x="889"/>
        <item x="909"/>
        <item x="1219"/>
        <item x="735"/>
        <item x="981"/>
        <item x="329"/>
        <item x="984"/>
        <item x="581"/>
        <item x="5"/>
        <item x="84"/>
        <item x="1166"/>
        <item x="1010"/>
        <item x="1103"/>
        <item x="1347"/>
        <item x="1014"/>
        <item x="550"/>
        <item x="893"/>
        <item x="1328"/>
        <item x="515"/>
        <item x="601"/>
        <item x="767"/>
        <item x="1078"/>
        <item x="1240"/>
        <item x="951"/>
        <item x="777"/>
        <item x="222"/>
        <item x="470"/>
        <item x="183"/>
        <item x="792"/>
        <item x="101"/>
        <item x="341"/>
        <item x="180"/>
        <item x="936"/>
        <item x="644"/>
        <item x="760"/>
        <item x="638"/>
        <item x="7"/>
        <item x="1314"/>
        <item x="1001"/>
        <item x="266"/>
        <item x="1056"/>
        <item x="86"/>
        <item x="121"/>
        <item x="1239"/>
        <item x="1259"/>
        <item x="737"/>
        <item x="312"/>
        <item x="1160"/>
        <item x="322"/>
        <item x="384"/>
        <item x="527"/>
        <item x="1181"/>
        <item x="915"/>
        <item x="83"/>
        <item x="269"/>
        <item x="247"/>
        <item x="963"/>
        <item x="805"/>
        <item x="1340"/>
        <item x="1315"/>
        <item x="1009"/>
        <item x="1289"/>
        <item x="1297"/>
        <item x="43"/>
        <item x="671"/>
        <item x="262"/>
        <item x="769"/>
        <item x="1309"/>
        <item x="1026"/>
        <item x="1099"/>
        <item x="472"/>
        <item x="604"/>
        <item x="593"/>
        <item x="88"/>
        <item x="776"/>
        <item x="436"/>
        <item x="548"/>
        <item x="1120"/>
        <item x="1121"/>
        <item x="253"/>
        <item x="1142"/>
        <item x="1333"/>
        <item x="763"/>
        <item x="927"/>
        <item x="419"/>
        <item x="356"/>
        <item x="1185"/>
        <item x="809"/>
        <item x="975"/>
        <item x="756"/>
        <item x="1039"/>
        <item x="371"/>
        <item x="518"/>
        <item x="430"/>
        <item x="232"/>
        <item x="897"/>
        <item x="555"/>
        <item x="271"/>
        <item x="825"/>
        <item x="162"/>
        <item x="393"/>
        <item x="728"/>
        <item x="345"/>
        <item x="1024"/>
        <item x="275"/>
        <item x="1354"/>
        <item x="316"/>
        <item x="126"/>
        <item x="115"/>
        <item x="109"/>
        <item x="685"/>
        <item x="399"/>
        <item x="366"/>
        <item x="382"/>
        <item x="283"/>
        <item x="891"/>
        <item x="303"/>
        <item x="1118"/>
        <item x="741"/>
        <item x="459"/>
        <item x="437"/>
        <item x="105"/>
        <item x="940"/>
        <item x="888"/>
        <item x="202"/>
        <item x="1127"/>
        <item x="355"/>
        <item x="539"/>
        <item x="49"/>
        <item x="1196"/>
        <item x="1286"/>
        <item x="257"/>
        <item x="662"/>
        <item x="1100"/>
        <item x="945"/>
        <item x="1237"/>
        <item x="971"/>
        <item x="1140"/>
        <item x="796"/>
        <item x="1149"/>
        <item x="569"/>
        <item x="850"/>
        <item x="387"/>
        <item x="204"/>
        <item x="249"/>
        <item x="1171"/>
        <item x="469"/>
        <item x="637"/>
        <item x="106"/>
        <item x="1165"/>
        <item x="412"/>
        <item x="944"/>
        <item x="1287"/>
        <item x="381"/>
        <item x="1105"/>
        <item x="949"/>
        <item x="618"/>
        <item x="172"/>
        <item x="20"/>
        <item x="70"/>
        <item x="156"/>
        <item x="239"/>
        <item x="92"/>
        <item x="849"/>
        <item x="119"/>
        <item x="415"/>
        <item x="1147"/>
        <item x="1085"/>
        <item x="348"/>
        <item x="363"/>
        <item x="583"/>
        <item x="839"/>
        <item x="142"/>
        <item x="1307"/>
        <item x="286"/>
        <item x="1300"/>
        <item x="1357"/>
        <item x="857"/>
        <item x="299"/>
        <item x="557"/>
        <item x="645"/>
        <item x="208"/>
        <item x="1214"/>
        <item x="1242"/>
        <item x="1067"/>
        <item x="416"/>
        <item x="943"/>
        <item x="755"/>
        <item x="1097"/>
        <item x="289"/>
        <item x="722"/>
        <item x="1351"/>
        <item x="191"/>
        <item x="261"/>
        <item x="841"/>
        <item x="660"/>
        <item x="816"/>
        <item x="1209"/>
        <item x="939"/>
        <item x="733"/>
        <item x="553"/>
        <item x="716"/>
        <item x="815"/>
        <item x="501"/>
        <item x="58"/>
        <item x="958"/>
        <item x="213"/>
        <item x="923"/>
        <item x="407"/>
        <item x="1156"/>
        <item x="46"/>
        <item x="485"/>
        <item x="831"/>
        <item x="717"/>
        <item x="125"/>
        <item x="788"/>
        <item x="784"/>
        <item x="616"/>
        <item x="910"/>
        <item x="1260"/>
        <item x="1195"/>
        <item x="413"/>
        <item x="541"/>
        <item x="738"/>
        <item x="745"/>
        <item x="1238"/>
        <item x="140"/>
        <item x="1046"/>
        <item x="35"/>
        <item x="807"/>
        <item x="1335"/>
        <item x="178"/>
        <item x="1348"/>
        <item x="997"/>
        <item x="687"/>
        <item x="395"/>
        <item x="968"/>
        <item x="505"/>
        <item x="989"/>
        <item x="386"/>
        <item x="856"/>
        <item x="1205"/>
        <item x="995"/>
        <item x="1063"/>
        <item x="602"/>
        <item x="858"/>
        <item x="117"/>
        <item x="679"/>
        <item x="159"/>
        <item x="1143"/>
        <item x="934"/>
        <item x="235"/>
        <item x="1344"/>
        <item x="993"/>
        <item x="1313"/>
        <item x="280"/>
        <item x="128"/>
        <item x="380"/>
        <item x="1358"/>
        <item t="default"/>
      </items>
    </pivotField>
    <pivotField dataField="1" compact="0" showAll="0">
      <items count="13">
        <item x="0"/>
        <item x="2"/>
        <item x="4"/>
        <item x="8"/>
        <item x="3"/>
        <item x="5"/>
        <item x="7"/>
        <item x="1"/>
        <item x="9"/>
        <item x="6"/>
        <item x="10"/>
        <item x="11"/>
        <item t="default"/>
      </items>
    </pivotField>
    <pivotField compact="0" showAll="0">
      <items count="53">
        <item x="0"/>
        <item x="12"/>
        <item x="43"/>
        <item x="42"/>
        <item x="40"/>
        <item x="10"/>
        <item x="17"/>
        <item x="46"/>
        <item x="22"/>
        <item x="16"/>
        <item x="31"/>
        <item x="9"/>
        <item x="13"/>
        <item x="32"/>
        <item x="35"/>
        <item x="6"/>
        <item x="28"/>
        <item x="4"/>
        <item x="2"/>
        <item x="33"/>
        <item x="29"/>
        <item x="38"/>
        <item x="34"/>
        <item x="36"/>
        <item x="30"/>
        <item x="26"/>
        <item x="7"/>
        <item x="14"/>
        <item x="48"/>
        <item x="3"/>
        <item x="37"/>
        <item x="5"/>
        <item x="39"/>
        <item x="45"/>
        <item x="50"/>
        <item x="18"/>
        <item x="24"/>
        <item x="25"/>
        <item x="41"/>
        <item x="27"/>
        <item x="20"/>
        <item x="8"/>
        <item x="44"/>
        <item x="47"/>
        <item x="21"/>
        <item x="11"/>
        <item x="15"/>
        <item x="1"/>
        <item x="23"/>
        <item x="49"/>
        <item x="19"/>
        <item x="51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>
      <items count="22">
        <item x="0"/>
        <item x="16"/>
        <item x="9"/>
        <item x="2"/>
        <item x="11"/>
        <item x="8"/>
        <item x="14"/>
        <item x="4"/>
        <item x="1"/>
        <item x="5"/>
        <item x="7"/>
        <item x="18"/>
        <item x="12"/>
        <item x="13"/>
        <item x="10"/>
        <item x="6"/>
        <item x="15"/>
        <item x="19"/>
        <item x="3"/>
        <item x="17"/>
        <item x="2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0"/>
        <item x="3"/>
        <item x="10"/>
        <item x="1"/>
        <item x="6"/>
        <item x="7"/>
        <item x="2"/>
        <item x="8"/>
        <item x="9"/>
        <item x="4"/>
        <item x="5"/>
        <item x="11"/>
        <item t="default"/>
      </items>
    </pivotField>
    <pivotField compact="0" showAll="0">
      <items count="12">
        <item x="0"/>
        <item x="3"/>
        <item x="1"/>
        <item x="6"/>
        <item x="5"/>
        <item x="2"/>
        <item x="7"/>
        <item x="9"/>
        <item x="4"/>
        <item x="8"/>
        <item x="10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28">
        <item x="0"/>
        <item x="12"/>
        <item x="6"/>
        <item x="16"/>
        <item x="2"/>
        <item x="19"/>
        <item x="5"/>
        <item x="15"/>
        <item x="25"/>
        <item x="8"/>
        <item x="13"/>
        <item x="3"/>
        <item x="21"/>
        <item x="14"/>
        <item x="23"/>
        <item x="22"/>
        <item x="7"/>
        <item x="20"/>
        <item x="18"/>
        <item x="4"/>
        <item x="24"/>
        <item x="17"/>
        <item x="11"/>
        <item x="10"/>
        <item x="1"/>
        <item x="9"/>
        <item x="26"/>
        <item t="default"/>
      </items>
    </pivotField>
    <pivotField compact="0" showAll="0">
      <items count="6">
        <item x="0"/>
        <item x="1"/>
        <item x="3"/>
        <item x="2"/>
        <item x="4"/>
        <item t="default"/>
      </items>
    </pivotField>
    <pivotField compact="0" showAll="0">
      <items count="15">
        <item x="0"/>
        <item x="6"/>
        <item x="8"/>
        <item x="2"/>
        <item x="5"/>
        <item x="12"/>
        <item x="3"/>
        <item x="11"/>
        <item x="7"/>
        <item x="10"/>
        <item x="4"/>
        <item x="9"/>
        <item x="1"/>
        <item x="13"/>
        <item t="default"/>
      </items>
    </pivotField>
    <pivotField dataField="1" compact="0" showAll="0">
      <items count="88">
        <item x="0"/>
        <item x="25"/>
        <item x="16"/>
        <item x="24"/>
        <item x="68"/>
        <item x="12"/>
        <item x="27"/>
        <item x="61"/>
        <item x="75"/>
        <item x="3"/>
        <item x="74"/>
        <item x="43"/>
        <item x="72"/>
        <item x="53"/>
        <item x="37"/>
        <item x="60"/>
        <item x="62"/>
        <item x="14"/>
        <item x="58"/>
        <item x="48"/>
        <item x="59"/>
        <item x="23"/>
        <item x="42"/>
        <item x="4"/>
        <item x="1"/>
        <item x="19"/>
        <item x="69"/>
        <item x="79"/>
        <item x="9"/>
        <item x="28"/>
        <item x="49"/>
        <item x="83"/>
        <item x="54"/>
        <item x="77"/>
        <item x="41"/>
        <item x="65"/>
        <item x="33"/>
        <item x="85"/>
        <item x="81"/>
        <item x="40"/>
        <item x="66"/>
        <item x="38"/>
        <item x="82"/>
        <item x="15"/>
        <item x="7"/>
        <item x="11"/>
        <item x="64"/>
        <item x="84"/>
        <item x="30"/>
        <item x="35"/>
        <item x="39"/>
        <item x="51"/>
        <item x="6"/>
        <item x="45"/>
        <item x="70"/>
        <item x="10"/>
        <item x="21"/>
        <item x="46"/>
        <item x="36"/>
        <item x="73"/>
        <item x="34"/>
        <item x="20"/>
        <item x="50"/>
        <item x="78"/>
        <item x="26"/>
        <item x="13"/>
        <item x="32"/>
        <item x="18"/>
        <item x="67"/>
        <item x="2"/>
        <item x="17"/>
        <item x="44"/>
        <item x="76"/>
        <item x="71"/>
        <item x="63"/>
        <item x="29"/>
        <item x="47"/>
        <item x="22"/>
        <item x="31"/>
        <item x="52"/>
        <item x="80"/>
        <item x="57"/>
        <item x="55"/>
        <item x="56"/>
        <item x="5"/>
        <item x="8"/>
        <item x="86"/>
        <item t="default"/>
      </items>
    </pivotField>
    <pivotField compact="0" showAll="0">
      <items count="8">
        <item x="0"/>
        <item x="2"/>
        <item x="4"/>
        <item x="1"/>
        <item x="3"/>
        <item x="5"/>
        <item x="6"/>
        <item t="default"/>
      </items>
    </pivotField>
    <pivotField compact="0" showAll="0">
      <items count="15">
        <item x="0"/>
        <item x="1"/>
        <item x="7"/>
        <item x="12"/>
        <item x="11"/>
        <item x="5"/>
        <item x="3"/>
        <item x="6"/>
        <item x="10"/>
        <item x="8"/>
        <item x="4"/>
        <item x="9"/>
        <item x="2"/>
        <item x="13"/>
        <item t="default"/>
      </items>
    </pivotField>
    <pivotField compact="0" showAll="0">
      <items count="423">
        <item x="0"/>
        <item x="37"/>
        <item x="22"/>
        <item x="250"/>
        <item x="88"/>
        <item x="314"/>
        <item x="83"/>
        <item x="318"/>
        <item x="67"/>
        <item x="13"/>
        <item x="404"/>
        <item x="298"/>
        <item x="209"/>
        <item x="18"/>
        <item x="230"/>
        <item x="207"/>
        <item x="313"/>
        <item x="149"/>
        <item x="129"/>
        <item x="25"/>
        <item x="244"/>
        <item x="232"/>
        <item x="218"/>
        <item x="154"/>
        <item x="133"/>
        <item x="293"/>
        <item x="308"/>
        <item x="41"/>
        <item x="330"/>
        <item x="332"/>
        <item x="184"/>
        <item x="28"/>
        <item x="257"/>
        <item x="233"/>
        <item x="225"/>
        <item x="135"/>
        <item x="245"/>
        <item x="110"/>
        <item x="176"/>
        <item x="268"/>
        <item x="193"/>
        <item x="128"/>
        <item x="329"/>
        <item x="337"/>
        <item x="120"/>
        <item x="125"/>
        <item x="417"/>
        <item x="243"/>
        <item x="292"/>
        <item x="150"/>
        <item x="346"/>
        <item x="31"/>
        <item x="259"/>
        <item x="291"/>
        <item x="180"/>
        <item x="56"/>
        <item x="189"/>
        <item x="258"/>
        <item x="323"/>
        <item x="234"/>
        <item x="410"/>
        <item x="64"/>
        <item x="71"/>
        <item x="219"/>
        <item x="127"/>
        <item x="103"/>
        <item x="387"/>
        <item x="14"/>
        <item x="351"/>
        <item x="272"/>
        <item x="280"/>
        <item x="356"/>
        <item x="339"/>
        <item x="138"/>
        <item x="202"/>
        <item x="419"/>
        <item x="147"/>
        <item x="285"/>
        <item x="333"/>
        <item x="420"/>
        <item x="255"/>
        <item x="81"/>
        <item x="340"/>
        <item x="27"/>
        <item x="388"/>
        <item x="374"/>
        <item x="252"/>
        <item x="363"/>
        <item x="62"/>
        <item x="168"/>
        <item x="98"/>
        <item x="121"/>
        <item x="395"/>
        <item x="256"/>
        <item x="76"/>
        <item x="145"/>
        <item x="95"/>
        <item x="174"/>
        <item x="116"/>
        <item x="379"/>
        <item x="408"/>
        <item x="134"/>
        <item x="208"/>
        <item x="403"/>
        <item x="401"/>
        <item x="195"/>
        <item x="49"/>
        <item x="131"/>
        <item x="227"/>
        <item x="142"/>
        <item x="194"/>
        <item x="246"/>
        <item x="48"/>
        <item x="362"/>
        <item x="312"/>
        <item x="8"/>
        <item x="89"/>
        <item x="261"/>
        <item x="409"/>
        <item x="358"/>
        <item x="85"/>
        <item x="281"/>
        <item x="386"/>
        <item x="372"/>
        <item x="112"/>
        <item x="94"/>
        <item x="61"/>
        <item x="101"/>
        <item x="109"/>
        <item x="247"/>
        <item x="144"/>
        <item x="192"/>
        <item x="371"/>
        <item x="302"/>
        <item x="267"/>
        <item x="148"/>
        <item x="199"/>
        <item x="156"/>
        <item x="399"/>
        <item x="266"/>
        <item x="11"/>
        <item x="107"/>
        <item x="29"/>
        <item x="74"/>
        <item x="97"/>
        <item x="359"/>
        <item x="398"/>
        <item x="328"/>
        <item x="406"/>
        <item x="181"/>
        <item x="205"/>
        <item x="7"/>
        <item x="221"/>
        <item x="276"/>
        <item x="223"/>
        <item x="58"/>
        <item x="361"/>
        <item x="273"/>
        <item x="153"/>
        <item x="196"/>
        <item x="322"/>
        <item x="253"/>
        <item x="385"/>
        <item x="294"/>
        <item x="391"/>
        <item x="197"/>
        <item x="82"/>
        <item x="158"/>
        <item x="191"/>
        <item x="175"/>
        <item x="305"/>
        <item x="418"/>
        <item x="271"/>
        <item x="136"/>
        <item x="311"/>
        <item x="161"/>
        <item x="122"/>
        <item x="353"/>
        <item x="413"/>
        <item x="114"/>
        <item x="92"/>
        <item x="377"/>
        <item x="15"/>
        <item x="4"/>
        <item x="1"/>
        <item x="251"/>
        <item x="17"/>
        <item x="96"/>
        <item x="5"/>
        <item x="396"/>
        <item x="79"/>
        <item x="347"/>
        <item x="392"/>
        <item x="287"/>
        <item x="238"/>
        <item x="269"/>
        <item x="263"/>
        <item x="179"/>
        <item x="348"/>
        <item x="288"/>
        <item x="283"/>
        <item x="183"/>
        <item x="54"/>
        <item x="326"/>
        <item x="187"/>
        <item x="173"/>
        <item x="277"/>
        <item x="237"/>
        <item x="239"/>
        <item x="40"/>
        <item x="34"/>
        <item x="188"/>
        <item x="402"/>
        <item x="249"/>
        <item x="70"/>
        <item x="376"/>
        <item x="405"/>
        <item x="338"/>
        <item x="24"/>
        <item x="100"/>
        <item x="171"/>
        <item x="296"/>
        <item x="86"/>
        <item x="364"/>
        <item x="235"/>
        <item x="335"/>
        <item x="320"/>
        <item x="407"/>
        <item x="350"/>
        <item x="378"/>
        <item x="157"/>
        <item x="325"/>
        <item x="162"/>
        <item x="170"/>
        <item x="211"/>
        <item x="87"/>
        <item x="289"/>
        <item x="217"/>
        <item x="416"/>
        <item x="105"/>
        <item x="310"/>
        <item x="265"/>
        <item x="349"/>
        <item x="300"/>
        <item x="84"/>
        <item x="33"/>
        <item x="6"/>
        <item x="59"/>
        <item x="167"/>
        <item x="117"/>
        <item x="200"/>
        <item x="414"/>
        <item x="214"/>
        <item x="77"/>
        <item x="307"/>
        <item x="43"/>
        <item x="51"/>
        <item x="275"/>
        <item x="412"/>
        <item x="290"/>
        <item x="155"/>
        <item x="228"/>
        <item x="130"/>
        <item x="315"/>
        <item x="39"/>
        <item x="354"/>
        <item x="260"/>
        <item x="108"/>
        <item x="295"/>
        <item x="143"/>
        <item x="231"/>
        <item x="186"/>
        <item x="166"/>
        <item x="282"/>
        <item x="45"/>
        <item x="206"/>
        <item x="126"/>
        <item x="210"/>
        <item x="415"/>
        <item x="3"/>
        <item x="139"/>
        <item x="274"/>
        <item x="357"/>
        <item x="369"/>
        <item x="383"/>
        <item x="342"/>
        <item x="68"/>
        <item x="91"/>
        <item x="213"/>
        <item x="321"/>
        <item x="224"/>
        <item x="262"/>
        <item x="23"/>
        <item x="367"/>
        <item x="115"/>
        <item x="137"/>
        <item x="20"/>
        <item x="334"/>
        <item x="151"/>
        <item x="248"/>
        <item x="80"/>
        <item x="146"/>
        <item x="411"/>
        <item x="382"/>
        <item x="12"/>
        <item x="123"/>
        <item x="36"/>
        <item x="317"/>
        <item x="341"/>
        <item x="119"/>
        <item x="220"/>
        <item x="299"/>
        <item x="178"/>
        <item x="50"/>
        <item x="373"/>
        <item x="177"/>
        <item x="182"/>
        <item x="160"/>
        <item x="165"/>
        <item x="140"/>
        <item x="309"/>
        <item x="336"/>
        <item x="9"/>
        <item x="47"/>
        <item x="65"/>
        <item x="324"/>
        <item x="172"/>
        <item x="52"/>
        <item x="190"/>
        <item x="159"/>
        <item x="278"/>
        <item x="303"/>
        <item x="284"/>
        <item x="242"/>
        <item x="60"/>
        <item x="297"/>
        <item x="397"/>
        <item x="254"/>
        <item x="306"/>
        <item x="212"/>
        <item x="163"/>
        <item x="400"/>
        <item x="352"/>
        <item x="44"/>
        <item x="53"/>
        <item x="343"/>
        <item x="393"/>
        <item x="152"/>
        <item x="72"/>
        <item x="132"/>
        <item x="185"/>
        <item x="215"/>
        <item x="19"/>
        <item x="216"/>
        <item x="16"/>
        <item x="327"/>
        <item x="198"/>
        <item x="124"/>
        <item x="222"/>
        <item x="99"/>
        <item x="73"/>
        <item x="164"/>
        <item x="111"/>
        <item x="46"/>
        <item x="42"/>
        <item x="10"/>
        <item x="236"/>
        <item x="104"/>
        <item x="264"/>
        <item x="270"/>
        <item x="370"/>
        <item x="241"/>
        <item x="355"/>
        <item x="344"/>
        <item x="106"/>
        <item x="113"/>
        <item x="118"/>
        <item x="365"/>
        <item x="360"/>
        <item x="35"/>
        <item x="203"/>
        <item x="345"/>
        <item x="55"/>
        <item x="30"/>
        <item x="204"/>
        <item x="380"/>
        <item x="32"/>
        <item x="102"/>
        <item x="63"/>
        <item x="2"/>
        <item x="141"/>
        <item x="75"/>
        <item x="301"/>
        <item x="93"/>
        <item x="375"/>
        <item x="69"/>
        <item x="78"/>
        <item x="384"/>
        <item x="286"/>
        <item x="21"/>
        <item x="229"/>
        <item x="90"/>
        <item x="304"/>
        <item x="240"/>
        <item x="57"/>
        <item x="381"/>
        <item x="331"/>
        <item x="26"/>
        <item x="366"/>
        <item x="389"/>
        <item x="66"/>
        <item x="368"/>
        <item x="390"/>
        <item x="201"/>
        <item x="226"/>
        <item x="38"/>
        <item x="169"/>
        <item x="394"/>
        <item x="316"/>
        <item x="279"/>
        <item x="319"/>
        <item x="421"/>
        <item t="default"/>
      </items>
    </pivotField>
    <pivotField compact="0" showAll="0">
      <items count="512">
        <item x="0"/>
        <item x="113"/>
        <item x="434"/>
        <item x="410"/>
        <item x="378"/>
        <item x="422"/>
        <item x="290"/>
        <item x="277"/>
        <item x="405"/>
        <item x="225"/>
        <item x="31"/>
        <item x="470"/>
        <item x="501"/>
        <item x="303"/>
        <item x="392"/>
        <item x="19"/>
        <item x="11"/>
        <item x="397"/>
        <item x="492"/>
        <item x="109"/>
        <item x="429"/>
        <item x="179"/>
        <item x="206"/>
        <item x="228"/>
        <item x="308"/>
        <item x="102"/>
        <item x="90"/>
        <item x="343"/>
        <item x="214"/>
        <item x="219"/>
        <item x="396"/>
        <item x="22"/>
        <item x="2"/>
        <item x="432"/>
        <item x="50"/>
        <item x="322"/>
        <item x="117"/>
        <item x="374"/>
        <item x="278"/>
        <item x="115"/>
        <item x="440"/>
        <item x="211"/>
        <item x="256"/>
        <item x="21"/>
        <item x="139"/>
        <item x="203"/>
        <item x="427"/>
        <item x="494"/>
        <item x="294"/>
        <item x="380"/>
        <item x="467"/>
        <item x="205"/>
        <item x="341"/>
        <item x="416"/>
        <item x="437"/>
        <item x="363"/>
        <item x="379"/>
        <item x="373"/>
        <item x="274"/>
        <item x="61"/>
        <item x="354"/>
        <item x="106"/>
        <item x="231"/>
        <item x="51"/>
        <item x="356"/>
        <item x="121"/>
        <item x="493"/>
        <item x="326"/>
        <item x="78"/>
        <item x="307"/>
        <item x="319"/>
        <item x="111"/>
        <item x="189"/>
        <item x="120"/>
        <item x="394"/>
        <item x="338"/>
        <item x="279"/>
        <item x="325"/>
        <item x="188"/>
        <item x="238"/>
        <item x="344"/>
        <item x="316"/>
        <item x="144"/>
        <item x="384"/>
        <item x="376"/>
        <item x="399"/>
        <item x="1"/>
        <item x="305"/>
        <item x="261"/>
        <item x="155"/>
        <item x="119"/>
        <item x="234"/>
        <item x="377"/>
        <item x="34"/>
        <item x="456"/>
        <item x="29"/>
        <item x="243"/>
        <item x="447"/>
        <item x="466"/>
        <item x="71"/>
        <item x="336"/>
        <item x="255"/>
        <item x="345"/>
        <item x="321"/>
        <item x="339"/>
        <item x="172"/>
        <item x="296"/>
        <item x="83"/>
        <item x="268"/>
        <item x="479"/>
        <item x="486"/>
        <item x="271"/>
        <item x="357"/>
        <item x="104"/>
        <item x="333"/>
        <item x="299"/>
        <item x="202"/>
        <item x="221"/>
        <item x="145"/>
        <item x="220"/>
        <item x="84"/>
        <item x="313"/>
        <item x="110"/>
        <item x="337"/>
        <item x="457"/>
        <item x="461"/>
        <item x="453"/>
        <item x="210"/>
        <item x="182"/>
        <item x="281"/>
        <item x="272"/>
        <item x="367"/>
        <item x="409"/>
        <item x="197"/>
        <item x="147"/>
        <item x="426"/>
        <item x="443"/>
        <item x="254"/>
        <item x="165"/>
        <item x="99"/>
        <item x="169"/>
        <item x="424"/>
        <item x="289"/>
        <item x="74"/>
        <item x="55"/>
        <item x="292"/>
        <item x="125"/>
        <item x="52"/>
        <item x="191"/>
        <item x="335"/>
        <item x="190"/>
        <item x="41"/>
        <item x="286"/>
        <item x="36"/>
        <item x="312"/>
        <item x="217"/>
        <item x="123"/>
        <item x="407"/>
        <item x="263"/>
        <item x="462"/>
        <item x="452"/>
        <item x="489"/>
        <item x="127"/>
        <item x="247"/>
        <item x="436"/>
        <item x="81"/>
        <item x="480"/>
        <item x="244"/>
        <item x="484"/>
        <item x="63"/>
        <item x="441"/>
        <item x="7"/>
        <item x="359"/>
        <item x="198"/>
        <item x="159"/>
        <item x="67"/>
        <item x="315"/>
        <item x="358"/>
        <item x="132"/>
        <item x="472"/>
        <item x="241"/>
        <item x="97"/>
        <item x="13"/>
        <item x="258"/>
        <item x="218"/>
        <item x="223"/>
        <item x="505"/>
        <item x="431"/>
        <item x="101"/>
        <item x="469"/>
        <item x="173"/>
        <item x="329"/>
        <item x="285"/>
        <item x="76"/>
        <item x="413"/>
        <item x="59"/>
        <item x="49"/>
        <item x="242"/>
        <item x="298"/>
        <item x="403"/>
        <item x="75"/>
        <item x="375"/>
        <item x="5"/>
        <item x="44"/>
        <item x="54"/>
        <item x="130"/>
        <item x="463"/>
        <item x="411"/>
        <item x="393"/>
        <item x="157"/>
        <item x="250"/>
        <item x="237"/>
        <item x="331"/>
        <item x="348"/>
        <item x="239"/>
        <item x="389"/>
        <item x="108"/>
        <item x="408"/>
        <item x="428"/>
        <item x="107"/>
        <item x="371"/>
        <item x="142"/>
        <item x="350"/>
        <item x="498"/>
        <item x="87"/>
        <item x="248"/>
        <item x="327"/>
        <item x="386"/>
        <item x="388"/>
        <item x="273"/>
        <item x="124"/>
        <item x="372"/>
        <item x="105"/>
        <item x="382"/>
        <item x="224"/>
        <item x="168"/>
        <item x="85"/>
        <item x="414"/>
        <item x="280"/>
        <item x="304"/>
        <item x="259"/>
        <item x="391"/>
        <item x="10"/>
        <item x="328"/>
        <item x="46"/>
        <item x="488"/>
        <item x="476"/>
        <item x="53"/>
        <item x="65"/>
        <item x="417"/>
        <item x="381"/>
        <item x="503"/>
        <item x="171"/>
        <item x="499"/>
        <item x="33"/>
        <item x="38"/>
        <item x="153"/>
        <item x="497"/>
        <item x="20"/>
        <item x="297"/>
        <item x="509"/>
        <item x="444"/>
        <item x="17"/>
        <item x="468"/>
        <item x="186"/>
        <item x="401"/>
        <item x="180"/>
        <item x="275"/>
        <item x="262"/>
        <item x="317"/>
        <item x="491"/>
        <item x="507"/>
        <item x="176"/>
        <item x="311"/>
        <item x="318"/>
        <item x="57"/>
        <item x="320"/>
        <item x="183"/>
        <item x="100"/>
        <item x="27"/>
        <item x="300"/>
        <item x="449"/>
        <item x="4"/>
        <item x="96"/>
        <item x="365"/>
        <item x="360"/>
        <item x="216"/>
        <item x="370"/>
        <item x="459"/>
        <item x="421"/>
        <item x="390"/>
        <item x="133"/>
        <item x="222"/>
        <item x="154"/>
        <item x="150"/>
        <item x="114"/>
        <item x="302"/>
        <item x="458"/>
        <item x="260"/>
        <item x="18"/>
        <item x="460"/>
        <item x="383"/>
        <item x="175"/>
        <item x="314"/>
        <item x="340"/>
        <item x="347"/>
        <item x="412"/>
        <item x="264"/>
        <item x="77"/>
        <item x="288"/>
        <item x="385"/>
        <item x="270"/>
        <item x="448"/>
        <item x="177"/>
        <item x="112"/>
        <item x="174"/>
        <item x="291"/>
        <item x="506"/>
        <item x="25"/>
        <item x="323"/>
        <item x="269"/>
        <item x="324"/>
        <item x="146"/>
        <item x="23"/>
        <item x="161"/>
        <item x="48"/>
        <item x="160"/>
        <item x="249"/>
        <item x="43"/>
        <item x="93"/>
        <item x="276"/>
        <item x="40"/>
        <item x="475"/>
        <item x="126"/>
        <item x="64"/>
        <item x="284"/>
        <item x="368"/>
        <item x="485"/>
        <item x="89"/>
        <item x="79"/>
        <item x="184"/>
        <item x="455"/>
        <item x="39"/>
        <item x="500"/>
        <item x="251"/>
        <item x="387"/>
        <item x="199"/>
        <item x="60"/>
        <item x="94"/>
        <item x="16"/>
        <item x="143"/>
        <item x="310"/>
        <item x="398"/>
        <item x="229"/>
        <item x="209"/>
        <item x="185"/>
        <item x="30"/>
        <item x="301"/>
        <item x="400"/>
        <item x="464"/>
        <item x="495"/>
        <item x="226"/>
        <item x="306"/>
        <item x="366"/>
        <item x="14"/>
        <item x="406"/>
        <item x="163"/>
        <item x="12"/>
        <item x="170"/>
        <item x="166"/>
        <item x="138"/>
        <item x="496"/>
        <item x="330"/>
        <item x="92"/>
        <item x="135"/>
        <item x="181"/>
        <item x="433"/>
        <item x="200"/>
        <item x="483"/>
        <item x="208"/>
        <item x="95"/>
        <item x="131"/>
        <item x="445"/>
        <item x="435"/>
        <item x="151"/>
        <item x="32"/>
        <item x="37"/>
        <item x="481"/>
        <item x="42"/>
        <item x="257"/>
        <item x="58"/>
        <item x="35"/>
        <item x="252"/>
        <item x="352"/>
        <item x="91"/>
        <item x="8"/>
        <item x="68"/>
        <item x="162"/>
        <item x="504"/>
        <item x="395"/>
        <item x="332"/>
        <item x="204"/>
        <item x="420"/>
        <item x="419"/>
        <item x="309"/>
        <item x="192"/>
        <item x="148"/>
        <item x="471"/>
        <item x="487"/>
        <item x="235"/>
        <item x="450"/>
        <item x="267"/>
        <item x="141"/>
        <item x="283"/>
        <item x="193"/>
        <item x="508"/>
        <item x="26"/>
        <item x="402"/>
        <item x="474"/>
        <item x="478"/>
        <item x="15"/>
        <item x="477"/>
        <item x="118"/>
        <item x="215"/>
        <item x="353"/>
        <item x="232"/>
        <item x="233"/>
        <item x="164"/>
        <item x="194"/>
        <item x="490"/>
        <item x="349"/>
        <item x="425"/>
        <item x="351"/>
        <item x="355"/>
        <item x="72"/>
        <item x="73"/>
        <item x="295"/>
        <item x="136"/>
        <item x="439"/>
        <item x="438"/>
        <item x="80"/>
        <item x="156"/>
        <item x="361"/>
        <item x="293"/>
        <item x="404"/>
        <item x="364"/>
        <item x="346"/>
        <item x="56"/>
        <item x="158"/>
        <item x="3"/>
        <item x="418"/>
        <item x="212"/>
        <item x="137"/>
        <item x="415"/>
        <item x="167"/>
        <item x="245"/>
        <item x="253"/>
        <item x="451"/>
        <item x="9"/>
        <item x="24"/>
        <item x="129"/>
        <item x="502"/>
        <item x="187"/>
        <item x="423"/>
        <item x="128"/>
        <item x="196"/>
        <item x="230"/>
        <item x="213"/>
        <item x="66"/>
        <item x="82"/>
        <item x="430"/>
        <item x="227"/>
        <item x="201"/>
        <item x="122"/>
        <item x="140"/>
        <item x="69"/>
        <item x="454"/>
        <item x="240"/>
        <item x="334"/>
        <item x="28"/>
        <item x="465"/>
        <item x="362"/>
        <item x="149"/>
        <item x="266"/>
        <item x="342"/>
        <item x="195"/>
        <item x="116"/>
        <item x="88"/>
        <item x="246"/>
        <item x="369"/>
        <item x="236"/>
        <item x="473"/>
        <item x="178"/>
        <item x="70"/>
        <item x="482"/>
        <item x="62"/>
        <item x="47"/>
        <item x="446"/>
        <item x="45"/>
        <item x="287"/>
        <item x="98"/>
        <item x="265"/>
        <item x="442"/>
        <item x="134"/>
        <item x="86"/>
        <item x="282"/>
        <item x="152"/>
        <item x="6"/>
        <item x="207"/>
        <item x="103"/>
        <item x="510"/>
        <item t="default"/>
      </items>
    </pivotField>
    <pivotField compact="0" showAll="0">
      <items count="74">
        <item x="0"/>
        <item x="2"/>
        <item x="10"/>
        <item x="55"/>
        <item x="51"/>
        <item x="57"/>
        <item x="24"/>
        <item x="40"/>
        <item x="16"/>
        <item x="58"/>
        <item x="41"/>
        <item x="27"/>
        <item x="52"/>
        <item x="6"/>
        <item x="35"/>
        <item x="60"/>
        <item x="21"/>
        <item x="65"/>
        <item x="3"/>
        <item x="32"/>
        <item x="54"/>
        <item x="45"/>
        <item x="36"/>
        <item x="31"/>
        <item x="15"/>
        <item x="49"/>
        <item x="69"/>
        <item x="30"/>
        <item x="13"/>
        <item x="19"/>
        <item x="26"/>
        <item x="9"/>
        <item x="68"/>
        <item x="64"/>
        <item x="42"/>
        <item x="59"/>
        <item x="34"/>
        <item x="61"/>
        <item x="44"/>
        <item x="63"/>
        <item x="18"/>
        <item x="1"/>
        <item x="43"/>
        <item x="7"/>
        <item x="12"/>
        <item x="25"/>
        <item x="8"/>
        <item x="46"/>
        <item x="62"/>
        <item x="17"/>
        <item x="37"/>
        <item x="22"/>
        <item x="38"/>
        <item x="50"/>
        <item x="5"/>
        <item x="14"/>
        <item x="48"/>
        <item x="53"/>
        <item x="23"/>
        <item x="47"/>
        <item x="66"/>
        <item x="28"/>
        <item x="56"/>
        <item x="29"/>
        <item x="71"/>
        <item x="33"/>
        <item x="67"/>
        <item x="20"/>
        <item x="39"/>
        <item x="4"/>
        <item x="11"/>
        <item x="70"/>
        <item x="72"/>
        <item t="default"/>
      </items>
    </pivotField>
    <pivotField compact="0" showAll="0">
      <items count="372">
        <item x="0"/>
        <item x="145"/>
        <item x="200"/>
        <item x="287"/>
        <item x="268"/>
        <item x="186"/>
        <item x="39"/>
        <item x="61"/>
        <item x="71"/>
        <item x="132"/>
        <item x="335"/>
        <item x="278"/>
        <item x="29"/>
        <item x="126"/>
        <item x="115"/>
        <item x="237"/>
        <item x="20"/>
        <item x="147"/>
        <item x="313"/>
        <item x="118"/>
        <item x="49"/>
        <item x="95"/>
        <item x="48"/>
        <item x="201"/>
        <item x="155"/>
        <item x="187"/>
        <item x="129"/>
        <item x="116"/>
        <item x="270"/>
        <item x="74"/>
        <item x="163"/>
        <item x="18"/>
        <item x="79"/>
        <item x="47"/>
        <item x="167"/>
        <item x="75"/>
        <item x="60"/>
        <item x="102"/>
        <item x="13"/>
        <item x="288"/>
        <item x="318"/>
        <item x="197"/>
        <item x="164"/>
        <item x="53"/>
        <item x="17"/>
        <item x="207"/>
        <item x="67"/>
        <item x="259"/>
        <item x="239"/>
        <item x="293"/>
        <item x="246"/>
        <item x="216"/>
        <item x="210"/>
        <item x="349"/>
        <item x="310"/>
        <item x="101"/>
        <item x="12"/>
        <item x="169"/>
        <item x="228"/>
        <item x="124"/>
        <item x="229"/>
        <item x="330"/>
        <item x="241"/>
        <item x="125"/>
        <item x="84"/>
        <item x="76"/>
        <item x="106"/>
        <item x="290"/>
        <item x="323"/>
        <item x="148"/>
        <item x="362"/>
        <item x="38"/>
        <item x="202"/>
        <item x="291"/>
        <item x="66"/>
        <item x="326"/>
        <item x="345"/>
        <item x="44"/>
        <item x="298"/>
        <item x="152"/>
        <item x="343"/>
        <item x="23"/>
        <item x="131"/>
        <item x="364"/>
        <item x="325"/>
        <item x="50"/>
        <item x="188"/>
        <item x="40"/>
        <item x="299"/>
        <item x="11"/>
        <item x="331"/>
        <item x="120"/>
        <item x="249"/>
        <item x="321"/>
        <item x="87"/>
        <item x="205"/>
        <item x="138"/>
        <item x="319"/>
        <item x="166"/>
        <item x="192"/>
        <item x="231"/>
        <item x="285"/>
        <item x="63"/>
        <item x="59"/>
        <item x="251"/>
        <item x="4"/>
        <item x="300"/>
        <item x="338"/>
        <item x="351"/>
        <item x="284"/>
        <item x="127"/>
        <item x="82"/>
        <item x="305"/>
        <item x="175"/>
        <item x="340"/>
        <item x="355"/>
        <item x="140"/>
        <item x="316"/>
        <item x="5"/>
        <item x="193"/>
        <item x="177"/>
        <item x="369"/>
        <item x="122"/>
        <item x="98"/>
        <item x="103"/>
        <item x="78"/>
        <item x="303"/>
        <item x="341"/>
        <item x="320"/>
        <item x="333"/>
        <item x="253"/>
        <item x="350"/>
        <item x="73"/>
        <item x="94"/>
        <item x="159"/>
        <item x="243"/>
        <item x="348"/>
        <item x="142"/>
        <item x="141"/>
        <item x="264"/>
        <item x="269"/>
        <item x="204"/>
        <item x="280"/>
        <item x="342"/>
        <item x="236"/>
        <item x="62"/>
        <item x="90"/>
        <item x="99"/>
        <item x="92"/>
        <item x="100"/>
        <item x="274"/>
        <item x="332"/>
        <item x="151"/>
        <item x="128"/>
        <item x="353"/>
        <item x="37"/>
        <item x="307"/>
        <item x="361"/>
        <item x="22"/>
        <item x="153"/>
        <item x="258"/>
        <item x="209"/>
        <item x="97"/>
        <item x="194"/>
        <item x="255"/>
        <item x="358"/>
        <item x="43"/>
        <item x="329"/>
        <item x="96"/>
        <item x="28"/>
        <item x="206"/>
        <item x="27"/>
        <item x="304"/>
        <item x="25"/>
        <item x="189"/>
        <item x="130"/>
        <item x="56"/>
        <item x="232"/>
        <item x="150"/>
        <item x="123"/>
        <item x="180"/>
        <item x="31"/>
        <item x="41"/>
        <item x="275"/>
        <item x="161"/>
        <item x="224"/>
        <item x="158"/>
        <item x="199"/>
        <item x="133"/>
        <item x="312"/>
        <item x="344"/>
        <item x="10"/>
        <item x="135"/>
        <item x="203"/>
        <item x="114"/>
        <item x="107"/>
        <item x="139"/>
        <item x="134"/>
        <item x="137"/>
        <item x="162"/>
        <item x="7"/>
        <item x="157"/>
        <item x="266"/>
        <item x="336"/>
        <item x="277"/>
        <item x="295"/>
        <item x="119"/>
        <item x="111"/>
        <item x="72"/>
        <item x="64"/>
        <item x="238"/>
        <item x="70"/>
        <item x="121"/>
        <item x="365"/>
        <item x="104"/>
        <item x="109"/>
        <item x="14"/>
        <item x="30"/>
        <item x="297"/>
        <item x="317"/>
        <item x="117"/>
        <item x="80"/>
        <item x="6"/>
        <item x="263"/>
        <item x="143"/>
        <item x="315"/>
        <item x="144"/>
        <item x="357"/>
        <item x="83"/>
        <item x="58"/>
        <item x="77"/>
        <item x="248"/>
        <item x="36"/>
        <item x="225"/>
        <item x="324"/>
        <item x="85"/>
        <item x="347"/>
        <item x="51"/>
        <item x="26"/>
        <item x="16"/>
        <item x="34"/>
        <item x="283"/>
        <item x="339"/>
        <item x="105"/>
        <item x="292"/>
        <item x="156"/>
        <item x="219"/>
        <item x="235"/>
        <item x="214"/>
        <item x="227"/>
        <item x="254"/>
        <item x="257"/>
        <item x="233"/>
        <item x="294"/>
        <item x="223"/>
        <item x="168"/>
        <item x="3"/>
        <item x="69"/>
        <item x="176"/>
        <item x="211"/>
        <item x="245"/>
        <item x="208"/>
        <item x="91"/>
        <item x="306"/>
        <item x="363"/>
        <item x="328"/>
        <item x="289"/>
        <item x="110"/>
        <item x="366"/>
        <item x="346"/>
        <item x="265"/>
        <item x="261"/>
        <item x="221"/>
        <item x="309"/>
        <item x="160"/>
        <item x="191"/>
        <item x="35"/>
        <item x="57"/>
        <item x="218"/>
        <item x="1"/>
        <item x="296"/>
        <item x="54"/>
        <item x="182"/>
        <item x="65"/>
        <item x="334"/>
        <item x="368"/>
        <item x="360"/>
        <item x="45"/>
        <item x="252"/>
        <item x="212"/>
        <item x="195"/>
        <item x="154"/>
        <item x="24"/>
        <item x="108"/>
        <item x="146"/>
        <item x="179"/>
        <item x="256"/>
        <item x="215"/>
        <item x="19"/>
        <item x="184"/>
        <item x="185"/>
        <item x="271"/>
        <item x="220"/>
        <item x="42"/>
        <item x="222"/>
        <item x="198"/>
        <item x="170"/>
        <item x="196"/>
        <item x="165"/>
        <item x="46"/>
        <item x="9"/>
        <item x="286"/>
        <item x="93"/>
        <item x="183"/>
        <item x="327"/>
        <item x="308"/>
        <item x="234"/>
        <item x="217"/>
        <item x="247"/>
        <item x="52"/>
        <item x="226"/>
        <item x="190"/>
        <item x="181"/>
        <item x="242"/>
        <item x="352"/>
        <item x="21"/>
        <item x="279"/>
        <item x="15"/>
        <item x="33"/>
        <item x="230"/>
        <item x="301"/>
        <item x="282"/>
        <item x="113"/>
        <item x="171"/>
        <item x="89"/>
        <item x="8"/>
        <item x="262"/>
        <item x="267"/>
        <item x="174"/>
        <item x="68"/>
        <item x="314"/>
        <item x="354"/>
        <item x="88"/>
        <item x="337"/>
        <item x="136"/>
        <item x="311"/>
        <item x="281"/>
        <item x="356"/>
        <item x="276"/>
        <item x="240"/>
        <item x="2"/>
        <item x="149"/>
        <item x="178"/>
        <item x="32"/>
        <item x="359"/>
        <item x="81"/>
        <item x="112"/>
        <item x="302"/>
        <item x="322"/>
        <item x="367"/>
        <item x="173"/>
        <item x="250"/>
        <item x="272"/>
        <item x="244"/>
        <item x="213"/>
        <item x="260"/>
        <item x="55"/>
        <item x="172"/>
        <item x="273"/>
        <item x="86"/>
        <item x="370"/>
        <item t="default"/>
      </items>
    </pivotField>
    <pivotField compact="0" showAll="0">
      <items count="22">
        <item x="1"/>
        <item x="0"/>
        <item x="13"/>
        <item x="14"/>
        <item x="12"/>
        <item x="11"/>
        <item x="19"/>
        <item x="17"/>
        <item x="16"/>
        <item x="3"/>
        <item x="7"/>
        <item x="5"/>
        <item x="15"/>
        <item x="18"/>
        <item x="6"/>
        <item x="9"/>
        <item x="8"/>
        <item x="2"/>
        <item x="4"/>
        <item x="10"/>
        <item x="20"/>
        <item t="default"/>
      </items>
    </pivotField>
    <pivotField compact="0" showAll="0">
      <items count="318">
        <item x="1"/>
        <item x="270"/>
        <item x="69"/>
        <item x="127"/>
        <item x="212"/>
        <item x="234"/>
        <item x="47"/>
        <item x="301"/>
        <item x="108"/>
        <item x="165"/>
        <item x="215"/>
        <item x="121"/>
        <item x="259"/>
        <item x="241"/>
        <item x="59"/>
        <item x="160"/>
        <item x="89"/>
        <item x="33"/>
        <item x="87"/>
        <item x="128"/>
        <item x="35"/>
        <item x="218"/>
        <item x="45"/>
        <item x="42"/>
        <item x="184"/>
        <item x="74"/>
        <item x="55"/>
        <item x="186"/>
        <item x="77"/>
        <item x="136"/>
        <item x="207"/>
        <item x="8"/>
        <item x="71"/>
        <item x="236"/>
        <item x="6"/>
        <item x="284"/>
        <item x="2"/>
        <item x="273"/>
        <item x="288"/>
        <item x="267"/>
        <item x="202"/>
        <item x="255"/>
        <item x="90"/>
        <item x="298"/>
        <item x="140"/>
        <item x="176"/>
        <item x="199"/>
        <item x="26"/>
        <item x="169"/>
        <item x="154"/>
        <item x="67"/>
        <item x="210"/>
        <item x="305"/>
        <item x="114"/>
        <item x="115"/>
        <item x="14"/>
        <item x="263"/>
        <item x="143"/>
        <item x="68"/>
        <item x="245"/>
        <item x="216"/>
        <item x="271"/>
        <item x="132"/>
        <item x="50"/>
        <item x="155"/>
        <item x="228"/>
        <item x="237"/>
        <item x="148"/>
        <item x="249"/>
        <item x="13"/>
        <item x="266"/>
        <item x="63"/>
        <item x="93"/>
        <item x="85"/>
        <item x="181"/>
        <item x="43"/>
        <item x="153"/>
        <item x="28"/>
        <item x="290"/>
        <item x="292"/>
        <item x="252"/>
        <item x="82"/>
        <item x="86"/>
        <item x="38"/>
        <item x="203"/>
        <item x="20"/>
        <item x="138"/>
        <item x="7"/>
        <item x="0"/>
        <item x="312"/>
        <item x="118"/>
        <item x="225"/>
        <item x="117"/>
        <item x="299"/>
        <item x="167"/>
        <item x="125"/>
        <item x="281"/>
        <item x="278"/>
        <item x="22"/>
        <item x="94"/>
        <item x="191"/>
        <item x="256"/>
        <item x="98"/>
        <item x="48"/>
        <item x="296"/>
        <item x="232"/>
        <item x="275"/>
        <item x="294"/>
        <item x="95"/>
        <item x="11"/>
        <item x="175"/>
        <item x="174"/>
        <item x="65"/>
        <item x="88"/>
        <item x="21"/>
        <item x="251"/>
        <item x="285"/>
        <item x="201"/>
        <item x="189"/>
        <item x="242"/>
        <item x="141"/>
        <item x="80"/>
        <item x="103"/>
        <item x="106"/>
        <item x="219"/>
        <item x="3"/>
        <item x="204"/>
        <item x="224"/>
        <item x="100"/>
        <item x="295"/>
        <item x="158"/>
        <item x="162"/>
        <item x="214"/>
        <item x="230"/>
        <item x="36"/>
        <item x="113"/>
        <item x="92"/>
        <item x="220"/>
        <item x="112"/>
        <item x="260"/>
        <item x="51"/>
        <item x="179"/>
        <item x="182"/>
        <item x="161"/>
        <item x="96"/>
        <item x="18"/>
        <item x="107"/>
        <item x="39"/>
        <item x="209"/>
        <item x="111"/>
        <item x="99"/>
        <item x="10"/>
        <item x="246"/>
        <item x="150"/>
        <item x="231"/>
        <item x="126"/>
        <item x="139"/>
        <item x="49"/>
        <item x="170"/>
        <item x="190"/>
        <item x="91"/>
        <item x="286"/>
        <item x="258"/>
        <item x="23"/>
        <item x="147"/>
        <item x="84"/>
        <item x="119"/>
        <item x="300"/>
        <item x="122"/>
        <item x="133"/>
        <item x="172"/>
        <item x="194"/>
        <item x="311"/>
        <item x="248"/>
        <item x="81"/>
        <item x="262"/>
        <item x="309"/>
        <item x="66"/>
        <item x="151"/>
        <item x="144"/>
        <item x="297"/>
        <item x="185"/>
        <item x="58"/>
        <item x="52"/>
        <item x="129"/>
        <item x="282"/>
        <item x="307"/>
        <item x="32"/>
        <item x="178"/>
        <item x="205"/>
        <item x="146"/>
        <item x="137"/>
        <item x="171"/>
        <item x="41"/>
        <item x="9"/>
        <item x="240"/>
        <item x="60"/>
        <item x="72"/>
        <item x="97"/>
        <item x="83"/>
        <item x="196"/>
        <item x="313"/>
        <item x="254"/>
        <item x="53"/>
        <item x="157"/>
        <item x="276"/>
        <item x="287"/>
        <item x="247"/>
        <item x="289"/>
        <item x="164"/>
        <item x="274"/>
        <item x="104"/>
        <item x="261"/>
        <item x="24"/>
        <item x="280"/>
        <item x="46"/>
        <item x="265"/>
        <item x="221"/>
        <item x="293"/>
        <item x="206"/>
        <item x="233"/>
        <item x="269"/>
        <item x="156"/>
        <item x="200"/>
        <item x="308"/>
        <item x="244"/>
        <item x="44"/>
        <item x="211"/>
        <item x="105"/>
        <item x="130"/>
        <item x="195"/>
        <item x="183"/>
        <item x="272"/>
        <item x="120"/>
        <item x="304"/>
        <item x="180"/>
        <item x="110"/>
        <item x="279"/>
        <item x="56"/>
        <item x="78"/>
        <item x="134"/>
        <item x="19"/>
        <item x="188"/>
        <item x="193"/>
        <item x="123"/>
        <item x="64"/>
        <item x="142"/>
        <item x="277"/>
        <item x="315"/>
        <item x="101"/>
        <item x="238"/>
        <item x="79"/>
        <item x="124"/>
        <item x="116"/>
        <item x="163"/>
        <item x="62"/>
        <item x="149"/>
        <item x="17"/>
        <item x="152"/>
        <item x="217"/>
        <item x="310"/>
        <item x="145"/>
        <item x="302"/>
        <item x="40"/>
        <item x="34"/>
        <item x="229"/>
        <item x="239"/>
        <item x="306"/>
        <item x="37"/>
        <item x="243"/>
        <item x="222"/>
        <item x="25"/>
        <item x="27"/>
        <item x="187"/>
        <item x="177"/>
        <item x="102"/>
        <item x="223"/>
        <item x="31"/>
        <item x="57"/>
        <item x="226"/>
        <item x="250"/>
        <item x="30"/>
        <item x="61"/>
        <item x="73"/>
        <item x="75"/>
        <item x="257"/>
        <item x="166"/>
        <item x="159"/>
        <item x="12"/>
        <item x="268"/>
        <item x="314"/>
        <item x="227"/>
        <item x="131"/>
        <item x="264"/>
        <item x="283"/>
        <item x="291"/>
        <item x="235"/>
        <item x="16"/>
        <item x="208"/>
        <item x="5"/>
        <item x="54"/>
        <item x="4"/>
        <item x="198"/>
        <item x="173"/>
        <item x="15"/>
        <item x="303"/>
        <item x="29"/>
        <item x="109"/>
        <item x="213"/>
        <item x="70"/>
        <item x="192"/>
        <item x="168"/>
        <item x="253"/>
        <item x="197"/>
        <item x="135"/>
        <item x="76"/>
        <item x="316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10">
        <item x="0"/>
        <item x="7"/>
        <item x="20"/>
        <item x="91"/>
        <item x="69"/>
        <item x="81"/>
        <item x="86"/>
        <item x="79"/>
        <item x="25"/>
        <item x="18"/>
        <item x="85"/>
        <item x="52"/>
        <item x="94"/>
        <item x="26"/>
        <item x="98"/>
        <item x="107"/>
        <item x="11"/>
        <item x="6"/>
        <item x="82"/>
        <item x="22"/>
        <item x="42"/>
        <item x="47"/>
        <item x="39"/>
        <item x="9"/>
        <item x="99"/>
        <item x="33"/>
        <item x="59"/>
        <item x="51"/>
        <item x="44"/>
        <item x="80"/>
        <item x="106"/>
        <item x="13"/>
        <item x="40"/>
        <item x="75"/>
        <item x="8"/>
        <item x="32"/>
        <item x="15"/>
        <item x="65"/>
        <item x="34"/>
        <item x="84"/>
        <item x="46"/>
        <item x="31"/>
        <item x="83"/>
        <item x="57"/>
        <item x="23"/>
        <item x="72"/>
        <item x="66"/>
        <item x="4"/>
        <item x="61"/>
        <item x="49"/>
        <item x="105"/>
        <item x="21"/>
        <item x="45"/>
        <item x="63"/>
        <item x="17"/>
        <item x="29"/>
        <item x="62"/>
        <item x="78"/>
        <item x="55"/>
        <item x="90"/>
        <item x="53"/>
        <item x="12"/>
        <item x="68"/>
        <item x="36"/>
        <item x="38"/>
        <item x="19"/>
        <item x="58"/>
        <item x="96"/>
        <item x="10"/>
        <item x="30"/>
        <item x="103"/>
        <item x="56"/>
        <item x="27"/>
        <item x="97"/>
        <item x="88"/>
        <item x="48"/>
        <item x="92"/>
        <item x="1"/>
        <item x="102"/>
        <item x="64"/>
        <item x="43"/>
        <item x="14"/>
        <item x="28"/>
        <item x="89"/>
        <item x="71"/>
        <item x="5"/>
        <item x="41"/>
        <item x="87"/>
        <item x="37"/>
        <item x="104"/>
        <item x="70"/>
        <item x="3"/>
        <item x="67"/>
        <item x="76"/>
        <item x="73"/>
        <item x="77"/>
        <item x="74"/>
        <item x="100"/>
        <item x="54"/>
        <item x="16"/>
        <item x="60"/>
        <item x="95"/>
        <item x="35"/>
        <item x="93"/>
        <item x="2"/>
        <item x="101"/>
        <item x="50"/>
        <item x="24"/>
        <item x="108"/>
        <item t="default"/>
      </items>
    </pivotField>
    <pivotField compact="0" showAll="0">
      <items count="47">
        <item x="0"/>
        <item x="4"/>
        <item x="21"/>
        <item x="38"/>
        <item x="44"/>
        <item x="13"/>
        <item x="37"/>
        <item x="42"/>
        <item x="26"/>
        <item x="30"/>
        <item x="8"/>
        <item x="12"/>
        <item x="15"/>
        <item x="39"/>
        <item x="24"/>
        <item x="1"/>
        <item x="32"/>
        <item x="2"/>
        <item x="17"/>
        <item x="41"/>
        <item x="31"/>
        <item x="16"/>
        <item x="29"/>
        <item x="20"/>
        <item x="33"/>
        <item x="22"/>
        <item x="43"/>
        <item x="10"/>
        <item x="27"/>
        <item x="18"/>
        <item x="6"/>
        <item x="40"/>
        <item x="28"/>
        <item x="25"/>
        <item x="7"/>
        <item x="5"/>
        <item x="35"/>
        <item x="23"/>
        <item x="3"/>
        <item x="36"/>
        <item x="19"/>
        <item x="34"/>
        <item x="14"/>
        <item x="9"/>
        <item x="11"/>
        <item x="45"/>
        <item t="default"/>
      </items>
    </pivotField>
    <pivotField compact="0" showAll="0">
      <items count="468">
        <item x="0"/>
        <item x="69"/>
        <item x="23"/>
        <item x="9"/>
        <item x="111"/>
        <item x="26"/>
        <item x="188"/>
        <item x="453"/>
        <item x="222"/>
        <item x="63"/>
        <item x="31"/>
        <item x="431"/>
        <item x="458"/>
        <item x="373"/>
        <item x="364"/>
        <item x="204"/>
        <item x="243"/>
        <item x="32"/>
        <item x="276"/>
        <item x="42"/>
        <item x="314"/>
        <item x="168"/>
        <item x="461"/>
        <item x="312"/>
        <item x="76"/>
        <item x="349"/>
        <item x="151"/>
        <item x="12"/>
        <item x="281"/>
        <item x="294"/>
        <item x="256"/>
        <item x="287"/>
        <item x="422"/>
        <item x="371"/>
        <item x="269"/>
        <item x="442"/>
        <item x="108"/>
        <item x="305"/>
        <item x="60"/>
        <item x="259"/>
        <item x="268"/>
        <item x="362"/>
        <item x="234"/>
        <item x="348"/>
        <item x="278"/>
        <item x="161"/>
        <item x="77"/>
        <item x="49"/>
        <item x="19"/>
        <item x="311"/>
        <item x="366"/>
        <item x="135"/>
        <item x="103"/>
        <item x="306"/>
        <item x="179"/>
        <item x="20"/>
        <item x="189"/>
        <item x="263"/>
        <item x="252"/>
        <item x="78"/>
        <item x="92"/>
        <item x="194"/>
        <item x="147"/>
        <item x="401"/>
        <item x="86"/>
        <item x="227"/>
        <item x="238"/>
        <item x="410"/>
        <item x="448"/>
        <item x="110"/>
        <item x="178"/>
        <item x="17"/>
        <item x="274"/>
        <item x="301"/>
        <item x="388"/>
        <item x="296"/>
        <item x="360"/>
        <item x="170"/>
        <item x="58"/>
        <item x="1"/>
        <item x="166"/>
        <item x="79"/>
        <item x="435"/>
        <item x="395"/>
        <item x="383"/>
        <item x="203"/>
        <item x="195"/>
        <item x="273"/>
        <item x="190"/>
        <item x="315"/>
        <item x="339"/>
        <item x="209"/>
        <item x="48"/>
        <item x="191"/>
        <item x="421"/>
        <item x="46"/>
        <item x="142"/>
        <item x="419"/>
        <item x="215"/>
        <item x="218"/>
        <item x="40"/>
        <item x="7"/>
        <item x="454"/>
        <item x="426"/>
        <item x="133"/>
        <item x="44"/>
        <item x="264"/>
        <item x="54"/>
        <item x="3"/>
        <item x="320"/>
        <item x="449"/>
        <item x="324"/>
        <item x="112"/>
        <item x="118"/>
        <item x="153"/>
        <item x="205"/>
        <item x="208"/>
        <item x="444"/>
        <item x="374"/>
        <item x="193"/>
        <item x="186"/>
        <item x="415"/>
        <item x="104"/>
        <item x="343"/>
        <item x="253"/>
        <item x="280"/>
        <item x="328"/>
        <item x="172"/>
        <item x="434"/>
        <item x="34"/>
        <item x="368"/>
        <item x="150"/>
        <item x="445"/>
        <item x="109"/>
        <item x="392"/>
        <item x="437"/>
        <item x="298"/>
        <item x="167"/>
        <item x="394"/>
        <item x="171"/>
        <item x="47"/>
        <item x="292"/>
        <item x="115"/>
        <item x="447"/>
        <item x="43"/>
        <item x="245"/>
        <item x="164"/>
        <item x="120"/>
        <item x="74"/>
        <item x="279"/>
        <item x="13"/>
        <item x="246"/>
        <item x="443"/>
        <item x="198"/>
        <item x="359"/>
        <item x="379"/>
        <item x="300"/>
        <item x="463"/>
        <item x="233"/>
        <item x="386"/>
        <item x="262"/>
        <item x="27"/>
        <item x="99"/>
        <item x="318"/>
        <item x="231"/>
        <item x="255"/>
        <item x="169"/>
        <item x="173"/>
        <item x="11"/>
        <item x="2"/>
        <item x="363"/>
        <item x="265"/>
        <item x="94"/>
        <item x="432"/>
        <item x="325"/>
        <item x="369"/>
        <item x="211"/>
        <item x="285"/>
        <item x="229"/>
        <item x="51"/>
        <item x="128"/>
        <item x="439"/>
        <item x="136"/>
        <item x="270"/>
        <item x="228"/>
        <item x="267"/>
        <item x="295"/>
        <item x="38"/>
        <item x="365"/>
        <item x="235"/>
        <item x="293"/>
        <item x="159"/>
        <item x="375"/>
        <item x="53"/>
        <item x="125"/>
        <item x="87"/>
        <item x="250"/>
        <item x="352"/>
        <item x="378"/>
        <item x="219"/>
        <item x="156"/>
        <item x="182"/>
        <item x="97"/>
        <item x="91"/>
        <item x="297"/>
        <item x="413"/>
        <item x="152"/>
        <item x="30"/>
        <item x="411"/>
        <item x="206"/>
        <item x="140"/>
        <item x="239"/>
        <item x="433"/>
        <item x="184"/>
        <item x="212"/>
        <item x="210"/>
        <item x="106"/>
        <item x="409"/>
        <item x="102"/>
        <item x="25"/>
        <item x="84"/>
        <item x="355"/>
        <item x="199"/>
        <item x="216"/>
        <item x="225"/>
        <item x="160"/>
        <item x="438"/>
        <item x="66"/>
        <item x="138"/>
        <item x="65"/>
        <item x="85"/>
        <item x="304"/>
        <item x="428"/>
        <item x="217"/>
        <item x="163"/>
        <item x="248"/>
        <item x="275"/>
        <item x="424"/>
        <item x="232"/>
        <item x="62"/>
        <item x="282"/>
        <item x="316"/>
        <item x="254"/>
        <item x="462"/>
        <item x="403"/>
        <item x="56"/>
        <item x="345"/>
        <item x="330"/>
        <item x="286"/>
        <item x="22"/>
        <item x="201"/>
        <item x="309"/>
        <item x="33"/>
        <item x="183"/>
        <item x="50"/>
        <item x="64"/>
        <item x="261"/>
        <item x="149"/>
        <item x="29"/>
        <item x="423"/>
        <item x="241"/>
        <item x="80"/>
        <item x="351"/>
        <item x="396"/>
        <item x="200"/>
        <item x="397"/>
        <item x="81"/>
        <item x="37"/>
        <item x="101"/>
        <item x="165"/>
        <item x="303"/>
        <item x="70"/>
        <item x="90"/>
        <item x="88"/>
        <item x="346"/>
        <item x="334"/>
        <item x="354"/>
        <item x="185"/>
        <item x="177"/>
        <item x="114"/>
        <item x="226"/>
        <item x="196"/>
        <item x="129"/>
        <item x="456"/>
        <item x="96"/>
        <item x="176"/>
        <item x="117"/>
        <item x="162"/>
        <item x="430"/>
        <item x="223"/>
        <item x="141"/>
        <item x="459"/>
        <item x="357"/>
        <item x="321"/>
        <item x="240"/>
        <item x="247"/>
        <item x="332"/>
        <item x="68"/>
        <item x="242"/>
        <item x="450"/>
        <item x="408"/>
        <item x="139"/>
        <item x="429"/>
        <item x="338"/>
        <item x="307"/>
        <item x="326"/>
        <item x="8"/>
        <item x="82"/>
        <item x="313"/>
        <item x="380"/>
        <item x="335"/>
        <item x="143"/>
        <item x="414"/>
        <item x="420"/>
        <item x="75"/>
        <item x="93"/>
        <item x="455"/>
        <item x="322"/>
        <item x="347"/>
        <item x="340"/>
        <item x="381"/>
        <item x="100"/>
        <item x="425"/>
        <item x="35"/>
        <item x="59"/>
        <item x="344"/>
        <item x="399"/>
        <item x="391"/>
        <item x="441"/>
        <item x="350"/>
        <item x="319"/>
        <item x="327"/>
        <item x="271"/>
        <item x="385"/>
        <item x="372"/>
        <item x="55"/>
        <item x="398"/>
        <item x="14"/>
        <item x="358"/>
        <item x="16"/>
        <item x="187"/>
        <item x="36"/>
        <item x="353"/>
        <item x="202"/>
        <item x="356"/>
        <item x="113"/>
        <item x="5"/>
        <item x="10"/>
        <item x="154"/>
        <item x="323"/>
        <item x="452"/>
        <item x="336"/>
        <item x="460"/>
        <item x="337"/>
        <item x="221"/>
        <item x="451"/>
        <item x="342"/>
        <item x="130"/>
        <item x="116"/>
        <item x="310"/>
        <item x="266"/>
        <item x="284"/>
        <item x="157"/>
        <item x="119"/>
        <item x="131"/>
        <item x="127"/>
        <item x="333"/>
        <item x="207"/>
        <item x="290"/>
        <item x="213"/>
        <item x="237"/>
        <item x="329"/>
        <item x="6"/>
        <item x="331"/>
        <item x="289"/>
        <item x="124"/>
        <item x="220"/>
        <item x="416"/>
        <item x="123"/>
        <item x="52"/>
        <item x="41"/>
        <item x="224"/>
        <item x="15"/>
        <item x="236"/>
        <item x="181"/>
        <item x="387"/>
        <item x="407"/>
        <item x="308"/>
        <item x="402"/>
        <item x="382"/>
        <item x="45"/>
        <item x="105"/>
        <item x="389"/>
        <item x="122"/>
        <item x="73"/>
        <item x="302"/>
        <item x="317"/>
        <item x="57"/>
        <item x="393"/>
        <item x="465"/>
        <item x="197"/>
        <item x="180"/>
        <item x="251"/>
        <item x="230"/>
        <item x="272"/>
        <item x="406"/>
        <item x="376"/>
        <item x="377"/>
        <item x="174"/>
        <item x="277"/>
        <item x="370"/>
        <item x="384"/>
        <item x="137"/>
        <item x="283"/>
        <item x="145"/>
        <item x="457"/>
        <item x="146"/>
        <item x="244"/>
        <item x="418"/>
        <item x="21"/>
        <item x="72"/>
        <item x="412"/>
        <item x="464"/>
        <item x="440"/>
        <item x="126"/>
        <item x="39"/>
        <item x="400"/>
        <item x="367"/>
        <item x="257"/>
        <item x="341"/>
        <item x="67"/>
        <item x="249"/>
        <item x="427"/>
        <item x="83"/>
        <item x="214"/>
        <item x="390"/>
        <item x="95"/>
        <item x="134"/>
        <item x="260"/>
        <item x="258"/>
        <item x="405"/>
        <item x="24"/>
        <item x="436"/>
        <item x="192"/>
        <item x="107"/>
        <item x="121"/>
        <item x="144"/>
        <item x="417"/>
        <item x="158"/>
        <item x="98"/>
        <item x="4"/>
        <item x="89"/>
        <item x="299"/>
        <item x="155"/>
        <item x="28"/>
        <item x="61"/>
        <item x="404"/>
        <item x="175"/>
        <item x="18"/>
        <item x="361"/>
        <item x="291"/>
        <item x="132"/>
        <item x="446"/>
        <item x="148"/>
        <item x="288"/>
        <item x="71"/>
        <item x="466"/>
        <item t="default"/>
      </items>
    </pivotField>
    <pivotField compact="0" showAll="0">
      <items count="28">
        <item x="0"/>
        <item x="1"/>
        <item x="12"/>
        <item x="21"/>
        <item x="7"/>
        <item x="22"/>
        <item x="6"/>
        <item x="8"/>
        <item x="16"/>
        <item x="10"/>
        <item x="2"/>
        <item x="9"/>
        <item x="23"/>
        <item x="18"/>
        <item x="25"/>
        <item x="3"/>
        <item x="17"/>
        <item x="24"/>
        <item x="15"/>
        <item x="11"/>
        <item x="20"/>
        <item x="13"/>
        <item x="19"/>
        <item x="14"/>
        <item x="4"/>
        <item x="5"/>
        <item x="26"/>
        <item t="default"/>
      </items>
    </pivotField>
    <pivotField compact="0" showAll="0">
      <items count="181">
        <item x="0"/>
        <item x="55"/>
        <item x="14"/>
        <item x="1"/>
        <item x="16"/>
        <item x="82"/>
        <item x="35"/>
        <item x="152"/>
        <item x="135"/>
        <item x="22"/>
        <item x="158"/>
        <item x="65"/>
        <item x="5"/>
        <item x="111"/>
        <item x="99"/>
        <item x="113"/>
        <item x="151"/>
        <item x="118"/>
        <item x="165"/>
        <item x="100"/>
        <item x="106"/>
        <item x="109"/>
        <item x="27"/>
        <item x="116"/>
        <item x="10"/>
        <item x="142"/>
        <item x="74"/>
        <item x="11"/>
        <item x="59"/>
        <item x="83"/>
        <item x="70"/>
        <item x="8"/>
        <item x="107"/>
        <item x="120"/>
        <item x="33"/>
        <item x="164"/>
        <item x="73"/>
        <item x="46"/>
        <item x="102"/>
        <item x="150"/>
        <item x="166"/>
        <item x="66"/>
        <item x="77"/>
        <item x="136"/>
        <item x="6"/>
        <item x="71"/>
        <item x="101"/>
        <item x="146"/>
        <item x="123"/>
        <item x="96"/>
        <item x="110"/>
        <item x="156"/>
        <item x="127"/>
        <item x="25"/>
        <item x="153"/>
        <item x="122"/>
        <item x="81"/>
        <item x="129"/>
        <item x="53"/>
        <item x="172"/>
        <item x="105"/>
        <item x="170"/>
        <item x="124"/>
        <item x="17"/>
        <item x="40"/>
        <item x="131"/>
        <item x="98"/>
        <item x="159"/>
        <item x="32"/>
        <item x="2"/>
        <item x="140"/>
        <item x="103"/>
        <item x="112"/>
        <item x="29"/>
        <item x="75"/>
        <item x="114"/>
        <item x="119"/>
        <item x="15"/>
        <item x="69"/>
        <item x="30"/>
        <item x="58"/>
        <item x="145"/>
        <item x="43"/>
        <item x="78"/>
        <item x="137"/>
        <item x="47"/>
        <item x="57"/>
        <item x="42"/>
        <item x="85"/>
        <item x="61"/>
        <item x="130"/>
        <item x="24"/>
        <item x="157"/>
        <item x="72"/>
        <item x="34"/>
        <item x="13"/>
        <item x="174"/>
        <item x="20"/>
        <item x="128"/>
        <item x="18"/>
        <item x="28"/>
        <item x="12"/>
        <item x="41"/>
        <item x="175"/>
        <item x="44"/>
        <item x="141"/>
        <item x="155"/>
        <item x="45"/>
        <item x="4"/>
        <item x="132"/>
        <item x="160"/>
        <item x="121"/>
        <item x="93"/>
        <item x="36"/>
        <item x="169"/>
        <item x="95"/>
        <item x="48"/>
        <item x="63"/>
        <item x="87"/>
        <item x="64"/>
        <item x="49"/>
        <item x="144"/>
        <item x="115"/>
        <item x="88"/>
        <item x="147"/>
        <item x="133"/>
        <item x="171"/>
        <item x="54"/>
        <item x="19"/>
        <item x="149"/>
        <item x="52"/>
        <item x="3"/>
        <item x="9"/>
        <item x="21"/>
        <item x="138"/>
        <item x="176"/>
        <item x="80"/>
        <item x="91"/>
        <item x="168"/>
        <item x="104"/>
        <item x="162"/>
        <item x="92"/>
        <item x="139"/>
        <item x="167"/>
        <item x="79"/>
        <item x="37"/>
        <item x="134"/>
        <item x="84"/>
        <item x="7"/>
        <item x="154"/>
        <item x="178"/>
        <item x="39"/>
        <item x="31"/>
        <item x="126"/>
        <item x="76"/>
        <item x="97"/>
        <item x="50"/>
        <item x="108"/>
        <item x="60"/>
        <item x="125"/>
        <item x="38"/>
        <item x="143"/>
        <item x="173"/>
        <item x="51"/>
        <item x="26"/>
        <item x="90"/>
        <item x="161"/>
        <item x="163"/>
        <item x="56"/>
        <item x="177"/>
        <item x="68"/>
        <item x="89"/>
        <item x="94"/>
        <item x="67"/>
        <item x="23"/>
        <item x="62"/>
        <item x="117"/>
        <item x="148"/>
        <item x="86"/>
        <item x="179"/>
        <item t="default"/>
      </items>
    </pivotField>
    <pivotField compact="0" showAll="0">
      <items count="668">
        <item x="0"/>
        <item x="143"/>
        <item x="112"/>
        <item x="23"/>
        <item x="592"/>
        <item x="458"/>
        <item x="488"/>
        <item x="256"/>
        <item x="570"/>
        <item x="435"/>
        <item x="375"/>
        <item x="655"/>
        <item x="625"/>
        <item x="98"/>
        <item x="431"/>
        <item x="535"/>
        <item x="46"/>
        <item x="559"/>
        <item x="598"/>
        <item x="35"/>
        <item x="133"/>
        <item x="353"/>
        <item x="663"/>
        <item x="153"/>
        <item x="320"/>
        <item x="555"/>
        <item x="139"/>
        <item x="665"/>
        <item x="217"/>
        <item x="193"/>
        <item x="250"/>
        <item x="518"/>
        <item x="206"/>
        <item x="196"/>
        <item x="258"/>
        <item x="223"/>
        <item x="516"/>
        <item x="633"/>
        <item x="400"/>
        <item x="167"/>
        <item x="482"/>
        <item x="19"/>
        <item x="147"/>
        <item x="305"/>
        <item x="183"/>
        <item x="125"/>
        <item x="512"/>
        <item x="412"/>
        <item x="160"/>
        <item x="607"/>
        <item x="593"/>
        <item x="203"/>
        <item x="262"/>
        <item x="251"/>
        <item x="29"/>
        <item x="310"/>
        <item x="270"/>
        <item x="271"/>
        <item x="225"/>
        <item x="492"/>
        <item x="426"/>
        <item x="254"/>
        <item x="376"/>
        <item x="650"/>
        <item x="127"/>
        <item x="188"/>
        <item x="48"/>
        <item x="464"/>
        <item x="393"/>
        <item x="539"/>
        <item x="114"/>
        <item x="244"/>
        <item x="623"/>
        <item x="385"/>
        <item x="582"/>
        <item x="141"/>
        <item x="119"/>
        <item x="236"/>
        <item x="434"/>
        <item x="301"/>
        <item x="273"/>
        <item x="264"/>
        <item x="425"/>
        <item x="21"/>
        <item x="213"/>
        <item x="319"/>
        <item x="181"/>
        <item x="278"/>
        <item x="577"/>
        <item x="562"/>
        <item x="30"/>
        <item x="277"/>
        <item x="361"/>
        <item x="495"/>
        <item x="444"/>
        <item x="49"/>
        <item x="373"/>
        <item x="297"/>
        <item x="239"/>
        <item x="11"/>
        <item x="243"/>
        <item x="226"/>
        <item x="620"/>
        <item x="432"/>
        <item x="302"/>
        <item x="200"/>
        <item x="190"/>
        <item x="47"/>
        <item x="383"/>
        <item x="214"/>
        <item x="350"/>
        <item x="457"/>
        <item x="490"/>
        <item x="321"/>
        <item x="358"/>
        <item x="487"/>
        <item x="437"/>
        <item x="309"/>
        <item x="346"/>
        <item x="303"/>
        <item x="257"/>
        <item x="419"/>
        <item x="599"/>
        <item x="74"/>
        <item x="472"/>
        <item x="647"/>
        <item x="263"/>
        <item x="497"/>
        <item x="453"/>
        <item x="357"/>
        <item x="359"/>
        <item x="575"/>
        <item x="501"/>
        <item x="260"/>
        <item x="138"/>
        <item x="64"/>
        <item x="229"/>
        <item x="409"/>
        <item x="550"/>
        <item x="99"/>
        <item x="91"/>
        <item x="148"/>
        <item x="41"/>
        <item x="443"/>
        <item x="508"/>
        <item x="401"/>
        <item x="609"/>
        <item x="589"/>
        <item x="465"/>
        <item x="466"/>
        <item x="298"/>
        <item x="279"/>
        <item x="548"/>
        <item x="25"/>
        <item x="378"/>
        <item x="121"/>
        <item x="561"/>
        <item x="530"/>
        <item x="241"/>
        <item x="211"/>
        <item x="304"/>
        <item x="420"/>
        <item x="106"/>
        <item x="601"/>
        <item x="430"/>
        <item x="440"/>
        <item x="209"/>
        <item x="292"/>
        <item x="171"/>
        <item x="645"/>
        <item x="199"/>
        <item x="9"/>
        <item x="429"/>
        <item x="556"/>
        <item x="33"/>
        <item x="130"/>
        <item x="294"/>
        <item x="255"/>
        <item x="252"/>
        <item x="613"/>
        <item x="422"/>
        <item x="485"/>
        <item x="340"/>
        <item x="566"/>
        <item x="368"/>
        <item x="284"/>
        <item x="4"/>
        <item x="520"/>
        <item x="173"/>
        <item x="68"/>
        <item x="331"/>
        <item x="414"/>
        <item x="78"/>
        <item x="528"/>
        <item x="581"/>
        <item x="28"/>
        <item x="588"/>
        <item x="413"/>
        <item x="146"/>
        <item x="643"/>
        <item x="478"/>
        <item x="55"/>
        <item x="238"/>
        <item x="233"/>
        <item x="177"/>
        <item x="142"/>
        <item x="17"/>
        <item x="195"/>
        <item x="391"/>
        <item x="287"/>
        <item x="184"/>
        <item x="154"/>
        <item x="450"/>
        <item x="638"/>
        <item x="552"/>
        <item x="327"/>
        <item x="249"/>
        <item x="527"/>
        <item x="27"/>
        <item x="517"/>
        <item x="307"/>
        <item x="316"/>
        <item x="542"/>
        <item x="159"/>
        <item x="364"/>
        <item x="661"/>
        <item x="182"/>
        <item x="572"/>
        <item x="614"/>
        <item x="525"/>
        <item x="86"/>
        <item x="351"/>
        <item x="306"/>
        <item x="590"/>
        <item x="235"/>
        <item x="151"/>
        <item x="578"/>
        <item x="569"/>
        <item x="128"/>
        <item x="299"/>
        <item x="469"/>
        <item x="451"/>
        <item x="406"/>
        <item x="398"/>
        <item x="281"/>
        <item x="72"/>
        <item x="658"/>
        <item x="53"/>
        <item x="349"/>
        <item x="367"/>
        <item x="276"/>
        <item x="286"/>
        <item x="136"/>
        <item x="603"/>
        <item x="531"/>
        <item x="232"/>
        <item x="509"/>
        <item x="543"/>
        <item x="397"/>
        <item x="594"/>
        <item x="96"/>
        <item x="162"/>
        <item x="389"/>
        <item x="576"/>
        <item x="3"/>
        <item x="52"/>
        <item x="161"/>
        <item x="38"/>
        <item x="476"/>
        <item x="75"/>
        <item x="268"/>
        <item x="502"/>
        <item x="71"/>
        <item x="618"/>
        <item x="45"/>
        <item x="274"/>
        <item x="16"/>
        <item x="18"/>
        <item x="58"/>
        <item x="20"/>
        <item x="553"/>
        <item x="390"/>
        <item x="537"/>
        <item x="634"/>
        <item x="115"/>
        <item x="296"/>
        <item x="325"/>
        <item x="62"/>
        <item x="220"/>
        <item x="384"/>
        <item x="479"/>
        <item x="315"/>
        <item x="87"/>
        <item x="50"/>
        <item x="549"/>
        <item x="105"/>
        <item x="421"/>
        <item x="649"/>
        <item x="523"/>
        <item x="192"/>
        <item x="116"/>
        <item x="386"/>
        <item x="73"/>
        <item x="1"/>
        <item x="94"/>
        <item x="42"/>
        <item x="5"/>
        <item x="602"/>
        <item x="511"/>
        <item x="507"/>
        <item x="170"/>
        <item x="402"/>
        <item x="362"/>
        <item x="470"/>
        <item x="586"/>
        <item x="587"/>
        <item x="580"/>
        <item x="54"/>
        <item x="218"/>
        <item x="381"/>
        <item x="644"/>
        <item x="510"/>
        <item x="505"/>
        <item x="489"/>
        <item x="89"/>
        <item x="365"/>
        <item x="395"/>
        <item x="179"/>
        <item x="605"/>
        <item x="503"/>
        <item x="189"/>
        <item x="245"/>
        <item x="410"/>
        <item x="282"/>
        <item x="76"/>
        <item x="108"/>
        <item x="456"/>
        <item x="102"/>
        <item x="326"/>
        <item x="370"/>
        <item x="612"/>
        <item x="291"/>
        <item x="313"/>
        <item x="595"/>
        <item x="513"/>
        <item x="554"/>
        <item x="85"/>
        <item x="648"/>
        <item x="65"/>
        <item x="140"/>
        <item x="80"/>
        <item x="227"/>
        <item x="483"/>
        <item x="374"/>
        <item x="369"/>
        <item x="627"/>
        <item x="216"/>
        <item x="433"/>
        <item x="521"/>
        <item x="311"/>
        <item x="210"/>
        <item x="82"/>
        <item x="124"/>
        <item x="168"/>
        <item x="208"/>
        <item x="318"/>
        <item x="460"/>
        <item x="408"/>
        <item x="659"/>
        <item x="496"/>
        <item x="568"/>
        <item x="295"/>
        <item x="155"/>
        <item x="300"/>
        <item x="388"/>
        <item x="445"/>
        <item x="621"/>
        <item x="404"/>
        <item x="656"/>
        <item x="342"/>
        <item x="118"/>
        <item x="187"/>
        <item x="275"/>
        <item x="560"/>
        <item x="571"/>
        <item x="101"/>
        <item x="222"/>
        <item x="81"/>
        <item x="150"/>
        <item x="60"/>
        <item x="455"/>
        <item x="328"/>
        <item x="240"/>
        <item x="403"/>
        <item x="498"/>
        <item x="585"/>
        <item x="70"/>
        <item x="427"/>
        <item x="363"/>
        <item x="533"/>
        <item x="558"/>
        <item x="8"/>
        <item x="66"/>
        <item x="428"/>
        <item x="606"/>
        <item x="637"/>
        <item x="371"/>
        <item x="630"/>
        <item x="56"/>
        <item x="103"/>
        <item x="104"/>
        <item x="480"/>
        <item x="411"/>
        <item x="417"/>
        <item x="120"/>
        <item x="494"/>
        <item x="617"/>
        <item x="84"/>
        <item x="424"/>
        <item x="471"/>
        <item x="290"/>
        <item x="335"/>
        <item x="336"/>
        <item x="347"/>
        <item x="382"/>
        <item x="39"/>
        <item x="224"/>
        <item x="164"/>
        <item x="591"/>
        <item x="339"/>
        <item x="317"/>
        <item x="158"/>
        <item x="266"/>
        <item x="515"/>
        <item x="259"/>
        <item x="547"/>
        <item x="67"/>
        <item x="7"/>
        <item x="34"/>
        <item x="641"/>
        <item x="207"/>
        <item x="219"/>
        <item x="234"/>
        <item x="608"/>
        <item x="463"/>
        <item x="360"/>
        <item x="63"/>
        <item x="504"/>
        <item x="379"/>
        <item x="622"/>
        <item x="175"/>
        <item x="597"/>
        <item x="122"/>
        <item x="205"/>
        <item x="396"/>
        <item x="380"/>
        <item x="280"/>
        <item x="352"/>
        <item x="26"/>
        <item x="272"/>
        <item x="131"/>
        <item x="95"/>
        <item x="10"/>
        <item x="202"/>
        <item x="57"/>
        <item x="467"/>
        <item x="44"/>
        <item x="468"/>
        <item x="100"/>
        <item x="36"/>
        <item x="12"/>
        <item x="619"/>
        <item x="237"/>
        <item x="330"/>
        <item x="123"/>
        <item x="636"/>
        <item x="345"/>
        <item x="416"/>
        <item x="610"/>
        <item x="544"/>
        <item x="261"/>
        <item x="646"/>
        <item x="137"/>
        <item x="484"/>
        <item x="77"/>
        <item x="201"/>
        <item x="163"/>
        <item x="584"/>
        <item x="329"/>
        <item x="631"/>
        <item x="134"/>
        <item x="97"/>
        <item x="344"/>
        <item x="652"/>
        <item x="473"/>
        <item x="493"/>
        <item x="639"/>
        <item x="110"/>
        <item x="481"/>
        <item x="615"/>
        <item x="185"/>
        <item x="314"/>
        <item x="343"/>
        <item x="22"/>
        <item x="338"/>
        <item x="88"/>
        <item x="551"/>
        <item x="567"/>
        <item x="454"/>
        <item x="191"/>
        <item x="600"/>
        <item x="356"/>
        <item x="157"/>
        <item x="372"/>
        <item x="6"/>
        <item x="418"/>
        <item x="332"/>
        <item x="324"/>
        <item x="221"/>
        <item x="475"/>
        <item x="446"/>
        <item x="616"/>
        <item x="144"/>
        <item x="165"/>
        <item x="107"/>
        <item x="51"/>
        <item x="366"/>
        <item x="538"/>
        <item x="93"/>
        <item x="246"/>
        <item x="439"/>
        <item x="405"/>
        <item x="248"/>
        <item x="132"/>
        <item x="180"/>
        <item x="532"/>
        <item x="113"/>
        <item x="15"/>
        <item x="514"/>
        <item x="288"/>
        <item x="308"/>
        <item x="387"/>
        <item x="323"/>
        <item x="197"/>
        <item x="596"/>
        <item x="247"/>
        <item x="452"/>
        <item x="92"/>
        <item x="664"/>
        <item x="662"/>
        <item x="126"/>
        <item x="109"/>
        <item x="611"/>
        <item x="322"/>
        <item x="111"/>
        <item x="579"/>
        <item x="635"/>
        <item x="289"/>
        <item x="230"/>
        <item x="653"/>
        <item x="341"/>
        <item x="32"/>
        <item x="392"/>
        <item x="69"/>
        <item x="442"/>
        <item x="334"/>
        <item x="626"/>
        <item x="40"/>
        <item x="545"/>
        <item x="441"/>
        <item x="541"/>
        <item x="522"/>
        <item x="59"/>
        <item x="198"/>
        <item x="459"/>
        <item x="135"/>
        <item x="178"/>
        <item x="540"/>
        <item x="333"/>
        <item x="355"/>
        <item x="166"/>
        <item x="462"/>
        <item x="486"/>
        <item x="491"/>
        <item x="534"/>
        <item x="565"/>
        <item x="79"/>
        <item x="43"/>
        <item x="31"/>
        <item x="654"/>
        <item x="628"/>
        <item x="640"/>
        <item x="265"/>
        <item x="477"/>
        <item x="90"/>
        <item x="285"/>
        <item x="129"/>
        <item x="194"/>
        <item x="447"/>
        <item x="399"/>
        <item x="212"/>
        <item x="228"/>
        <item x="436"/>
        <item x="651"/>
        <item x="269"/>
        <item x="293"/>
        <item x="2"/>
        <item x="176"/>
        <item x="172"/>
        <item x="174"/>
        <item x="149"/>
        <item x="564"/>
        <item x="423"/>
        <item x="354"/>
        <item x="449"/>
        <item x="415"/>
        <item x="574"/>
        <item x="24"/>
        <item x="642"/>
        <item x="145"/>
        <item x="500"/>
        <item x="253"/>
        <item x="657"/>
        <item x="604"/>
        <item x="583"/>
        <item x="152"/>
        <item x="337"/>
        <item x="557"/>
        <item x="536"/>
        <item x="204"/>
        <item x="519"/>
        <item x="215"/>
        <item x="506"/>
        <item x="438"/>
        <item x="632"/>
        <item x="169"/>
        <item x="186"/>
        <item x="624"/>
        <item x="394"/>
        <item x="83"/>
        <item x="573"/>
        <item x="61"/>
        <item x="660"/>
        <item x="156"/>
        <item x="448"/>
        <item x="377"/>
        <item x="242"/>
        <item x="348"/>
        <item x="267"/>
        <item x="37"/>
        <item x="529"/>
        <item x="461"/>
        <item x="14"/>
        <item x="524"/>
        <item x="526"/>
        <item x="13"/>
        <item x="407"/>
        <item x="499"/>
        <item x="629"/>
        <item x="283"/>
        <item x="563"/>
        <item x="312"/>
        <item x="117"/>
        <item x="231"/>
        <item x="546"/>
        <item x="474"/>
        <item x="666"/>
        <item t="default"/>
      </items>
    </pivotField>
    <pivotField compact="0" showAll="0">
      <items count="32">
        <item x="1"/>
        <item x="0"/>
        <item x="15"/>
        <item x="22"/>
        <item x="14"/>
        <item x="29"/>
        <item x="16"/>
        <item x="20"/>
        <item x="18"/>
        <item x="23"/>
        <item x="7"/>
        <item x="3"/>
        <item x="24"/>
        <item x="4"/>
        <item x="27"/>
        <item x="11"/>
        <item x="5"/>
        <item x="6"/>
        <item x="17"/>
        <item x="21"/>
        <item x="12"/>
        <item x="28"/>
        <item x="26"/>
        <item x="13"/>
        <item x="25"/>
        <item x="8"/>
        <item x="19"/>
        <item x="9"/>
        <item x="2"/>
        <item x="10"/>
        <item x="30"/>
        <item t="default"/>
      </items>
    </pivotField>
    <pivotField compact="0" showAll="0">
      <items count="103">
        <item x="1"/>
        <item x="16"/>
        <item x="11"/>
        <item x="50"/>
        <item x="76"/>
        <item x="70"/>
        <item x="58"/>
        <item x="80"/>
        <item x="40"/>
        <item x="33"/>
        <item x="87"/>
        <item x="20"/>
        <item x="18"/>
        <item x="71"/>
        <item x="78"/>
        <item x="27"/>
        <item x="41"/>
        <item x="26"/>
        <item x="34"/>
        <item x="7"/>
        <item x="36"/>
        <item x="37"/>
        <item x="24"/>
        <item x="9"/>
        <item x="100"/>
        <item x="48"/>
        <item x="92"/>
        <item x="54"/>
        <item x="98"/>
        <item x="68"/>
        <item x="32"/>
        <item x="75"/>
        <item x="0"/>
        <item x="62"/>
        <item x="17"/>
        <item x="10"/>
        <item x="49"/>
        <item x="56"/>
        <item x="43"/>
        <item x="31"/>
        <item x="6"/>
        <item x="60"/>
        <item x="45"/>
        <item x="63"/>
        <item x="97"/>
        <item x="5"/>
        <item x="91"/>
        <item x="99"/>
        <item x="25"/>
        <item x="65"/>
        <item x="51"/>
        <item x="38"/>
        <item x="72"/>
        <item x="83"/>
        <item x="42"/>
        <item x="39"/>
        <item x="59"/>
        <item x="8"/>
        <item x="15"/>
        <item x="12"/>
        <item x="57"/>
        <item x="46"/>
        <item x="47"/>
        <item x="85"/>
        <item x="67"/>
        <item x="84"/>
        <item x="19"/>
        <item x="14"/>
        <item x="52"/>
        <item x="77"/>
        <item x="23"/>
        <item x="82"/>
        <item x="89"/>
        <item x="79"/>
        <item x="44"/>
        <item x="55"/>
        <item x="2"/>
        <item x="21"/>
        <item x="30"/>
        <item x="73"/>
        <item x="61"/>
        <item x="74"/>
        <item x="66"/>
        <item x="4"/>
        <item x="69"/>
        <item x="53"/>
        <item x="95"/>
        <item x="96"/>
        <item x="35"/>
        <item x="13"/>
        <item x="93"/>
        <item x="88"/>
        <item x="28"/>
        <item x="64"/>
        <item x="22"/>
        <item x="29"/>
        <item x="3"/>
        <item x="86"/>
        <item x="90"/>
        <item x="94"/>
        <item x="81"/>
        <item x="101"/>
        <item t="default"/>
      </items>
    </pivotField>
    <pivotField compact="0" showAll="0">
      <items count="1027">
        <item x="1"/>
        <item x="177"/>
        <item x="330"/>
        <item x="22"/>
        <item x="900"/>
        <item x="787"/>
        <item x="536"/>
        <item x="699"/>
        <item x="578"/>
        <item x="366"/>
        <item x="199"/>
        <item x="220"/>
        <item x="461"/>
        <item x="233"/>
        <item x="428"/>
        <item x="248"/>
        <item x="893"/>
        <item x="226"/>
        <item x="858"/>
        <item x="498"/>
        <item x="907"/>
        <item x="341"/>
        <item x="548"/>
        <item x="1004"/>
        <item x="544"/>
        <item x="708"/>
        <item x="1000"/>
        <item x="128"/>
        <item x="723"/>
        <item x="978"/>
        <item x="621"/>
        <item x="890"/>
        <item x="98"/>
        <item x="236"/>
        <item x="944"/>
        <item x="38"/>
        <item x="35"/>
        <item x="952"/>
        <item x="183"/>
        <item x="744"/>
        <item x="794"/>
        <item x="485"/>
        <item x="731"/>
        <item x="367"/>
        <item x="673"/>
        <item x="85"/>
        <item x="918"/>
        <item x="477"/>
        <item x="356"/>
        <item x="15"/>
        <item x="355"/>
        <item x="915"/>
        <item x="380"/>
        <item x="216"/>
        <item x="802"/>
        <item x="582"/>
        <item x="144"/>
        <item x="889"/>
        <item x="475"/>
        <item x="844"/>
        <item x="403"/>
        <item x="810"/>
        <item x="331"/>
        <item x="742"/>
        <item x="836"/>
        <item x="665"/>
        <item x="996"/>
        <item x="552"/>
        <item x="947"/>
        <item x="173"/>
        <item x="473"/>
        <item x="894"/>
        <item x="523"/>
        <item x="730"/>
        <item x="564"/>
        <item x="953"/>
        <item x="414"/>
        <item x="703"/>
        <item x="217"/>
        <item x="959"/>
        <item x="814"/>
        <item x="259"/>
        <item x="189"/>
        <item x="666"/>
        <item x="301"/>
        <item x="66"/>
        <item x="603"/>
        <item x="329"/>
        <item x="196"/>
        <item x="790"/>
        <item x="416"/>
        <item x="531"/>
        <item x="413"/>
        <item x="304"/>
        <item x="369"/>
        <item x="924"/>
        <item x="728"/>
        <item x="494"/>
        <item x="459"/>
        <item x="360"/>
        <item x="839"/>
        <item x="148"/>
        <item x="822"/>
        <item x="70"/>
        <item x="920"/>
        <item x="365"/>
        <item x="430"/>
        <item x="389"/>
        <item x="442"/>
        <item x="1021"/>
        <item x="161"/>
        <item x="391"/>
        <item x="642"/>
        <item x="14"/>
        <item x="750"/>
        <item x="1010"/>
        <item x="125"/>
        <item x="448"/>
        <item x="596"/>
        <item x="503"/>
        <item x="560"/>
        <item x="995"/>
        <item x="397"/>
        <item x="608"/>
        <item x="195"/>
        <item x="90"/>
        <item x="340"/>
        <item x="117"/>
        <item x="268"/>
        <item x="281"/>
        <item x="812"/>
        <item x="54"/>
        <item x="991"/>
        <item x="26"/>
        <item x="572"/>
        <item x="776"/>
        <item x="870"/>
        <item x="827"/>
        <item x="77"/>
        <item x="106"/>
        <item x="55"/>
        <item x="853"/>
        <item x="133"/>
        <item x="502"/>
        <item x="933"/>
        <item x="838"/>
        <item x="985"/>
        <item x="781"/>
        <item x="289"/>
        <item x="422"/>
        <item x="36"/>
        <item x="676"/>
        <item x="555"/>
        <item x="588"/>
        <item x="41"/>
        <item x="1001"/>
        <item x="444"/>
        <item x="255"/>
        <item x="779"/>
        <item x="517"/>
        <item x="243"/>
        <item x="250"/>
        <item x="507"/>
        <item x="63"/>
        <item x="358"/>
        <item x="247"/>
        <item x="859"/>
        <item x="700"/>
        <item x="385"/>
        <item x="872"/>
        <item x="799"/>
        <item x="848"/>
        <item x="903"/>
        <item x="30"/>
        <item x="224"/>
        <item x="458"/>
        <item x="201"/>
        <item x="412"/>
        <item x="821"/>
        <item x="88"/>
        <item x="756"/>
        <item x="609"/>
        <item x="231"/>
        <item x="720"/>
        <item x="668"/>
        <item x="499"/>
        <item x="24"/>
        <item x="693"/>
        <item x="826"/>
        <item x="551"/>
        <item x="168"/>
        <item x="73"/>
        <item x="721"/>
        <item x="981"/>
        <item x="1022"/>
        <item x="615"/>
        <item x="188"/>
        <item x="764"/>
        <item x="862"/>
        <item x="882"/>
        <item x="213"/>
        <item x="342"/>
        <item x="716"/>
        <item x="172"/>
        <item x="227"/>
        <item x="381"/>
        <item x="312"/>
        <item x="237"/>
        <item x="319"/>
        <item x="335"/>
        <item x="269"/>
        <item x="942"/>
        <item x="197"/>
        <item x="153"/>
        <item x="566"/>
        <item x="343"/>
        <item x="223"/>
        <item x="96"/>
        <item x="635"/>
        <item x="913"/>
        <item x="143"/>
        <item x="709"/>
        <item x="31"/>
        <item x="334"/>
        <item x="449"/>
        <item x="246"/>
        <item x="241"/>
        <item x="129"/>
        <item x="910"/>
        <item x="1017"/>
        <item x="13"/>
        <item x="550"/>
        <item x="712"/>
        <item x="562"/>
        <item x="182"/>
        <item x="914"/>
        <item x="322"/>
        <item x="663"/>
        <item x="337"/>
        <item x="590"/>
        <item x="315"/>
        <item x="916"/>
        <item x="72"/>
        <item x="20"/>
        <item x="706"/>
        <item x="565"/>
        <item x="87"/>
        <item x="513"/>
        <item x="662"/>
        <item x="28"/>
        <item x="713"/>
        <item x="717"/>
        <item x="956"/>
        <item x="829"/>
        <item x="636"/>
        <item x="538"/>
        <item x="653"/>
        <item x="846"/>
        <item x="998"/>
        <item x="175"/>
        <item x="40"/>
        <item x="874"/>
        <item x="651"/>
        <item x="994"/>
        <item x="404"/>
        <item x="207"/>
        <item x="932"/>
        <item x="616"/>
        <item x="123"/>
        <item x="436"/>
        <item x="509"/>
        <item x="729"/>
        <item x="852"/>
        <item x="309"/>
        <item x="187"/>
        <item x="675"/>
        <item x="242"/>
        <item x="685"/>
        <item x="579"/>
        <item x="702"/>
        <item x="135"/>
        <item x="392"/>
        <item x="679"/>
        <item x="16"/>
        <item x="785"/>
        <item x="594"/>
        <item x="797"/>
        <item x="975"/>
        <item x="0"/>
        <item x="193"/>
        <item x="372"/>
        <item x="658"/>
        <item x="843"/>
        <item x="948"/>
        <item x="290"/>
        <item x="830"/>
        <item x="344"/>
        <item x="169"/>
        <item x="628"/>
        <item x="174"/>
        <item x="643"/>
        <item x="1019"/>
        <item x="661"/>
        <item x="274"/>
        <item x="310"/>
        <item x="732"/>
        <item x="267"/>
        <item x="1009"/>
        <item x="646"/>
        <item x="691"/>
        <item x="314"/>
        <item x="429"/>
        <item x="61"/>
        <item x="542"/>
        <item x="214"/>
        <item x="583"/>
        <item x="954"/>
        <item x="525"/>
        <item x="211"/>
        <item x="967"/>
        <item x="121"/>
        <item x="940"/>
        <item x="432"/>
        <item x="695"/>
        <item x="420"/>
        <item x="1008"/>
        <item x="715"/>
        <item x="124"/>
        <item x="295"/>
        <item x="351"/>
        <item x="333"/>
        <item x="1002"/>
        <item x="992"/>
        <item x="610"/>
        <item x="644"/>
        <item x="807"/>
        <item x="926"/>
        <item x="823"/>
        <item x="683"/>
        <item x="657"/>
        <item x="833"/>
        <item x="694"/>
        <item x="970"/>
        <item x="533"/>
        <item x="747"/>
        <item x="632"/>
        <item x="885"/>
        <item x="119"/>
        <item x="490"/>
        <item x="225"/>
        <item x="190"/>
        <item x="328"/>
        <item x="719"/>
        <item x="990"/>
        <item x="549"/>
        <item x="234"/>
        <item x="215"/>
        <item x="53"/>
        <item x="388"/>
        <item x="637"/>
        <item x="460"/>
        <item x="825"/>
        <item x="774"/>
        <item x="734"/>
        <item x="120"/>
        <item x="765"/>
        <item x="634"/>
        <item x="447"/>
        <item x="854"/>
        <item x="325"/>
        <item x="949"/>
        <item x="399"/>
        <item x="492"/>
        <item x="110"/>
        <item x="155"/>
        <item x="481"/>
        <item x="411"/>
        <item x="772"/>
        <item x="951"/>
        <item x="650"/>
        <item x="471"/>
        <item x="923"/>
        <item x="353"/>
        <item x="467"/>
        <item x="671"/>
        <item x="219"/>
        <item x="835"/>
        <item x="305"/>
        <item x="431"/>
        <item x="1014"/>
        <item x="415"/>
        <item x="855"/>
        <item x="311"/>
        <item x="357"/>
        <item x="760"/>
        <item x="682"/>
        <item x="68"/>
        <item x="749"/>
        <item x="869"/>
        <item x="511"/>
        <item x="545"/>
        <item x="876"/>
        <item x="163"/>
        <item x="39"/>
        <item x="508"/>
        <item x="655"/>
        <item x="359"/>
        <item x="83"/>
        <item x="800"/>
        <item x="111"/>
        <item x="141"/>
        <item x="456"/>
        <item x="515"/>
        <item x="299"/>
        <item x="904"/>
        <item x="986"/>
        <item x="285"/>
        <item x="149"/>
        <item x="439"/>
        <item x="847"/>
        <item x="47"/>
        <item x="127"/>
        <item x="426"/>
        <item x="184"/>
        <item x="546"/>
        <item x="99"/>
        <item x="6"/>
        <item x="674"/>
        <item x="25"/>
        <item x="454"/>
        <item x="917"/>
        <item x="649"/>
        <item x="738"/>
        <item x="692"/>
        <item x="89"/>
        <item x="512"/>
        <item x="647"/>
        <item x="664"/>
        <item x="895"/>
        <item x="880"/>
        <item x="408"/>
        <item x="611"/>
        <item x="1007"/>
        <item x="602"/>
        <item x="686"/>
        <item x="980"/>
        <item x="648"/>
        <item x="818"/>
        <item x="619"/>
        <item x="278"/>
        <item x="181"/>
        <item x="240"/>
        <item x="1023"/>
        <item x="795"/>
        <item x="592"/>
        <item x="881"/>
        <item x="518"/>
        <item x="806"/>
        <item x="864"/>
        <item x="727"/>
        <item x="338"/>
        <item x="541"/>
        <item x="346"/>
        <item x="911"/>
        <item x="474"/>
        <item x="142"/>
        <item x="238"/>
        <item x="202"/>
        <item x="29"/>
        <item x="745"/>
        <item x="435"/>
        <item x="170"/>
        <item x="939"/>
        <item x="317"/>
        <item x="539"/>
        <item x="470"/>
        <item x="232"/>
        <item x="758"/>
        <item x="570"/>
        <item x="783"/>
        <item x="418"/>
        <item x="584"/>
        <item x="600"/>
        <item x="302"/>
        <item x="687"/>
        <item x="307"/>
        <item x="537"/>
        <item x="156"/>
        <item x="906"/>
        <item x="379"/>
        <item x="522"/>
        <item x="150"/>
        <item x="462"/>
        <item x="402"/>
        <item x="84"/>
        <item x="690"/>
        <item x="581"/>
        <item x="151"/>
        <item x="443"/>
        <item x="352"/>
        <item x="587"/>
        <item x="770"/>
        <item x="258"/>
        <item x="815"/>
        <item x="33"/>
        <item x="1024"/>
        <item x="769"/>
        <item x="417"/>
        <item x="419"/>
        <item x="17"/>
        <item x="960"/>
        <item x="19"/>
        <item x="597"/>
        <item x="623"/>
        <item x="878"/>
        <item x="819"/>
        <item x="339"/>
        <item x="586"/>
        <item x="245"/>
        <item x="899"/>
        <item x="921"/>
        <item x="941"/>
        <item x="919"/>
        <item x="261"/>
        <item x="892"/>
        <item x="75"/>
        <item x="577"/>
        <item x="56"/>
        <item x="82"/>
        <item x="266"/>
        <item x="883"/>
        <item x="76"/>
        <item x="400"/>
        <item x="192"/>
        <item x="493"/>
        <item x="620"/>
        <item x="831"/>
        <item x="171"/>
        <item x="221"/>
        <item x="605"/>
        <item x="979"/>
        <item x="198"/>
        <item x="108"/>
        <item x="395"/>
        <item x="364"/>
        <item x="427"/>
        <item x="929"/>
        <item x="516"/>
        <item x="282"/>
        <item x="401"/>
        <item x="976"/>
        <item x="501"/>
        <item x="798"/>
        <item x="107"/>
        <item x="753"/>
        <item x="91"/>
        <item x="27"/>
        <item x="767"/>
        <item x="935"/>
        <item x="81"/>
        <item x="316"/>
        <item x="288"/>
        <item x="446"/>
        <item x="909"/>
        <item x="771"/>
        <item x="768"/>
        <item x="803"/>
        <item x="922"/>
        <item x="262"/>
        <item x="660"/>
        <item x="851"/>
        <item x="292"/>
        <item x="453"/>
        <item x="194"/>
        <item x="2"/>
        <item x="580"/>
        <item x="382"/>
        <item x="497"/>
        <item x="478"/>
        <item x="206"/>
        <item x="441"/>
        <item x="873"/>
        <item x="607"/>
        <item x="672"/>
        <item x="837"/>
        <item x="777"/>
        <item x="999"/>
        <item x="86"/>
        <item x="396"/>
        <item x="789"/>
        <item x="528"/>
        <item x="158"/>
        <item x="62"/>
        <item x="638"/>
        <item x="543"/>
        <item x="48"/>
        <item x="987"/>
        <item x="100"/>
        <item x="376"/>
        <item x="704"/>
        <item x="977"/>
        <item x="44"/>
        <item x="57"/>
        <item x="271"/>
        <item x="973"/>
        <item x="576"/>
        <item x="294"/>
        <item x="849"/>
        <item x="10"/>
        <item x="324"/>
        <item x="479"/>
        <item x="613"/>
        <item x="759"/>
        <item x="912"/>
        <item x="761"/>
        <item x="1011"/>
        <item x="433"/>
        <item x="218"/>
        <item x="140"/>
        <item x="488"/>
        <item x="272"/>
        <item x="486"/>
        <item x="11"/>
        <item x="898"/>
        <item x="332"/>
        <item x="962"/>
        <item x="659"/>
        <item x="751"/>
        <item x="875"/>
        <item x="147"/>
        <item x="65"/>
        <item x="313"/>
        <item x="891"/>
        <item x="681"/>
        <item x="264"/>
        <item x="701"/>
        <item x="902"/>
        <item x="766"/>
        <item x="252"/>
        <item x="589"/>
        <item x="74"/>
        <item x="574"/>
        <item x="746"/>
        <item x="993"/>
        <item x="867"/>
        <item x="554"/>
        <item x="345"/>
        <item x="112"/>
        <item x="94"/>
        <item x="323"/>
        <item x="796"/>
        <item x="327"/>
        <item x="612"/>
        <item x="737"/>
        <item x="631"/>
        <item x="741"/>
        <item x="606"/>
        <item x="95"/>
        <item x="116"/>
        <item x="931"/>
        <item x="897"/>
        <item x="569"/>
        <item x="571"/>
        <item x="740"/>
        <item x="982"/>
        <item x="122"/>
        <item x="782"/>
        <item x="377"/>
        <item x="521"/>
        <item x="514"/>
        <item x="989"/>
        <item x="265"/>
        <item x="739"/>
        <item x="725"/>
        <item x="820"/>
        <item x="440"/>
        <item x="816"/>
        <item x="972"/>
        <item x="640"/>
        <item x="64"/>
        <item x="336"/>
        <item x="984"/>
        <item x="457"/>
        <item x="527"/>
        <item x="179"/>
        <item x="146"/>
        <item x="293"/>
        <item x="390"/>
        <item x="908"/>
        <item x="1012"/>
        <item x="575"/>
        <item x="104"/>
        <item x="896"/>
        <item x="964"/>
        <item x="71"/>
        <item x="469"/>
        <item x="114"/>
        <item x="553"/>
        <item x="677"/>
        <item x="801"/>
        <item x="598"/>
        <item x="46"/>
        <item x="7"/>
        <item x="865"/>
        <item x="209"/>
        <item x="368"/>
        <item x="866"/>
        <item x="905"/>
        <item x="763"/>
        <item x="434"/>
        <item x="298"/>
        <item x="1020"/>
        <item x="157"/>
        <item x="130"/>
        <item x="164"/>
        <item x="805"/>
        <item x="405"/>
        <item x="350"/>
        <item x="936"/>
        <item x="386"/>
        <item x="968"/>
        <item x="136"/>
        <item x="817"/>
        <item x="256"/>
        <item x="654"/>
        <item x="743"/>
        <item x="455"/>
        <item x="689"/>
        <item x="423"/>
        <item x="361"/>
        <item x="780"/>
        <item x="92"/>
        <item x="113"/>
        <item x="52"/>
        <item x="23"/>
        <item x="808"/>
        <item x="722"/>
        <item x="840"/>
        <item x="791"/>
        <item x="524"/>
        <item x="520"/>
        <item x="506"/>
        <item x="154"/>
        <item x="534"/>
        <item x="599"/>
        <item x="633"/>
        <item x="370"/>
        <item x="484"/>
        <item x="1003"/>
        <item x="5"/>
        <item x="811"/>
        <item x="239"/>
        <item x="618"/>
        <item x="988"/>
        <item x="500"/>
        <item x="886"/>
        <item x="710"/>
        <item x="398"/>
        <item x="563"/>
        <item x="208"/>
        <item x="472"/>
        <item x="45"/>
        <item x="946"/>
        <item x="132"/>
        <item x="558"/>
        <item x="971"/>
        <item x="718"/>
        <item x="464"/>
        <item x="958"/>
        <item x="879"/>
        <item x="228"/>
        <item x="105"/>
        <item x="49"/>
        <item x="832"/>
        <item x="362"/>
        <item x="526"/>
        <item x="284"/>
        <item x="421"/>
        <item x="639"/>
        <item x="614"/>
        <item x="857"/>
        <item x="37"/>
        <item x="43"/>
        <item x="115"/>
        <item x="476"/>
        <item x="532"/>
        <item x="928"/>
        <item x="698"/>
        <item x="1013"/>
        <item x="93"/>
        <item x="180"/>
        <item x="957"/>
        <item x="373"/>
        <item x="286"/>
        <item x="887"/>
        <item x="303"/>
        <item x="166"/>
        <item x="828"/>
        <item x="300"/>
        <item x="617"/>
        <item x="160"/>
        <item x="137"/>
        <item x="705"/>
        <item x="930"/>
        <item x="79"/>
        <item x="185"/>
        <item x="463"/>
        <item x="778"/>
        <item x="363"/>
        <item x="937"/>
        <item x="291"/>
        <item x="375"/>
        <item x="487"/>
        <item x="69"/>
        <item x="468"/>
        <item x="773"/>
        <item x="80"/>
        <item x="963"/>
        <item x="253"/>
        <item x="483"/>
        <item x="409"/>
        <item x="60"/>
        <item x="4"/>
        <item x="410"/>
        <item x="204"/>
        <item x="696"/>
        <item x="573"/>
        <item x="680"/>
        <item x="178"/>
        <item x="748"/>
        <item x="966"/>
        <item x="51"/>
        <item x="126"/>
        <item x="496"/>
        <item x="452"/>
        <item x="407"/>
        <item x="406"/>
        <item x="326"/>
        <item x="624"/>
        <item x="321"/>
        <item x="176"/>
        <item x="275"/>
        <item x="8"/>
        <item x="67"/>
        <item x="384"/>
        <item x="595"/>
        <item x="604"/>
        <item x="927"/>
        <item x="678"/>
        <item x="297"/>
        <item x="139"/>
        <item x="752"/>
        <item x="669"/>
        <item x="280"/>
        <item x="561"/>
        <item x="861"/>
        <item x="438"/>
        <item x="510"/>
        <item x="32"/>
        <item x="118"/>
        <item x="591"/>
        <item x="714"/>
        <item x="567"/>
        <item x="279"/>
        <item x="793"/>
        <item x="1016"/>
        <item x="667"/>
        <item x="277"/>
        <item x="925"/>
        <item x="12"/>
        <item x="557"/>
        <item x="622"/>
        <item x="593"/>
        <item x="547"/>
        <item x="165"/>
        <item x="540"/>
        <item x="733"/>
        <item x="1005"/>
        <item x="504"/>
        <item x="437"/>
        <item x="688"/>
        <item x="934"/>
        <item x="270"/>
        <item x="283"/>
        <item x="59"/>
        <item x="841"/>
        <item x="641"/>
        <item x="103"/>
        <item x="78"/>
        <item x="109"/>
        <item x="249"/>
        <item x="809"/>
        <item x="625"/>
        <item x="784"/>
        <item x="556"/>
        <item x="371"/>
        <item x="955"/>
        <item x="804"/>
        <item x="145"/>
        <item x="491"/>
        <item x="50"/>
        <item x="901"/>
        <item x="58"/>
        <item x="530"/>
        <item x="152"/>
        <item x="200"/>
        <item x="21"/>
        <item x="724"/>
        <item x="762"/>
        <item x="102"/>
        <item x="445"/>
        <item x="465"/>
        <item x="210"/>
        <item x="757"/>
        <item x="349"/>
        <item x="860"/>
        <item x="34"/>
        <item x="997"/>
        <item x="257"/>
        <item x="601"/>
        <item x="1015"/>
        <item x="627"/>
        <item x="383"/>
        <item x="754"/>
        <item x="863"/>
        <item x="254"/>
        <item x="450"/>
        <item x="276"/>
        <item x="244"/>
        <item x="222"/>
        <item x="425"/>
        <item x="230"/>
        <item x="943"/>
        <item x="850"/>
        <item x="451"/>
        <item x="393"/>
        <item x="42"/>
        <item x="645"/>
        <item x="306"/>
        <item x="974"/>
        <item x="378"/>
        <item x="186"/>
        <item x="203"/>
        <item x="296"/>
        <item x="670"/>
        <item x="938"/>
        <item x="755"/>
        <item x="212"/>
        <item x="842"/>
        <item x="394"/>
        <item x="888"/>
        <item x="482"/>
        <item x="3"/>
        <item x="965"/>
        <item x="711"/>
        <item x="134"/>
        <item x="559"/>
        <item x="529"/>
        <item x="568"/>
        <item x="969"/>
        <item x="868"/>
        <item x="877"/>
        <item x="871"/>
        <item x="656"/>
        <item x="884"/>
        <item x="101"/>
        <item x="697"/>
        <item x="1006"/>
        <item x="950"/>
        <item x="813"/>
        <item x="585"/>
        <item x="205"/>
        <item x="519"/>
        <item x="735"/>
        <item x="348"/>
        <item x="824"/>
        <item x="191"/>
        <item x="9"/>
        <item x="626"/>
        <item x="786"/>
        <item x="131"/>
        <item x="287"/>
        <item x="320"/>
        <item x="961"/>
        <item x="167"/>
        <item x="159"/>
        <item x="684"/>
        <item x="629"/>
        <item x="726"/>
        <item x="229"/>
        <item x="273"/>
        <item x="834"/>
        <item x="260"/>
        <item x="707"/>
        <item x="162"/>
        <item x="424"/>
        <item x="845"/>
        <item x="97"/>
        <item x="535"/>
        <item x="138"/>
        <item x="308"/>
        <item x="945"/>
        <item x="495"/>
        <item x="318"/>
        <item x="466"/>
        <item x="856"/>
        <item x="387"/>
        <item x="775"/>
        <item x="652"/>
        <item x="18"/>
        <item x="505"/>
        <item x="354"/>
        <item x="489"/>
        <item x="235"/>
        <item x="983"/>
        <item x="792"/>
        <item x="263"/>
        <item x="374"/>
        <item x="736"/>
        <item x="347"/>
        <item x="630"/>
        <item x="480"/>
        <item x="251"/>
        <item x="1018"/>
        <item x="788"/>
        <item x="1025"/>
        <item t="default"/>
      </items>
    </pivotField>
    <pivotField compact="0" showAll="0">
      <items count="1217">
        <item x="1"/>
        <item x="179"/>
        <item x="177"/>
        <item x="1011"/>
        <item x="803"/>
        <item x="489"/>
        <item x="773"/>
        <item x="263"/>
        <item x="29"/>
        <item x="1014"/>
        <item x="70"/>
        <item x="40"/>
        <item x="614"/>
        <item x="262"/>
        <item x="1012"/>
        <item x="1059"/>
        <item x="903"/>
        <item x="531"/>
        <item x="727"/>
        <item x="965"/>
        <item x="1114"/>
        <item x="66"/>
        <item x="1073"/>
        <item x="1137"/>
        <item x="192"/>
        <item x="393"/>
        <item x="462"/>
        <item x="31"/>
        <item x="151"/>
        <item x="980"/>
        <item x="988"/>
        <item x="522"/>
        <item x="176"/>
        <item x="1188"/>
        <item x="277"/>
        <item x="1046"/>
        <item x="118"/>
        <item x="1183"/>
        <item x="612"/>
        <item x="356"/>
        <item x="934"/>
        <item x="864"/>
        <item x="95"/>
        <item x="888"/>
        <item x="238"/>
        <item x="1027"/>
        <item x="933"/>
        <item x="723"/>
        <item x="1179"/>
        <item x="746"/>
        <item x="1147"/>
        <item x="994"/>
        <item x="593"/>
        <item x="962"/>
        <item x="812"/>
        <item x="598"/>
        <item x="858"/>
        <item x="1106"/>
        <item x="74"/>
        <item x="392"/>
        <item x="257"/>
        <item x="555"/>
        <item x="677"/>
        <item x="243"/>
        <item x="1003"/>
        <item x="16"/>
        <item x="852"/>
        <item x="469"/>
        <item x="1169"/>
        <item x="436"/>
        <item x="716"/>
        <item x="1077"/>
        <item x="502"/>
        <item x="164"/>
        <item x="826"/>
        <item x="75"/>
        <item x="753"/>
        <item x="780"/>
        <item x="511"/>
        <item x="54"/>
        <item x="577"/>
        <item x="505"/>
        <item x="574"/>
        <item x="168"/>
        <item x="71"/>
        <item x="7"/>
        <item x="25"/>
        <item x="928"/>
        <item x="219"/>
        <item x="896"/>
        <item x="886"/>
        <item x="1173"/>
        <item x="1100"/>
        <item x="917"/>
        <item x="99"/>
        <item x="658"/>
        <item x="726"/>
        <item x="466"/>
        <item x="823"/>
        <item x="1129"/>
        <item x="657"/>
        <item x="943"/>
        <item x="504"/>
        <item x="954"/>
        <item x="899"/>
        <item x="1062"/>
        <item x="959"/>
        <item x="94"/>
        <item x="601"/>
        <item x="135"/>
        <item x="532"/>
        <item x="468"/>
        <item x="722"/>
        <item x="714"/>
        <item x="332"/>
        <item x="1031"/>
        <item x="583"/>
        <item x="503"/>
        <item x="14"/>
        <item x="861"/>
        <item x="3"/>
        <item x="535"/>
        <item x="156"/>
        <item x="208"/>
        <item x="518"/>
        <item x="279"/>
        <item x="874"/>
        <item x="1095"/>
        <item x="49"/>
        <item x="786"/>
        <item x="493"/>
        <item x="802"/>
        <item x="1033"/>
        <item x="986"/>
        <item x="345"/>
        <item x="291"/>
        <item x="570"/>
        <item x="533"/>
        <item x="1139"/>
        <item x="1180"/>
        <item x="174"/>
        <item x="982"/>
        <item x="88"/>
        <item x="403"/>
        <item x="696"/>
        <item x="2"/>
        <item x="763"/>
        <item x="1213"/>
        <item x="973"/>
        <item x="1071"/>
        <item x="1143"/>
        <item x="1088"/>
        <item x="536"/>
        <item x="1051"/>
        <item x="1171"/>
        <item x="1142"/>
        <item x="250"/>
        <item x="1165"/>
        <item x="804"/>
        <item x="844"/>
        <item x="1079"/>
        <item x="851"/>
        <item x="98"/>
        <item x="83"/>
        <item x="857"/>
        <item x="534"/>
        <item x="690"/>
        <item x="1065"/>
        <item x="1010"/>
        <item x="537"/>
        <item x="797"/>
        <item x="747"/>
        <item x="678"/>
        <item x="633"/>
        <item x="559"/>
        <item x="581"/>
        <item x="293"/>
        <item x="798"/>
        <item x="919"/>
        <item x="846"/>
        <item x="1133"/>
        <item x="220"/>
        <item x="68"/>
        <item x="936"/>
        <item x="585"/>
        <item x="566"/>
        <item x="734"/>
        <item x="33"/>
        <item x="101"/>
        <item x="766"/>
        <item x="1123"/>
        <item x="1150"/>
        <item x="1026"/>
        <item x="58"/>
        <item x="82"/>
        <item x="868"/>
        <item x="1002"/>
        <item x="1105"/>
        <item x="103"/>
        <item x="1019"/>
        <item x="431"/>
        <item x="563"/>
        <item x="695"/>
        <item x="783"/>
        <item x="1104"/>
        <item x="85"/>
        <item x="669"/>
        <item x="21"/>
        <item x="1162"/>
        <item x="348"/>
        <item x="148"/>
        <item x="1048"/>
        <item x="816"/>
        <item x="1138"/>
        <item x="711"/>
        <item x="575"/>
        <item x="6"/>
        <item x="629"/>
        <item x="137"/>
        <item x="653"/>
        <item x="1177"/>
        <item x="1081"/>
        <item x="1193"/>
        <item x="163"/>
        <item x="997"/>
        <item x="609"/>
        <item x="171"/>
        <item x="388"/>
        <item x="464"/>
        <item x="683"/>
        <item x="515"/>
        <item x="595"/>
        <item x="1164"/>
        <item x="337"/>
        <item x="485"/>
        <item x="47"/>
        <item x="212"/>
        <item x="391"/>
        <item x="375"/>
        <item x="691"/>
        <item x="1076"/>
        <item x="50"/>
        <item x="967"/>
        <item x="882"/>
        <item x="45"/>
        <item x="1202"/>
        <item x="754"/>
        <item x="540"/>
        <item x="793"/>
        <item x="18"/>
        <item x="622"/>
        <item x="130"/>
        <item x="1016"/>
        <item x="921"/>
        <item x="521"/>
        <item x="1166"/>
        <item x="699"/>
        <item x="1203"/>
        <item x="326"/>
        <item x="170"/>
        <item x="675"/>
        <item x="676"/>
        <item x="930"/>
        <item x="1042"/>
        <item x="259"/>
        <item x="186"/>
        <item x="1178"/>
        <item x="497"/>
        <item x="777"/>
        <item x="19"/>
        <item x="1110"/>
        <item x="1161"/>
        <item x="553"/>
        <item x="340"/>
        <item x="519"/>
        <item x="1070"/>
        <item x="366"/>
        <item x="100"/>
        <item x="383"/>
        <item x="565"/>
        <item x="433"/>
        <item x="1195"/>
        <item x="545"/>
        <item x="180"/>
        <item x="741"/>
        <item x="162"/>
        <item x="618"/>
        <item x="850"/>
        <item x="424"/>
        <item x="323"/>
        <item x="1038"/>
        <item x="855"/>
        <item x="631"/>
        <item x="38"/>
        <item x="354"/>
        <item x="828"/>
        <item x="28"/>
        <item x="995"/>
        <item x="206"/>
        <item x="728"/>
        <item x="448"/>
        <item x="41"/>
        <item x="887"/>
        <item x="1056"/>
        <item x="261"/>
        <item x="1176"/>
        <item x="61"/>
        <item x="900"/>
        <item x="947"/>
        <item x="482"/>
        <item x="1128"/>
        <item x="1004"/>
        <item x="1074"/>
        <item x="1050"/>
        <item x="439"/>
        <item x="1187"/>
        <item x="1190"/>
        <item x="729"/>
        <item x="1075"/>
        <item x="737"/>
        <item x="941"/>
        <item x="1068"/>
        <item x="717"/>
        <item x="256"/>
        <item x="378"/>
        <item x="932"/>
        <item x="1047"/>
        <item x="1200"/>
        <item x="1168"/>
        <item x="836"/>
        <item x="113"/>
        <item x="590"/>
        <item x="1096"/>
        <item x="302"/>
        <item x="915"/>
        <item x="715"/>
        <item x="294"/>
        <item x="386"/>
        <item x="1154"/>
        <item x="343"/>
        <item x="517"/>
        <item x="477"/>
        <item x="475"/>
        <item x="885"/>
        <item x="1022"/>
        <item x="848"/>
        <item x="506"/>
        <item x="703"/>
        <item x="834"/>
        <item x="1134"/>
        <item x="1084"/>
        <item x="361"/>
        <item x="115"/>
        <item x="316"/>
        <item x="481"/>
        <item x="1089"/>
        <item x="562"/>
        <item x="352"/>
        <item x="292"/>
        <item x="1008"/>
        <item x="700"/>
        <item x="1057"/>
        <item x="1205"/>
        <item x="758"/>
        <item x="911"/>
        <item x="344"/>
        <item x="1087"/>
        <item x="270"/>
        <item x="945"/>
        <item x="181"/>
        <item x="273"/>
        <item x="299"/>
        <item x="862"/>
        <item x="702"/>
        <item x="648"/>
        <item x="134"/>
        <item x="584"/>
        <item x="127"/>
        <item x="501"/>
        <item x="1191"/>
        <item x="1017"/>
        <item x="310"/>
        <item x="878"/>
        <item x="1052"/>
        <item x="1029"/>
        <item x="513"/>
        <item x="1210"/>
        <item x="681"/>
        <item x="805"/>
        <item x="411"/>
        <item x="89"/>
        <item x="751"/>
        <item x="999"/>
        <item x="336"/>
        <item x="237"/>
        <item x="596"/>
        <item x="1097"/>
        <item x="1157"/>
        <item x="150"/>
        <item x="809"/>
        <item x="48"/>
        <item x="946"/>
        <item x="918"/>
        <item x="367"/>
        <item x="867"/>
        <item x="324"/>
        <item x="916"/>
        <item x="1055"/>
        <item x="359"/>
        <item x="106"/>
        <item x="1107"/>
        <item x="191"/>
        <item x="187"/>
        <item x="1000"/>
        <item x="253"/>
        <item x="232"/>
        <item x="706"/>
        <item x="825"/>
        <item x="634"/>
        <item x="853"/>
        <item x="876"/>
        <item x="820"/>
        <item x="1093"/>
        <item x="1092"/>
        <item x="942"/>
        <item x="473"/>
        <item x="145"/>
        <item x="126"/>
        <item x="369"/>
        <item x="303"/>
        <item x="672"/>
        <item x="957"/>
        <item x="494"/>
        <item x="499"/>
        <item x="684"/>
        <item x="767"/>
        <item x="1127"/>
        <item x="966"/>
        <item x="769"/>
        <item x="141"/>
        <item x="877"/>
        <item x="549"/>
        <item x="810"/>
        <item x="632"/>
        <item x="693"/>
        <item x="905"/>
        <item x="1181"/>
        <item x="136"/>
        <item x="443"/>
        <item x="290"/>
        <item x="166"/>
        <item x="1023"/>
        <item x="837"/>
        <item x="178"/>
        <item x="639"/>
        <item x="252"/>
        <item x="875"/>
        <item x="1049"/>
        <item x="578"/>
        <item x="705"/>
        <item x="387"/>
        <item x="1009"/>
        <item x="402"/>
        <item x="1083"/>
        <item x="1021"/>
        <item x="904"/>
        <item x="331"/>
        <item x="811"/>
        <item x="1066"/>
        <item x="225"/>
        <item x="418"/>
        <item x="870"/>
        <item x="123"/>
        <item x="1082"/>
        <item x="199"/>
        <item x="307"/>
        <item x="108"/>
        <item x="630"/>
        <item x="924"/>
        <item x="224"/>
        <item x="1155"/>
        <item x="579"/>
        <item x="9"/>
        <item x="457"/>
        <item x="801"/>
        <item x="710"/>
        <item x="274"/>
        <item x="444"/>
        <item x="110"/>
        <item x="642"/>
        <item x="740"/>
        <item x="364"/>
        <item x="770"/>
        <item x="587"/>
        <item x="413"/>
        <item x="624"/>
        <item x="784"/>
        <item x="374"/>
        <item x="859"/>
        <item x="544"/>
        <item x="306"/>
        <item x="1080"/>
        <item x="400"/>
        <item x="173"/>
        <item x="1053"/>
        <item x="768"/>
        <item x="317"/>
        <item x="60"/>
        <item x="116"/>
        <item x="516"/>
        <item x="1132"/>
        <item x="389"/>
        <item x="971"/>
        <item x="795"/>
        <item x="891"/>
        <item x="568"/>
        <item x="198"/>
        <item x="670"/>
        <item x="1067"/>
        <item x="732"/>
        <item x="152"/>
        <item x="8"/>
        <item x="425"/>
        <item x="638"/>
        <item x="405"/>
        <item x="201"/>
        <item x="1043"/>
        <item x="382"/>
        <item x="564"/>
        <item x="1135"/>
        <item x="408"/>
        <item x="426"/>
        <item x="939"/>
        <item x="897"/>
        <item x="1196"/>
        <item x="761"/>
        <item x="397"/>
        <item x="647"/>
        <item x="365"/>
        <item x="643"/>
        <item x="989"/>
        <item x="736"/>
        <item x="663"/>
        <item x="659"/>
        <item x="1111"/>
        <item x="222"/>
        <item x="902"/>
        <item x="1141"/>
        <item x="122"/>
        <item x="1108"/>
        <item x="602"/>
        <item x="175"/>
        <item x="872"/>
        <item x="662"/>
        <item x="755"/>
        <item x="557"/>
        <item x="721"/>
        <item x="569"/>
        <item x="1140"/>
        <item x="235"/>
        <item x="296"/>
        <item x="520"/>
        <item x="792"/>
        <item x="1005"/>
        <item x="81"/>
        <item x="128"/>
        <item x="827"/>
        <item x="923"/>
        <item x="725"/>
        <item x="157"/>
        <item x="434"/>
        <item x="588"/>
        <item x="833"/>
        <item x="794"/>
        <item x="318"/>
        <item x="1007"/>
        <item x="1175"/>
        <item x="461"/>
        <item x="1194"/>
        <item x="1041"/>
        <item x="929"/>
        <item x="724"/>
        <item x="190"/>
        <item x="940"/>
        <item x="278"/>
        <item x="495"/>
        <item x="120"/>
        <item x="1159"/>
        <item x="514"/>
        <item x="800"/>
        <item x="594"/>
        <item x="661"/>
        <item x="284"/>
        <item x="735"/>
        <item x="363"/>
        <item x="447"/>
        <item x="107"/>
        <item x="215"/>
        <item x="13"/>
        <item x="931"/>
        <item x="104"/>
        <item x="879"/>
        <item x="334"/>
        <item x="210"/>
        <item x="204"/>
        <item x="635"/>
        <item x="346"/>
        <item x="456"/>
        <item x="830"/>
        <item x="958"/>
        <item x="1040"/>
        <item x="410"/>
        <item x="1170"/>
        <item x="1148"/>
        <item x="680"/>
        <item x="646"/>
        <item x="26"/>
        <item x="1214"/>
        <item x="869"/>
        <item x="214"/>
        <item x="231"/>
        <item x="360"/>
        <item x="576"/>
        <item x="285"/>
        <item x="245"/>
        <item x="17"/>
        <item x="300"/>
        <item x="335"/>
        <item x="42"/>
        <item x="1036"/>
        <item x="883"/>
        <item x="415"/>
        <item x="573"/>
        <item x="53"/>
        <item x="140"/>
        <item x="790"/>
        <item x="463"/>
        <item x="1198"/>
        <item x="938"/>
        <item x="357"/>
        <item x="209"/>
        <item x="1115"/>
        <item x="258"/>
        <item x="756"/>
        <item x="144"/>
        <item x="694"/>
        <item x="184"/>
        <item x="599"/>
        <item x="92"/>
        <item x="111"/>
        <item x="0"/>
        <item x="409"/>
        <item x="73"/>
        <item x="308"/>
        <item x="701"/>
        <item x="637"/>
        <item x="771"/>
        <item x="5"/>
        <item x="351"/>
        <item x="205"/>
        <item x="1045"/>
        <item x="1212"/>
        <item x="251"/>
        <item x="1156"/>
        <item x="305"/>
        <item x="15"/>
        <item x="799"/>
        <item x="539"/>
        <item x="460"/>
        <item x="908"/>
        <item x="895"/>
        <item x="956"/>
        <item x="791"/>
        <item x="1032"/>
        <item x="926"/>
        <item x="560"/>
        <item x="423"/>
        <item x="422"/>
        <item x="524"/>
        <item x="268"/>
        <item x="894"/>
        <item x="124"/>
        <item x="526"/>
        <item x="909"/>
        <item x="889"/>
        <item x="512"/>
        <item x="342"/>
        <item x="449"/>
        <item x="221"/>
        <item x="384"/>
        <item x="432"/>
        <item x="1116"/>
        <item x="347"/>
        <item x="239"/>
        <item x="1206"/>
        <item x="983"/>
        <item x="143"/>
        <item x="500"/>
        <item x="216"/>
        <item x="242"/>
        <item x="1124"/>
        <item x="673"/>
        <item x="992"/>
        <item x="974"/>
        <item x="892"/>
        <item x="67"/>
        <item x="362"/>
        <item x="955"/>
        <item x="775"/>
        <item x="437"/>
        <item x="551"/>
        <item x="644"/>
        <item x="640"/>
        <item x="523"/>
        <item x="1185"/>
        <item x="496"/>
        <item x="561"/>
        <item x="991"/>
        <item x="692"/>
        <item x="396"/>
        <item x="349"/>
        <item x="322"/>
        <item x="454"/>
        <item x="787"/>
        <item x="685"/>
        <item x="1151"/>
        <item x="313"/>
        <item x="63"/>
        <item x="160"/>
        <item x="234"/>
        <item x="105"/>
        <item x="1098"/>
        <item x="952"/>
        <item x="138"/>
        <item x="712"/>
        <item x="319"/>
        <item x="1126"/>
        <item x="713"/>
        <item x="440"/>
        <item x="442"/>
        <item x="1153"/>
        <item x="679"/>
        <item x="10"/>
        <item x="223"/>
        <item x="24"/>
        <item x="586"/>
        <item x="821"/>
        <item x="546"/>
        <item x="37"/>
        <item x="944"/>
        <item x="202"/>
        <item x="255"/>
        <item x="592"/>
        <item x="912"/>
        <item x="465"/>
        <item x="240"/>
        <item x="35"/>
        <item x="39"/>
        <item x="708"/>
        <item x="1058"/>
        <item x="687"/>
        <item x="937"/>
        <item x="203"/>
        <item x="1091"/>
        <item x="297"/>
        <item x="385"/>
        <item x="76"/>
        <item x="1121"/>
        <item x="483"/>
        <item x="842"/>
        <item x="87"/>
        <item x="779"/>
        <item x="970"/>
        <item x="969"/>
        <item x="491"/>
        <item x="950"/>
        <item x="682"/>
        <item x="90"/>
        <item x="161"/>
        <item x="236"/>
        <item x="295"/>
        <item x="854"/>
        <item x="525"/>
        <item x="414"/>
        <item x="44"/>
        <item x="589"/>
        <item x="547"/>
        <item x="1044"/>
        <item x="733"/>
        <item x="379"/>
        <item x="458"/>
        <item x="996"/>
        <item x="628"/>
        <item x="428"/>
        <item x="615"/>
        <item x="244"/>
        <item x="666"/>
        <item x="1184"/>
        <item x="901"/>
        <item x="529"/>
        <item x="981"/>
        <item x="1030"/>
        <item x="1131"/>
        <item x="880"/>
        <item x="441"/>
        <item x="207"/>
        <item x="147"/>
        <item x="656"/>
        <item x="841"/>
        <item x="528"/>
        <item x="218"/>
        <item x="93"/>
        <item x="288"/>
        <item x="651"/>
        <item x="987"/>
        <item x="1085"/>
        <item x="649"/>
        <item x="117"/>
        <item x="455"/>
        <item x="765"/>
        <item x="774"/>
        <item x="1112"/>
        <item x="993"/>
        <item x="953"/>
        <item x="1034"/>
        <item x="697"/>
        <item x="488"/>
        <item x="4"/>
        <item x="650"/>
        <item x="785"/>
        <item x="445"/>
        <item x="832"/>
        <item x="1146"/>
        <item x="856"/>
        <item x="890"/>
        <item x="78"/>
        <item x="275"/>
        <item x="149"/>
        <item x="200"/>
        <item x="420"/>
        <item x="597"/>
        <item x="57"/>
        <item x="188"/>
        <item x="608"/>
        <item x="845"/>
        <item x="59"/>
        <item x="197"/>
        <item x="97"/>
        <item x="358"/>
        <item x="979"/>
        <item x="1103"/>
        <item x="399"/>
        <item x="849"/>
        <item x="321"/>
        <item x="819"/>
        <item x="968"/>
        <item x="266"/>
        <item x="550"/>
        <item x="43"/>
        <item x="1086"/>
        <item x="327"/>
        <item x="146"/>
        <item x="527"/>
        <item x="325"/>
        <item x="298"/>
        <item x="913"/>
        <item x="839"/>
        <item x="1064"/>
        <item x="155"/>
        <item x="1015"/>
        <item x="167"/>
        <item x="985"/>
        <item x="571"/>
        <item x="611"/>
        <item x="154"/>
        <item x="822"/>
        <item x="55"/>
        <item x="782"/>
        <item x="582"/>
        <item x="829"/>
        <item x="453"/>
        <item x="873"/>
        <item x="655"/>
        <item x="350"/>
        <item x="315"/>
        <item x="1006"/>
        <item x="1167"/>
        <item x="233"/>
        <item x="1061"/>
        <item x="330"/>
        <item x="193"/>
        <item x="749"/>
        <item x="1120"/>
        <item x="271"/>
        <item x="247"/>
        <item x="860"/>
        <item x="507"/>
        <item x="1054"/>
        <item x="739"/>
        <item x="339"/>
        <item x="69"/>
        <item x="62"/>
        <item x="806"/>
        <item x="479"/>
        <item x="604"/>
        <item x="109"/>
        <item x="1028"/>
        <item x="56"/>
        <item x="183"/>
        <item x="641"/>
        <item x="978"/>
        <item x="228"/>
        <item x="1119"/>
        <item x="815"/>
        <item x="1211"/>
        <item x="1069"/>
        <item x="490"/>
        <item x="371"/>
        <item x="884"/>
        <item x="686"/>
        <item x="471"/>
        <item x="446"/>
        <item x="65"/>
        <item x="605"/>
        <item x="625"/>
        <item x="730"/>
        <item x="745"/>
        <item x="1024"/>
        <item x="376"/>
        <item x="407"/>
        <item x="282"/>
        <item x="1122"/>
        <item x="30"/>
        <item x="748"/>
        <item x="404"/>
        <item x="935"/>
        <item x="1109"/>
        <item x="1186"/>
        <item x="286"/>
        <item x="32"/>
        <item x="121"/>
        <item x="27"/>
        <item x="1060"/>
        <item x="394"/>
        <item x="1090"/>
        <item x="674"/>
        <item x="866"/>
        <item x="249"/>
        <item x="1020"/>
        <item x="283"/>
        <item x="548"/>
        <item x="486"/>
        <item x="840"/>
        <item x="652"/>
        <item x="1208"/>
        <item x="508"/>
        <item x="976"/>
        <item x="194"/>
        <item x="254"/>
        <item x="333"/>
        <item x="102"/>
        <item x="707"/>
        <item x="1144"/>
        <item x="1145"/>
        <item x="211"/>
        <item x="312"/>
        <item x="743"/>
        <item x="556"/>
        <item x="1037"/>
        <item x="689"/>
        <item x="372"/>
        <item x="847"/>
        <item x="159"/>
        <item x="881"/>
        <item x="370"/>
        <item x="182"/>
        <item x="744"/>
        <item x="304"/>
        <item x="1207"/>
        <item x="543"/>
        <item x="1101"/>
        <item x="778"/>
        <item x="264"/>
        <item x="380"/>
        <item x="759"/>
        <item x="961"/>
        <item x="36"/>
        <item x="301"/>
        <item x="341"/>
        <item x="84"/>
        <item x="530"/>
        <item x="46"/>
        <item x="438"/>
        <item x="788"/>
        <item x="871"/>
        <item x="781"/>
        <item x="169"/>
        <item x="430"/>
        <item x="172"/>
        <item x="459"/>
        <item x="1039"/>
        <item x="1099"/>
        <item x="542"/>
        <item x="757"/>
        <item x="189"/>
        <item x="241"/>
        <item x="1152"/>
        <item x="353"/>
        <item x="1102"/>
        <item x="835"/>
        <item x="309"/>
        <item x="320"/>
        <item x="125"/>
        <item x="907"/>
        <item x="377"/>
        <item x="20"/>
        <item x="267"/>
        <item x="720"/>
        <item x="86"/>
        <item x="603"/>
        <item x="668"/>
        <item x="435"/>
        <item x="621"/>
        <item x="217"/>
        <item x="1035"/>
        <item x="1192"/>
        <item x="64"/>
        <item x="925"/>
        <item x="142"/>
        <item x="977"/>
        <item x="269"/>
        <item x="230"/>
        <item x="227"/>
        <item x="898"/>
        <item x="467"/>
        <item x="738"/>
        <item x="1160"/>
        <item x="80"/>
        <item x="472"/>
        <item x="1130"/>
        <item x="567"/>
        <item x="272"/>
        <item x="260"/>
        <item x="704"/>
        <item x="645"/>
        <item x="1163"/>
        <item x="541"/>
        <item x="12"/>
        <item x="764"/>
        <item x="1174"/>
        <item x="119"/>
        <item x="914"/>
        <item x="627"/>
        <item x="617"/>
        <item x="226"/>
        <item x="390"/>
        <item x="265"/>
        <item x="660"/>
        <item x="893"/>
        <item x="1197"/>
        <item x="1063"/>
        <item x="112"/>
        <item x="1172"/>
        <item x="132"/>
        <item x="623"/>
        <item x="91"/>
        <item x="1113"/>
        <item x="1125"/>
        <item x="664"/>
        <item x="51"/>
        <item x="948"/>
        <item x="998"/>
        <item x="817"/>
        <item x="813"/>
        <item x="616"/>
        <item x="417"/>
        <item x="665"/>
        <item x="538"/>
        <item x="554"/>
        <item x="927"/>
        <item x="487"/>
        <item x="762"/>
        <item x="949"/>
        <item x="451"/>
        <item x="338"/>
        <item x="11"/>
        <item x="1094"/>
        <item x="196"/>
        <item x="1118"/>
        <item x="760"/>
        <item x="311"/>
        <item x="667"/>
        <item x="427"/>
        <item x="636"/>
        <item x="96"/>
        <item x="22"/>
        <item x="398"/>
        <item x="401"/>
        <item x="429"/>
        <item x="246"/>
        <item x="373"/>
        <item x="1209"/>
        <item x="808"/>
        <item x="1201"/>
        <item x="688"/>
        <item x="984"/>
        <item x="796"/>
        <item x="619"/>
        <item x="742"/>
        <item x="1158"/>
        <item x="750"/>
        <item x="510"/>
        <item x="865"/>
        <item x="951"/>
        <item x="1204"/>
        <item x="114"/>
        <item x="831"/>
        <item x="580"/>
        <item x="355"/>
        <item x="719"/>
        <item x="79"/>
        <item x="920"/>
        <item x="480"/>
        <item x="620"/>
        <item x="1182"/>
        <item x="963"/>
        <item x="824"/>
        <item x="368"/>
        <item x="1025"/>
        <item x="972"/>
        <item x="789"/>
        <item x="478"/>
        <item x="591"/>
        <item x="158"/>
        <item x="213"/>
        <item x="807"/>
        <item x="23"/>
        <item x="131"/>
        <item x="964"/>
        <item x="1199"/>
        <item x="752"/>
        <item x="412"/>
        <item x="613"/>
        <item x="153"/>
        <item x="129"/>
        <item x="558"/>
        <item x="287"/>
        <item x="731"/>
        <item x="990"/>
        <item x="476"/>
        <item x="314"/>
        <item x="474"/>
        <item x="139"/>
        <item x="1018"/>
        <item x="626"/>
        <item x="52"/>
        <item x="416"/>
        <item x="843"/>
        <item x="248"/>
        <item x="450"/>
        <item x="484"/>
        <item x="509"/>
        <item x="1117"/>
        <item x="960"/>
        <item x="776"/>
        <item x="709"/>
        <item x="552"/>
        <item x="671"/>
        <item x="772"/>
        <item x="195"/>
        <item x="698"/>
        <item x="607"/>
        <item x="922"/>
        <item x="1078"/>
        <item x="229"/>
        <item x="452"/>
        <item x="165"/>
        <item x="1189"/>
        <item x="329"/>
        <item x="133"/>
        <item x="395"/>
        <item x="863"/>
        <item x="606"/>
        <item x="718"/>
        <item x="600"/>
        <item x="1001"/>
        <item x="814"/>
        <item x="289"/>
        <item x="421"/>
        <item x="975"/>
        <item x="281"/>
        <item x="1013"/>
        <item x="492"/>
        <item x="185"/>
        <item x="72"/>
        <item x="838"/>
        <item x="1149"/>
        <item x="1136"/>
        <item x="910"/>
        <item x="470"/>
        <item x="498"/>
        <item x="77"/>
        <item x="406"/>
        <item x="906"/>
        <item x="419"/>
        <item x="572"/>
        <item x="818"/>
        <item x="280"/>
        <item x="328"/>
        <item x="610"/>
        <item x="381"/>
        <item x="1072"/>
        <item x="34"/>
        <item x="276"/>
        <item x="654"/>
        <item x="1215"/>
        <item t="default"/>
      </items>
    </pivotField>
    <pivotField compact="0" showAll="0">
      <items count="205">
        <item x="6"/>
        <item x="22"/>
        <item x="192"/>
        <item x="147"/>
        <item x="121"/>
        <item x="191"/>
        <item x="117"/>
        <item x="51"/>
        <item x="13"/>
        <item x="125"/>
        <item x="30"/>
        <item x="87"/>
        <item x="81"/>
        <item x="129"/>
        <item x="154"/>
        <item x="136"/>
        <item x="128"/>
        <item x="75"/>
        <item x="91"/>
        <item x="46"/>
        <item x="178"/>
        <item x="195"/>
        <item x="153"/>
        <item x="114"/>
        <item x="17"/>
        <item x="146"/>
        <item x="110"/>
        <item x="187"/>
        <item x="77"/>
        <item x="201"/>
        <item x="177"/>
        <item x="170"/>
        <item x="65"/>
        <item x="92"/>
        <item x="196"/>
        <item x="135"/>
        <item x="171"/>
        <item x="126"/>
        <item x="60"/>
        <item x="120"/>
        <item x="180"/>
        <item x="160"/>
        <item x="31"/>
        <item x="193"/>
        <item x="197"/>
        <item x="85"/>
        <item x="166"/>
        <item x="16"/>
        <item x="82"/>
        <item x="141"/>
        <item x="19"/>
        <item x="98"/>
        <item x="149"/>
        <item x="186"/>
        <item x="40"/>
        <item x="127"/>
        <item x="175"/>
        <item x="165"/>
        <item x="1"/>
        <item x="64"/>
        <item x="168"/>
        <item x="111"/>
        <item x="200"/>
        <item x="44"/>
        <item x="96"/>
        <item x="66"/>
        <item x="181"/>
        <item x="84"/>
        <item x="35"/>
        <item x="57"/>
        <item x="198"/>
        <item x="100"/>
        <item x="34"/>
        <item x="132"/>
        <item x="2"/>
        <item x="164"/>
        <item x="38"/>
        <item x="55"/>
        <item x="138"/>
        <item x="94"/>
        <item x="142"/>
        <item x="48"/>
        <item x="139"/>
        <item x="122"/>
        <item x="74"/>
        <item x="37"/>
        <item x="56"/>
        <item x="179"/>
        <item x="39"/>
        <item x="12"/>
        <item x="0"/>
        <item x="123"/>
        <item x="58"/>
        <item x="188"/>
        <item x="83"/>
        <item x="71"/>
        <item x="189"/>
        <item x="24"/>
        <item x="151"/>
        <item x="202"/>
        <item x="23"/>
        <item x="59"/>
        <item x="115"/>
        <item x="118"/>
        <item x="103"/>
        <item x="156"/>
        <item x="36"/>
        <item x="20"/>
        <item x="21"/>
        <item x="182"/>
        <item x="137"/>
        <item x="163"/>
        <item x="76"/>
        <item x="70"/>
        <item x="148"/>
        <item x="88"/>
        <item x="102"/>
        <item x="52"/>
        <item x="32"/>
        <item x="152"/>
        <item x="9"/>
        <item x="54"/>
        <item x="155"/>
        <item x="173"/>
        <item x="33"/>
        <item x="184"/>
        <item x="112"/>
        <item x="3"/>
        <item x="86"/>
        <item x="162"/>
        <item x="18"/>
        <item x="26"/>
        <item x="45"/>
        <item x="7"/>
        <item x="93"/>
        <item x="133"/>
        <item x="109"/>
        <item x="124"/>
        <item x="73"/>
        <item x="159"/>
        <item x="29"/>
        <item x="8"/>
        <item x="157"/>
        <item x="10"/>
        <item x="50"/>
        <item x="99"/>
        <item x="176"/>
        <item x="42"/>
        <item x="28"/>
        <item x="174"/>
        <item x="68"/>
        <item x="89"/>
        <item x="90"/>
        <item x="161"/>
        <item x="183"/>
        <item x="95"/>
        <item x="61"/>
        <item x="14"/>
        <item x="4"/>
        <item x="116"/>
        <item x="113"/>
        <item x="158"/>
        <item x="140"/>
        <item x="41"/>
        <item x="43"/>
        <item x="27"/>
        <item x="131"/>
        <item x="130"/>
        <item x="169"/>
        <item x="5"/>
        <item x="150"/>
        <item x="72"/>
        <item x="69"/>
        <item x="62"/>
        <item x="79"/>
        <item x="185"/>
        <item x="145"/>
        <item x="199"/>
        <item x="134"/>
        <item x="80"/>
        <item x="97"/>
        <item x="15"/>
        <item x="63"/>
        <item x="67"/>
        <item x="101"/>
        <item x="108"/>
        <item x="104"/>
        <item x="47"/>
        <item x="107"/>
        <item x="172"/>
        <item x="194"/>
        <item x="190"/>
        <item x="49"/>
        <item x="11"/>
        <item x="106"/>
        <item x="53"/>
        <item x="25"/>
        <item x="78"/>
        <item x="143"/>
        <item x="105"/>
        <item x="119"/>
        <item x="167"/>
        <item x="144"/>
        <item x="203"/>
        <item t="default"/>
      </items>
    </pivotField>
    <pivotField compact="0" showAll="0">
      <items count="1665">
        <item x="746"/>
        <item x="29"/>
        <item x="901"/>
        <item x="1551"/>
        <item x="1527"/>
        <item x="883"/>
        <item x="1273"/>
        <item x="1607"/>
        <item x="975"/>
        <item x="1148"/>
        <item x="446"/>
        <item x="1635"/>
        <item x="963"/>
        <item x="828"/>
        <item x="1207"/>
        <item x="137"/>
        <item x="130"/>
        <item x="208"/>
        <item x="527"/>
        <item x="247"/>
        <item x="1286"/>
        <item x="853"/>
        <item x="376"/>
        <item x="1602"/>
        <item x="554"/>
        <item x="1178"/>
        <item x="805"/>
        <item x="760"/>
        <item x="1382"/>
        <item x="1541"/>
        <item x="444"/>
        <item x="1505"/>
        <item x="39"/>
        <item x="1514"/>
        <item x="1215"/>
        <item x="582"/>
        <item x="1416"/>
        <item x="86"/>
        <item x="155"/>
        <item x="664"/>
        <item x="1354"/>
        <item x="945"/>
        <item x="153"/>
        <item x="658"/>
        <item x="293"/>
        <item x="623"/>
        <item x="466"/>
        <item x="61"/>
        <item x="1535"/>
        <item x="389"/>
        <item x="1096"/>
        <item x="616"/>
        <item x="355"/>
        <item x="1381"/>
        <item x="983"/>
        <item x="592"/>
        <item x="300"/>
        <item x="671"/>
        <item x="1292"/>
        <item x="1582"/>
        <item x="599"/>
        <item x="650"/>
        <item x="1294"/>
        <item x="79"/>
        <item x="311"/>
        <item x="725"/>
        <item x="143"/>
        <item x="1473"/>
        <item x="1639"/>
        <item x="1327"/>
        <item x="447"/>
        <item x="731"/>
        <item x="326"/>
        <item x="1002"/>
        <item x="325"/>
        <item x="1141"/>
        <item x="1464"/>
        <item x="1019"/>
        <item x="49"/>
        <item x="1223"/>
        <item x="1399"/>
        <item x="223"/>
        <item x="844"/>
        <item x="1367"/>
        <item x="490"/>
        <item x="1410"/>
        <item x="1295"/>
        <item x="1291"/>
        <item x="20"/>
        <item x="391"/>
        <item x="1127"/>
        <item x="152"/>
        <item x="220"/>
        <item x="353"/>
        <item x="1309"/>
        <item x="1586"/>
        <item x="1614"/>
        <item x="237"/>
        <item x="106"/>
        <item x="1136"/>
        <item x="1498"/>
        <item x="1529"/>
        <item x="768"/>
        <item x="936"/>
        <item x="416"/>
        <item x="690"/>
        <item x="922"/>
        <item x="753"/>
        <item x="537"/>
        <item x="568"/>
        <item x="765"/>
        <item x="1604"/>
        <item x="226"/>
        <item x="1142"/>
        <item x="373"/>
        <item x="1030"/>
        <item x="183"/>
        <item x="276"/>
        <item x="36"/>
        <item x="150"/>
        <item x="627"/>
        <item x="884"/>
        <item x="877"/>
        <item x="558"/>
        <item x="645"/>
        <item x="831"/>
        <item x="1091"/>
        <item x="926"/>
        <item x="723"/>
        <item x="180"/>
        <item x="544"/>
        <item x="239"/>
        <item x="24"/>
        <item x="804"/>
        <item x="1539"/>
        <item x="933"/>
        <item x="267"/>
        <item x="1467"/>
        <item x="486"/>
        <item x="1550"/>
        <item x="482"/>
        <item x="1158"/>
        <item x="644"/>
        <item x="269"/>
        <item x="321"/>
        <item x="85"/>
        <item x="989"/>
        <item x="238"/>
        <item x="836"/>
        <item x="98"/>
        <item x="512"/>
        <item x="255"/>
        <item x="481"/>
        <item x="603"/>
        <item x="1636"/>
        <item x="147"/>
        <item x="1081"/>
        <item x="702"/>
        <item x="73"/>
        <item x="969"/>
        <item x="286"/>
        <item x="617"/>
        <item x="566"/>
        <item x="149"/>
        <item x="740"/>
        <item x="1133"/>
        <item x="1506"/>
        <item x="1581"/>
        <item x="260"/>
        <item x="199"/>
        <item x="990"/>
        <item x="937"/>
        <item x="1440"/>
        <item x="812"/>
        <item x="1010"/>
        <item x="536"/>
        <item x="390"/>
        <item x="151"/>
        <item x="31"/>
        <item x="855"/>
        <item x="1003"/>
        <item x="1544"/>
        <item x="1412"/>
        <item x="875"/>
        <item x="959"/>
        <item x="514"/>
        <item x="344"/>
        <item x="992"/>
        <item x="916"/>
        <item x="995"/>
        <item x="1108"/>
        <item x="713"/>
        <item x="322"/>
        <item x="590"/>
        <item x="775"/>
        <item x="66"/>
        <item x="164"/>
        <item x="935"/>
        <item x="426"/>
        <item x="1475"/>
        <item x="329"/>
        <item x="1447"/>
        <item x="1325"/>
        <item x="437"/>
        <item x="1293"/>
        <item x="445"/>
        <item x="606"/>
        <item x="941"/>
        <item x="479"/>
        <item x="483"/>
        <item x="302"/>
        <item x="65"/>
        <item x="730"/>
        <item x="735"/>
        <item x="200"/>
        <item x="905"/>
        <item x="236"/>
        <item x="763"/>
        <item x="1502"/>
        <item x="1503"/>
        <item x="274"/>
        <item x="795"/>
        <item x="565"/>
        <item x="1152"/>
        <item x="1135"/>
        <item x="849"/>
        <item x="463"/>
        <item x="1149"/>
        <item x="1146"/>
        <item x="1102"/>
        <item x="1528"/>
        <item x="207"/>
        <item x="1290"/>
        <item x="1509"/>
        <item x="840"/>
        <item x="450"/>
        <item x="1328"/>
        <item x="289"/>
        <item x="1641"/>
        <item x="1051"/>
        <item x="943"/>
        <item x="499"/>
        <item x="1209"/>
        <item x="887"/>
        <item x="1453"/>
        <item x="911"/>
        <item x="1525"/>
        <item x="1059"/>
        <item x="1046"/>
        <item x="1203"/>
        <item x="387"/>
        <item x="1384"/>
        <item x="96"/>
        <item x="1448"/>
        <item x="375"/>
        <item x="28"/>
        <item x="1072"/>
        <item x="228"/>
        <item x="711"/>
        <item x="1175"/>
        <item x="1449"/>
        <item x="783"/>
        <item x="754"/>
        <item x="970"/>
        <item x="1074"/>
        <item x="519"/>
        <item x="1125"/>
        <item x="89"/>
        <item x="972"/>
        <item x="425"/>
        <item x="185"/>
        <item x="1387"/>
        <item x="1336"/>
        <item x="762"/>
        <item x="1472"/>
        <item x="1024"/>
        <item x="521"/>
        <item x="534"/>
        <item x="477"/>
        <item x="1422"/>
        <item x="1105"/>
        <item x="301"/>
        <item x="272"/>
        <item x="350"/>
        <item x="908"/>
        <item x="461"/>
        <item x="406"/>
        <item x="889"/>
        <item x="1039"/>
        <item x="1047"/>
        <item x="356"/>
        <item x="1277"/>
        <item x="977"/>
        <item x="897"/>
        <item x="1279"/>
        <item x="1456"/>
        <item x="504"/>
        <item x="631"/>
        <item x="1483"/>
        <item x="383"/>
        <item x="1500"/>
        <item x="1246"/>
        <item x="335"/>
        <item x="1491"/>
        <item x="843"/>
        <item x="1638"/>
        <item x="1376"/>
        <item x="129"/>
        <item x="930"/>
        <item x="1619"/>
        <item x="1118"/>
        <item x="956"/>
        <item x="167"/>
        <item x="145"/>
        <item x="82"/>
        <item x="1563"/>
        <item x="1599"/>
        <item x="127"/>
        <item x="1109"/>
        <item x="169"/>
        <item x="1274"/>
        <item x="1201"/>
        <item x="890"/>
        <item x="949"/>
        <item x="1126"/>
        <item x="1280"/>
        <item x="1241"/>
        <item x="324"/>
        <item x="234"/>
        <item x="580"/>
        <item x="784"/>
        <item x="1107"/>
        <item x="796"/>
        <item x="1181"/>
        <item x="271"/>
        <item x="342"/>
        <item x="1552"/>
        <item x="583"/>
        <item x="882"/>
        <item x="1434"/>
        <item x="847"/>
        <item x="595"/>
        <item x="940"/>
        <item x="1155"/>
        <item x="1459"/>
        <item x="547"/>
        <item x="1415"/>
        <item x="560"/>
        <item x="1572"/>
        <item x="1225"/>
        <item x="1087"/>
        <item x="872"/>
        <item x="1085"/>
        <item x="791"/>
        <item x="202"/>
        <item x="1577"/>
        <item x="452"/>
        <item x="1128"/>
        <item x="1351"/>
        <item x="125"/>
        <item x="484"/>
        <item x="1308"/>
        <item x="112"/>
        <item x="1289"/>
        <item x="871"/>
        <item x="575"/>
        <item x="1219"/>
        <item x="80"/>
        <item x="834"/>
        <item x="686"/>
        <item x="561"/>
        <item x="637"/>
        <item x="838"/>
        <item x="954"/>
        <item x="677"/>
        <item x="1298"/>
        <item x="136"/>
        <item x="1022"/>
        <item x="1465"/>
        <item x="395"/>
        <item x="705"/>
        <item x="750"/>
        <item x="1145"/>
        <item x="92"/>
        <item x="1468"/>
        <item x="442"/>
        <item x="951"/>
        <item x="549"/>
        <item x="1513"/>
        <item x="163"/>
        <item x="1079"/>
        <item x="175"/>
        <item x="1651"/>
        <item x="501"/>
        <item x="1458"/>
        <item x="248"/>
        <item x="1240"/>
        <item x="154"/>
        <item x="1000"/>
        <item x="1338"/>
        <item x="170"/>
        <item x="839"/>
        <item x="1499"/>
        <item x="1451"/>
        <item x="785"/>
        <item x="5"/>
        <item x="1443"/>
        <item x="1177"/>
        <item x="523"/>
        <item x="833"/>
        <item x="131"/>
        <item x="1348"/>
        <item x="1617"/>
        <item x="159"/>
        <item x="865"/>
        <item x="26"/>
        <item x="1340"/>
        <item x="1227"/>
        <item x="1385"/>
        <item x="1129"/>
        <item x="308"/>
        <item x="1600"/>
        <item x="773"/>
        <item x="1247"/>
        <item x="920"/>
        <item x="1025"/>
        <item x="1159"/>
        <item x="410"/>
        <item x="758"/>
        <item x="270"/>
        <item x="1497"/>
        <item x="1353"/>
        <item x="492"/>
        <item x="1486"/>
        <item x="393"/>
        <item x="496"/>
        <item x="471"/>
        <item x="160"/>
        <item x="1425"/>
        <item x="1553"/>
        <item x="1056"/>
        <item x="319"/>
        <item x="559"/>
        <item x="714"/>
        <item x="1397"/>
        <item x="1121"/>
        <item x="648"/>
        <item x="797"/>
        <item x="1383"/>
        <item x="1334"/>
        <item x="1632"/>
        <item x="869"/>
        <item x="813"/>
        <item x="1315"/>
        <item x="967"/>
        <item x="316"/>
        <item x="1021"/>
        <item x="799"/>
        <item x="306"/>
        <item x="1324"/>
        <item x="895"/>
        <item x="222"/>
        <item x="578"/>
        <item x="1196"/>
        <item x="856"/>
        <item x="282"/>
        <item x="318"/>
        <item x="1431"/>
        <item x="552"/>
        <item x="533"/>
        <item x="102"/>
        <item x="495"/>
        <item x="1504"/>
        <item x="402"/>
        <item x="1214"/>
        <item x="1222"/>
        <item x="739"/>
        <item x="1254"/>
        <item x="1068"/>
        <item x="846"/>
        <item x="203"/>
        <item x="978"/>
        <item x="1097"/>
        <item x="708"/>
        <item x="178"/>
        <item x="962"/>
        <item x="1267"/>
        <item x="215"/>
        <item x="1317"/>
        <item x="78"/>
        <item x="197"/>
        <item x="1190"/>
        <item x="313"/>
        <item x="1031"/>
        <item x="1132"/>
        <item x="40"/>
        <item x="15"/>
        <item x="1335"/>
        <item x="428"/>
        <item x="641"/>
        <item x="1352"/>
        <item x="476"/>
        <item x="1391"/>
        <item x="1304"/>
        <item x="1255"/>
        <item x="1316"/>
        <item x="1106"/>
        <item x="696"/>
        <item x="867"/>
        <item x="349"/>
        <item x="810"/>
        <item x="198"/>
        <item x="1534"/>
        <item x="404"/>
        <item x="367"/>
        <item x="1584"/>
        <item x="1264"/>
        <item x="68"/>
        <item x="525"/>
        <item x="1386"/>
        <item x="1606"/>
        <item x="818"/>
        <item x="266"/>
        <item x="135"/>
        <item x="460"/>
        <item x="295"/>
        <item x="803"/>
        <item x="1346"/>
        <item x="1439"/>
        <item x="832"/>
        <item x="814"/>
        <item x="850"/>
        <item x="1355"/>
        <item x="770"/>
        <item x="1258"/>
        <item x="669"/>
        <item x="224"/>
        <item x="44"/>
        <item x="516"/>
        <item x="1597"/>
        <item x="579"/>
        <item x="95"/>
        <item x="1540"/>
        <item x="1167"/>
        <item x="886"/>
        <item x="1455"/>
        <item x="584"/>
        <item x="1605"/>
        <item x="1313"/>
        <item x="1404"/>
        <item x="707"/>
        <item x="498"/>
        <item x="1613"/>
        <item x="1029"/>
        <item x="431"/>
        <item x="620"/>
        <item x="174"/>
        <item x="1621"/>
        <item x="435"/>
        <item x="1170"/>
        <item x="16"/>
        <item x="848"/>
        <item x="675"/>
        <item x="1533"/>
        <item x="683"/>
        <item x="69"/>
        <item x="1005"/>
        <item x="464"/>
        <item x="1442"/>
        <item x="1221"/>
        <item x="233"/>
        <item x="1199"/>
        <item x="1017"/>
        <item x="1662"/>
        <item x="1624"/>
        <item x="535"/>
        <item x="596"/>
        <item x="508"/>
        <item x="932"/>
        <item x="221"/>
        <item x="253"/>
        <item x="366"/>
        <item x="1341"/>
        <item x="1252"/>
        <item x="54"/>
        <item x="1202"/>
        <item x="1140"/>
        <item x="1243"/>
        <item x="692"/>
        <item x="469"/>
        <item x="1524"/>
        <item x="1236"/>
        <item x="230"/>
        <item x="397"/>
        <item x="284"/>
        <item x="1187"/>
        <item x="1618"/>
        <item x="1161"/>
        <item x="706"/>
        <item x="1124"/>
        <item x="1256"/>
        <item x="1373"/>
        <item x="807"/>
        <item x="1036"/>
        <item x="1362"/>
        <item x="392"/>
        <item x="433"/>
        <item x="1342"/>
        <item x="793"/>
        <item x="1568"/>
        <item x="434"/>
        <item x="1282"/>
        <item x="1543"/>
        <item x="1432"/>
        <item x="902"/>
        <item x="680"/>
        <item x="1053"/>
        <item x="1517"/>
        <item x="432"/>
        <item x="472"/>
        <item x="528"/>
        <item x="1330"/>
        <item x="1228"/>
        <item x="1192"/>
        <item x="1393"/>
        <item x="1566"/>
        <item x="999"/>
        <item x="1489"/>
        <item x="852"/>
        <item x="1065"/>
        <item x="823"/>
        <item x="381"/>
        <item x="1583"/>
        <item x="1270"/>
        <item x="1363"/>
        <item x="285"/>
        <item x="91"/>
        <item x="1418"/>
        <item x="254"/>
        <item x="904"/>
        <item x="340"/>
        <item x="386"/>
        <item x="518"/>
        <item x="1302"/>
        <item x="654"/>
        <item x="235"/>
        <item x="1154"/>
        <item x="769"/>
        <item x="213"/>
        <item x="328"/>
        <item x="732"/>
        <item x="678"/>
        <item x="827"/>
        <item x="1113"/>
        <item x="1580"/>
        <item x="358"/>
        <item x="1023"/>
        <item x="563"/>
        <item x="567"/>
        <item x="1476"/>
        <item x="602"/>
        <item x="532"/>
        <item x="1151"/>
        <item x="607"/>
        <item x="165"/>
        <item x="1379"/>
        <item x="964"/>
        <item x="520"/>
        <item x="307"/>
        <item x="717"/>
        <item x="1123"/>
        <item x="1156"/>
        <item x="225"/>
        <item x="187"/>
        <item x="1112"/>
        <item x="1463"/>
        <item x="315"/>
        <item x="609"/>
        <item x="400"/>
        <item x="997"/>
        <item x="900"/>
        <item x="891"/>
        <item x="365"/>
        <item x="1229"/>
        <item x="621"/>
        <item x="1092"/>
        <item x="473"/>
        <item x="1058"/>
        <item x="1536"/>
        <item x="1547"/>
        <item x="1349"/>
        <item x="986"/>
        <item x="1076"/>
        <item x="1438"/>
        <item x="703"/>
        <item x="1652"/>
        <item x="1082"/>
        <item x="1372"/>
        <item x="614"/>
        <item x="265"/>
        <item x="1027"/>
        <item x="1033"/>
        <item x="161"/>
        <item x="330"/>
        <item x="371"/>
        <item x="337"/>
        <item x="351"/>
        <item x="273"/>
        <item x="546"/>
        <item x="1507"/>
        <item x="1020"/>
        <item x="119"/>
        <item x="374"/>
        <item x="190"/>
        <item x="485"/>
        <item x="1560"/>
        <item x="639"/>
        <item x="1488"/>
        <item x="1122"/>
        <item x="1518"/>
        <item x="893"/>
        <item x="1101"/>
        <item x="1180"/>
        <item x="868"/>
        <item x="944"/>
        <item x="854"/>
        <item x="636"/>
        <item x="263"/>
        <item x="411"/>
        <item x="278"/>
        <item x="1654"/>
        <item x="543"/>
        <item x="1098"/>
        <item x="1052"/>
        <item x="1272"/>
        <item x="647"/>
        <item x="809"/>
        <item x="1176"/>
        <item x="1591"/>
        <item x="1626"/>
        <item x="531"/>
        <item x="121"/>
        <item x="384"/>
        <item x="1369"/>
        <item x="232"/>
        <item x="1049"/>
        <item x="1531"/>
        <item x="1625"/>
        <item x="104"/>
        <item x="612"/>
        <item x="736"/>
        <item x="659"/>
        <item x="60"/>
        <item x="1245"/>
        <item x="1213"/>
        <item x="84"/>
        <item x="370"/>
        <item x="48"/>
        <item x="640"/>
        <item x="343"/>
        <item x="1086"/>
        <item x="802"/>
        <item x="333"/>
        <item x="585"/>
        <item x="879"/>
        <item x="873"/>
        <item x="909"/>
        <item x="824"/>
        <item x="360"/>
        <item x="1337"/>
        <item x="88"/>
        <item x="93"/>
        <item x="862"/>
        <item x="157"/>
        <item x="55"/>
        <item x="1071"/>
        <item x="903"/>
        <item x="1615"/>
        <item x="1559"/>
        <item x="1350"/>
        <item x="407"/>
        <item x="412"/>
        <item x="1627"/>
        <item x="1437"/>
        <item x="182"/>
        <item x="729"/>
        <item x="176"/>
        <item x="1212"/>
        <item x="1519"/>
        <item x="589"/>
        <item x="1234"/>
        <item x="1153"/>
        <item x="1628"/>
        <item x="979"/>
        <item x="684"/>
        <item x="1014"/>
        <item x="140"/>
        <item x="721"/>
        <item x="1147"/>
        <item x="630"/>
        <item x="826"/>
        <item x="1356"/>
        <item x="691"/>
        <item x="144"/>
        <item x="99"/>
        <item x="388"/>
        <item x="72"/>
        <item x="22"/>
        <item x="413"/>
        <item x="1414"/>
        <item x="354"/>
        <item x="107"/>
        <item x="1629"/>
        <item x="896"/>
        <item x="1634"/>
        <item x="506"/>
        <item x="1006"/>
        <item x="500"/>
        <item x="141"/>
        <item x="1257"/>
        <item x="921"/>
        <item x="1655"/>
        <item x="188"/>
        <item x="635"/>
        <item x="105"/>
        <item x="1235"/>
        <item x="1423"/>
        <item x="87"/>
        <item x="724"/>
        <item x="1089"/>
        <item x="1611"/>
        <item x="1378"/>
        <item x="1281"/>
        <item x="1220"/>
        <item x="1429"/>
        <item x="771"/>
        <item x="332"/>
        <item x="362"/>
        <item x="327"/>
        <item x="101"/>
        <item x="569"/>
        <item x="841"/>
        <item x="591"/>
        <item x="545"/>
        <item x="646"/>
        <item x="1395"/>
        <item x="186"/>
        <item x="1490"/>
        <item x="517"/>
        <item x="196"/>
        <item x="1657"/>
        <item x="124"/>
        <item x="51"/>
        <item x="1601"/>
        <item x="727"/>
        <item x="1041"/>
        <item x="1495"/>
        <item x="980"/>
        <item x="634"/>
        <item x="1576"/>
        <item x="509"/>
        <item x="798"/>
        <item x="1622"/>
        <item x="297"/>
        <item x="110"/>
        <item x="132"/>
        <item x="743"/>
        <item x="280"/>
        <item x="1394"/>
        <item x="1305"/>
        <item x="1191"/>
        <item x="1546"/>
        <item x="1173"/>
        <item x="18"/>
        <item x="1569"/>
        <item x="1188"/>
        <item x="928"/>
        <item x="192"/>
        <item x="1208"/>
        <item x="689"/>
        <item x="1471"/>
        <item x="1402"/>
        <item x="1162"/>
        <item x="960"/>
        <item x="385"/>
        <item x="587"/>
        <item x="676"/>
        <item x="541"/>
        <item x="441"/>
        <item x="881"/>
        <item x="409"/>
        <item x="1205"/>
        <item x="557"/>
        <item x="258"/>
        <item x="1396"/>
        <item x="1430"/>
        <item x="929"/>
        <item x="1186"/>
        <item x="1571"/>
        <item x="25"/>
        <item x="502"/>
        <item x="572"/>
        <item x="837"/>
        <item x="438"/>
        <item x="681"/>
        <item x="1332"/>
        <item x="403"/>
        <item x="786"/>
        <item x="458"/>
        <item x="1057"/>
        <item x="1482"/>
        <item x="408"/>
        <item x="649"/>
        <item x="1647"/>
        <item x="1339"/>
        <item x="1428"/>
        <item x="1460"/>
        <item x="581"/>
        <item x="564"/>
        <item x="32"/>
        <item x="249"/>
        <item x="511"/>
        <item x="172"/>
        <item x="1446"/>
        <item x="718"/>
        <item x="1452"/>
        <item x="811"/>
        <item x="577"/>
        <item x="1406"/>
        <item x="1593"/>
        <item x="455"/>
        <item x="792"/>
        <item x="1343"/>
        <item x="693"/>
        <item x="19"/>
        <item x="211"/>
        <item x="1166"/>
        <item x="1012"/>
        <item x="859"/>
        <item x="97"/>
        <item x="1398"/>
        <item x="660"/>
        <item x="643"/>
        <item x="1441"/>
        <item x="1522"/>
        <item x="1204"/>
        <item x="1299"/>
        <item x="539"/>
        <item x="491"/>
        <item x="1508"/>
        <item x="448"/>
        <item x="1637"/>
        <item x="1185"/>
        <item x="667"/>
        <item x="250"/>
        <item x="1275"/>
        <item x="597"/>
        <item x="1060"/>
        <item x="216"/>
        <item x="1481"/>
        <item x="778"/>
        <item x="996"/>
        <item x="184"/>
        <item x="1512"/>
        <item x="1485"/>
        <item x="1067"/>
        <item x="246"/>
        <item x="1259"/>
        <item x="507"/>
        <item x="1653"/>
        <item x="399"/>
        <item x="146"/>
        <item x="467"/>
        <item x="359"/>
        <item x="108"/>
        <item x="548"/>
        <item x="712"/>
        <item x="1130"/>
        <item x="1474"/>
        <item x="317"/>
        <item x="819"/>
        <item x="1646"/>
        <item x="1211"/>
        <item x="610"/>
        <item x="825"/>
        <item x="1312"/>
        <item x="742"/>
        <item x="741"/>
        <item x="931"/>
        <item x="1248"/>
        <item x="35"/>
        <item x="1285"/>
        <item x="1479"/>
        <item x="698"/>
        <item x="109"/>
        <item x="619"/>
        <item x="1326"/>
        <item x="3"/>
        <item x="700"/>
        <item x="210"/>
        <item x="1307"/>
        <item x="309"/>
        <item x="1405"/>
        <item x="34"/>
        <item x="1009"/>
        <item x="629"/>
        <item x="487"/>
        <item x="257"/>
        <item x="305"/>
        <item x="1287"/>
        <item x="878"/>
        <item x="1549"/>
        <item x="290"/>
        <item x="1358"/>
        <item x="939"/>
        <item x="1184"/>
        <item x="17"/>
        <item x="611"/>
        <item x="1650"/>
        <item x="749"/>
        <item x="1120"/>
        <item x="604"/>
        <item x="1403"/>
        <item x="605"/>
        <item x="1608"/>
        <item x="1564"/>
        <item x="1574"/>
        <item x="296"/>
        <item x="806"/>
        <item x="1526"/>
        <item x="422"/>
        <item x="1520"/>
        <item x="1640"/>
        <item x="1004"/>
        <item x="1093"/>
        <item x="1310"/>
        <item x="195"/>
        <item x="1195"/>
        <item x="1331"/>
        <item x="279"/>
        <item x="414"/>
        <item x="515"/>
        <item x="474"/>
        <item x="1444"/>
        <item x="1538"/>
        <item x="694"/>
        <item x="1392"/>
        <item x="898"/>
        <item x="1055"/>
        <item x="652"/>
        <item x="488"/>
        <item x="451"/>
        <item x="120"/>
        <item x="570"/>
        <item x="1260"/>
        <item x="1345"/>
        <item x="971"/>
        <item x="961"/>
        <item x="994"/>
        <item x="851"/>
        <item x="1368"/>
        <item x="1226"/>
        <item x="1388"/>
        <item x="275"/>
        <item x="1457"/>
        <item x="47"/>
        <item x="303"/>
        <item x="219"/>
        <item x="1579"/>
        <item x="156"/>
        <item x="1609"/>
        <item x="917"/>
        <item x="782"/>
        <item x="345"/>
        <item x="103"/>
        <item x="38"/>
        <item x="668"/>
        <item x="1197"/>
        <item x="115"/>
        <item x="1119"/>
        <item x="1545"/>
        <item x="1409"/>
        <item x="251"/>
        <item x="1253"/>
        <item x="1366"/>
        <item x="787"/>
        <item x="858"/>
        <item x="704"/>
        <item x="1421"/>
        <item x="1359"/>
        <item x="1038"/>
        <item x="615"/>
        <item x="608"/>
        <item x="405"/>
        <item x="1284"/>
        <item x="1377"/>
        <item x="1210"/>
        <item x="256"/>
        <item x="364"/>
        <item x="657"/>
        <item x="1288"/>
        <item x="950"/>
        <item x="357"/>
        <item x="1496"/>
        <item x="625"/>
        <item x="888"/>
        <item x="542"/>
        <item x="790"/>
        <item x="655"/>
        <item x="396"/>
        <item x="1110"/>
        <item x="915"/>
        <item x="1612"/>
        <item x="1435"/>
        <item x="1555"/>
        <item x="1494"/>
        <item x="1172"/>
        <item x="551"/>
        <item x="968"/>
        <item x="1262"/>
        <item x="988"/>
        <item x="562"/>
        <item x="418"/>
        <item x="538"/>
        <item x="1095"/>
        <item x="378"/>
        <item x="142"/>
        <item x="1168"/>
        <item x="1143"/>
        <item x="981"/>
        <item x="923"/>
        <item x="1"/>
        <item x="1297"/>
        <item x="622"/>
        <item x="821"/>
        <item x="30"/>
        <item x="398"/>
        <item x="958"/>
        <item x="752"/>
        <item x="10"/>
        <item x="168"/>
        <item x="701"/>
        <item x="870"/>
        <item x="243"/>
        <item x="14"/>
        <item x="747"/>
        <item x="443"/>
        <item x="209"/>
        <item x="598"/>
        <item x="420"/>
        <item x="626"/>
        <item x="991"/>
        <item x="1400"/>
        <item x="772"/>
        <item x="1630"/>
        <item x="912"/>
        <item x="1360"/>
        <item x="1048"/>
        <item x="1037"/>
        <item x="906"/>
        <item x="336"/>
        <item x="550"/>
        <item x="744"/>
        <item x="259"/>
        <item x="1361"/>
        <item x="0"/>
        <item x="1649"/>
        <item x="665"/>
        <item x="927"/>
        <item x="191"/>
        <item x="1556"/>
        <item x="556"/>
        <item x="283"/>
        <item x="530"/>
        <item x="281"/>
        <item x="1466"/>
        <item x="52"/>
        <item x="1276"/>
        <item x="468"/>
        <item x="1542"/>
        <item x="227"/>
        <item x="440"/>
        <item x="1183"/>
        <item x="1511"/>
        <item x="1659"/>
        <item x="74"/>
        <item x="861"/>
        <item x="767"/>
        <item x="1631"/>
        <item x="673"/>
        <item x="323"/>
        <item x="1417"/>
        <item x="781"/>
        <item x="1575"/>
        <item x="1013"/>
        <item x="1595"/>
        <item x="976"/>
        <item x="662"/>
        <item x="6"/>
        <item x="998"/>
        <item x="352"/>
        <item x="1114"/>
        <item x="638"/>
        <item x="1510"/>
        <item x="1454"/>
        <item x="1138"/>
        <item x="64"/>
        <item x="1420"/>
        <item x="953"/>
        <item x="1375"/>
        <item x="688"/>
        <item x="1320"/>
        <item x="794"/>
        <item x="214"/>
        <item x="726"/>
        <item x="90"/>
        <item x="81"/>
        <item x="779"/>
        <item x="59"/>
        <item x="1554"/>
        <item x="76"/>
        <item x="1364"/>
        <item x="845"/>
        <item x="1206"/>
        <item x="118"/>
        <item x="1390"/>
        <item x="133"/>
        <item x="965"/>
        <item x="510"/>
        <item x="1321"/>
        <item x="430"/>
        <item x="194"/>
        <item x="12"/>
        <item x="1011"/>
        <item x="497"/>
        <item x="1450"/>
        <item x="1323"/>
        <item x="1111"/>
        <item x="1268"/>
        <item x="1099"/>
        <item x="1103"/>
        <item x="1073"/>
        <item x="946"/>
        <item x="982"/>
        <item x="1374"/>
        <item x="586"/>
        <item x="1144"/>
        <item x="8"/>
        <item x="1008"/>
        <item x="462"/>
        <item x="1306"/>
        <item x="910"/>
        <item x="4"/>
        <item x="540"/>
        <item x="1301"/>
        <item x="1066"/>
        <item x="1303"/>
        <item x="41"/>
        <item x="600"/>
        <item x="719"/>
        <item x="715"/>
        <item x="1296"/>
        <item x="1244"/>
        <item x="1224"/>
        <item x="201"/>
        <item x="177"/>
        <item x="1269"/>
        <item x="674"/>
        <item x="513"/>
        <item x="801"/>
        <item x="423"/>
        <item x="1548"/>
        <item x="695"/>
        <item x="2"/>
        <item x="710"/>
        <item x="780"/>
        <item x="63"/>
        <item x="633"/>
        <item x="588"/>
        <item x="45"/>
        <item x="67"/>
        <item x="341"/>
        <item x="229"/>
        <item x="478"/>
        <item x="1365"/>
        <item x="361"/>
        <item x="874"/>
        <item x="876"/>
        <item x="571"/>
        <item x="1370"/>
        <item x="424"/>
        <item x="261"/>
        <item x="1561"/>
        <item x="1487"/>
        <item x="1516"/>
        <item x="1237"/>
        <item x="363"/>
        <item x="312"/>
        <item x="697"/>
        <item x="699"/>
        <item x="1661"/>
        <item x="1424"/>
        <item x="1596"/>
        <item x="218"/>
        <item x="369"/>
        <item x="1515"/>
        <item x="663"/>
        <item x="817"/>
        <item x="1493"/>
        <item x="1075"/>
        <item x="1433"/>
        <item x="415"/>
        <item x="1131"/>
        <item x="1239"/>
        <item x="682"/>
        <item x="1620"/>
        <item x="1427"/>
        <item x="1648"/>
        <item x="1587"/>
        <item x="1233"/>
        <item x="1179"/>
        <item x="100"/>
        <item x="593"/>
        <item x="1216"/>
        <item x="1064"/>
        <item x="459"/>
        <item x="913"/>
        <item x="864"/>
        <item x="1623"/>
        <item x="1034"/>
        <item x="642"/>
        <item x="1218"/>
        <item x="1032"/>
        <item x="94"/>
        <item x="204"/>
        <item x="919"/>
        <item x="71"/>
        <item x="475"/>
        <item x="244"/>
        <item x="1610"/>
        <item x="789"/>
        <item x="421"/>
        <item x="1263"/>
        <item x="985"/>
        <item x="1150"/>
        <item x="601"/>
        <item x="77"/>
        <item x="777"/>
        <item x="1163"/>
        <item x="262"/>
        <item x="1562"/>
        <item x="1078"/>
        <item x="624"/>
        <item x="1501"/>
        <item x="13"/>
        <item x="1380"/>
        <item x="934"/>
        <item x="1357"/>
        <item x="1278"/>
        <item x="75"/>
        <item x="114"/>
        <item x="264"/>
        <item x="924"/>
        <item x="815"/>
        <item x="339"/>
        <item x="748"/>
        <item x="338"/>
        <item x="1426"/>
        <item x="822"/>
        <item x="1116"/>
        <item x="947"/>
        <item x="291"/>
        <item x="1642"/>
        <item x="1164"/>
        <item x="1165"/>
        <item x="123"/>
        <item x="494"/>
        <item x="529"/>
        <item x="952"/>
        <item x="1015"/>
        <item x="1570"/>
        <item x="53"/>
        <item x="1411"/>
        <item x="1462"/>
        <item x="1530"/>
        <item x="1436"/>
        <item x="505"/>
        <item x="173"/>
        <item x="382"/>
        <item x="139"/>
        <item x="1250"/>
        <item x="1083"/>
        <item x="117"/>
        <item x="379"/>
        <item x="957"/>
        <item x="1198"/>
        <item x="126"/>
        <item x="1469"/>
        <item x="33"/>
        <item x="618"/>
        <item x="50"/>
        <item x="331"/>
        <item x="894"/>
        <item x="613"/>
        <item x="573"/>
        <item x="755"/>
        <item x="1645"/>
        <item x="1311"/>
        <item x="866"/>
        <item x="181"/>
        <item x="899"/>
        <item x="1139"/>
        <item x="1565"/>
        <item x="716"/>
        <item x="987"/>
        <item x="1644"/>
        <item x="1633"/>
        <item x="737"/>
        <item x="277"/>
        <item x="1589"/>
        <item x="1344"/>
        <item x="1007"/>
        <item x="372"/>
        <item x="738"/>
        <item x="1238"/>
        <item x="1035"/>
        <item x="42"/>
        <item x="1088"/>
        <item x="1658"/>
        <item x="1408"/>
        <item x="993"/>
        <item x="1050"/>
        <item x="148"/>
        <item x="23"/>
        <item x="1171"/>
        <item x="720"/>
        <item x="1283"/>
        <item x="334"/>
        <item x="380"/>
        <item x="70"/>
        <item x="709"/>
        <item x="1271"/>
        <item x="892"/>
        <item x="166"/>
        <item x="1470"/>
        <item x="666"/>
        <item x="310"/>
        <item x="427"/>
        <item x="808"/>
        <item x="685"/>
        <item x="1478"/>
        <item x="1598"/>
        <item x="955"/>
        <item x="1492"/>
        <item x="1371"/>
        <item x="1588"/>
        <item x="1001"/>
        <item x="984"/>
        <item x="672"/>
        <item x="287"/>
        <item x="480"/>
        <item x="503"/>
        <item x="1407"/>
        <item x="245"/>
        <item x="1054"/>
        <item x="217"/>
        <item x="1069"/>
        <item x="522"/>
        <item x="465"/>
        <item x="1077"/>
        <item x="1115"/>
        <item x="58"/>
        <item x="56"/>
        <item x="158"/>
        <item x="1169"/>
        <item x="439"/>
        <item x="880"/>
        <item x="116"/>
        <item x="966"/>
        <item x="1100"/>
        <item x="429"/>
        <item x="830"/>
        <item x="938"/>
        <item x="745"/>
        <item x="842"/>
        <item x="1656"/>
        <item x="679"/>
        <item x="1413"/>
        <item x="670"/>
        <item x="1537"/>
        <item x="43"/>
        <item x="800"/>
        <item x="179"/>
        <item x="1300"/>
        <item x="1028"/>
        <item x="1193"/>
        <item x="788"/>
        <item x="1347"/>
        <item x="1419"/>
        <item x="1585"/>
        <item x="1137"/>
        <item x="83"/>
        <item x="46"/>
        <item x="594"/>
        <item x="857"/>
        <item x="252"/>
        <item x="942"/>
        <item x="1217"/>
        <item x="764"/>
        <item x="37"/>
        <item x="113"/>
        <item x="761"/>
        <item x="553"/>
        <item x="1314"/>
        <item x="241"/>
        <item x="974"/>
        <item x="1080"/>
        <item x="907"/>
        <item x="1318"/>
        <item x="1189"/>
        <item x="1043"/>
        <item x="1643"/>
        <item x="1232"/>
        <item x="816"/>
        <item x="457"/>
        <item x="454"/>
        <item x="240"/>
        <item x="1265"/>
        <item x="1445"/>
        <item x="1319"/>
        <item x="1333"/>
        <item x="651"/>
        <item x="449"/>
        <item x="320"/>
        <item x="1477"/>
        <item x="820"/>
        <item x="948"/>
        <item x="21"/>
        <item x="171"/>
        <item x="1117"/>
        <item x="206"/>
        <item x="27"/>
        <item x="1261"/>
        <item x="526"/>
        <item x="348"/>
        <item x="231"/>
        <item x="722"/>
        <item x="734"/>
        <item x="1084"/>
        <item x="555"/>
        <item x="1026"/>
        <item x="1594"/>
        <item x="212"/>
        <item x="1251"/>
        <item x="299"/>
        <item x="1134"/>
        <item x="766"/>
        <item x="918"/>
        <item x="205"/>
        <item x="1045"/>
        <item x="242"/>
        <item x="1266"/>
        <item x="1557"/>
        <item x="733"/>
        <item x="1401"/>
        <item x="62"/>
        <item x="1484"/>
        <item x="1094"/>
        <item x="1592"/>
        <item x="628"/>
        <item x="1090"/>
        <item x="288"/>
        <item x="314"/>
        <item x="1523"/>
        <item x="1070"/>
        <item x="656"/>
        <item x="11"/>
        <item x="829"/>
        <item x="368"/>
        <item x="1249"/>
        <item x="1329"/>
        <item x="576"/>
        <item x="1242"/>
        <item x="1389"/>
        <item x="1231"/>
        <item x="1603"/>
        <item x="776"/>
        <item x="189"/>
        <item x="292"/>
        <item x="1200"/>
        <item x="1194"/>
        <item x="1016"/>
        <item x="925"/>
        <item x="1480"/>
        <item x="863"/>
        <item x="1063"/>
        <item x="9"/>
        <item x="632"/>
        <item x="1573"/>
        <item x="774"/>
        <item x="111"/>
        <item x="1062"/>
        <item x="1230"/>
        <item x="436"/>
        <item x="128"/>
        <item x="860"/>
        <item x="1616"/>
        <item x="193"/>
        <item x="347"/>
        <item x="346"/>
        <item x="574"/>
        <item x="493"/>
        <item x="1567"/>
        <item x="1461"/>
        <item x="470"/>
        <item x="1590"/>
        <item x="294"/>
        <item x="1160"/>
        <item x="456"/>
        <item x="751"/>
        <item x="1578"/>
        <item x="394"/>
        <item x="1322"/>
        <item x="1157"/>
        <item x="835"/>
        <item x="453"/>
        <item x="1174"/>
        <item x="1660"/>
        <item x="1521"/>
        <item x="298"/>
        <item x="419"/>
        <item x="759"/>
        <item x="973"/>
        <item x="687"/>
        <item x="1042"/>
        <item x="377"/>
        <item x="162"/>
        <item x="728"/>
        <item x="489"/>
        <item x="756"/>
        <item x="1044"/>
        <item x="268"/>
        <item x="1558"/>
        <item x="524"/>
        <item x="1104"/>
        <item x="1040"/>
        <item x="57"/>
        <item x="914"/>
        <item x="1018"/>
        <item x="653"/>
        <item x="122"/>
        <item x="401"/>
        <item x="138"/>
        <item x="417"/>
        <item x="1061"/>
        <item x="885"/>
        <item x="7"/>
        <item x="757"/>
        <item x="1532"/>
        <item x="1182"/>
        <item x="661"/>
        <item x="134"/>
        <item x="304"/>
        <item x="1663"/>
        <item t="default"/>
      </items>
    </pivotField>
    <pivotField compact="0" showAll="0">
      <items count="41">
        <item x="2"/>
        <item x="1"/>
        <item x="4"/>
        <item x="25"/>
        <item x="19"/>
        <item x="37"/>
        <item x="17"/>
        <item x="11"/>
        <item x="23"/>
        <item x="22"/>
        <item x="27"/>
        <item x="16"/>
        <item x="5"/>
        <item x="36"/>
        <item x="28"/>
        <item x="8"/>
        <item x="3"/>
        <item x="18"/>
        <item x="31"/>
        <item x="33"/>
        <item x="21"/>
        <item x="7"/>
        <item x="30"/>
        <item x="26"/>
        <item x="14"/>
        <item x="6"/>
        <item x="12"/>
        <item x="29"/>
        <item x="9"/>
        <item x="35"/>
        <item x="15"/>
        <item x="13"/>
        <item x="32"/>
        <item x="38"/>
        <item x="10"/>
        <item x="34"/>
        <item x="24"/>
        <item x="0"/>
        <item x="20"/>
        <item x="39"/>
        <item t="default"/>
      </items>
    </pivotField>
    <pivotField compact="0" showAll="0">
      <items count="543">
        <item x="2"/>
        <item x="119"/>
        <item x="47"/>
        <item x="146"/>
        <item x="389"/>
        <item x="215"/>
        <item x="475"/>
        <item x="18"/>
        <item x="69"/>
        <item x="496"/>
        <item x="529"/>
        <item x="63"/>
        <item x="237"/>
        <item x="110"/>
        <item x="66"/>
        <item x="176"/>
        <item x="91"/>
        <item x="162"/>
        <item x="267"/>
        <item x="201"/>
        <item x="376"/>
        <item x="359"/>
        <item x="443"/>
        <item x="24"/>
        <item x="341"/>
        <item x="205"/>
        <item x="67"/>
        <item x="358"/>
        <item x="280"/>
        <item x="485"/>
        <item x="487"/>
        <item x="253"/>
        <item x="505"/>
        <item x="231"/>
        <item x="168"/>
        <item x="260"/>
        <item x="537"/>
        <item x="142"/>
        <item x="453"/>
        <item x="41"/>
        <item x="411"/>
        <item x="218"/>
        <item x="534"/>
        <item x="39"/>
        <item x="403"/>
        <item x="503"/>
        <item x="292"/>
        <item x="276"/>
        <item x="12"/>
        <item x="255"/>
        <item x="451"/>
        <item x="121"/>
        <item x="404"/>
        <item x="188"/>
        <item x="344"/>
        <item x="64"/>
        <item x="527"/>
        <item x="54"/>
        <item x="526"/>
        <item x="236"/>
        <item x="5"/>
        <item x="352"/>
        <item x="84"/>
        <item x="329"/>
        <item x="150"/>
        <item x="232"/>
        <item x="538"/>
        <item x="347"/>
        <item x="396"/>
        <item x="256"/>
        <item x="511"/>
        <item x="412"/>
        <item x="391"/>
        <item x="33"/>
        <item x="139"/>
        <item x="415"/>
        <item x="303"/>
        <item x="10"/>
        <item x="349"/>
        <item x="495"/>
        <item x="335"/>
        <item x="535"/>
        <item x="484"/>
        <item x="43"/>
        <item x="491"/>
        <item x="449"/>
        <item x="523"/>
        <item x="272"/>
        <item x="135"/>
        <item x="401"/>
        <item x="457"/>
        <item x="378"/>
        <item x="416"/>
        <item x="75"/>
        <item x="439"/>
        <item x="372"/>
        <item x="468"/>
        <item x="148"/>
        <item x="330"/>
        <item x="340"/>
        <item x="125"/>
        <item x="31"/>
        <item x="380"/>
        <item x="0"/>
        <item x="324"/>
        <item x="490"/>
        <item x="129"/>
        <item x="193"/>
        <item x="342"/>
        <item x="306"/>
        <item x="25"/>
        <item x="390"/>
        <item x="185"/>
        <item x="328"/>
        <item x="16"/>
        <item x="192"/>
        <item x="409"/>
        <item x="448"/>
        <item x="49"/>
        <item x="81"/>
        <item x="221"/>
        <item x="243"/>
        <item x="100"/>
        <item x="400"/>
        <item x="130"/>
        <item x="473"/>
        <item x="273"/>
        <item x="383"/>
        <item x="462"/>
        <item x="397"/>
        <item x="509"/>
        <item x="160"/>
        <item x="250"/>
        <item x="395"/>
        <item x="316"/>
        <item x="325"/>
        <item x="126"/>
        <item x="315"/>
        <item x="417"/>
        <item x="454"/>
        <item x="323"/>
        <item x="489"/>
        <item x="195"/>
        <item x="136"/>
        <item x="480"/>
        <item x="465"/>
        <item x="38"/>
        <item x="59"/>
        <item x="82"/>
        <item x="144"/>
        <item x="270"/>
        <item x="141"/>
        <item x="161"/>
        <item x="239"/>
        <item x="502"/>
        <item x="363"/>
        <item x="531"/>
        <item x="413"/>
        <item x="426"/>
        <item x="122"/>
        <item x="405"/>
        <item x="111"/>
        <item x="4"/>
        <item x="151"/>
        <item x="499"/>
        <item x="470"/>
        <item x="127"/>
        <item x="198"/>
        <item x="430"/>
        <item x="514"/>
        <item x="182"/>
        <item x="212"/>
        <item x="263"/>
        <item x="191"/>
        <item x="477"/>
        <item x="289"/>
        <item x="362"/>
        <item x="152"/>
        <item x="202"/>
        <item x="194"/>
        <item x="305"/>
        <item x="177"/>
        <item x="1"/>
        <item x="158"/>
        <item x="70"/>
        <item x="498"/>
        <item x="386"/>
        <item x="245"/>
        <item x="469"/>
        <item x="261"/>
        <item x="257"/>
        <item x="420"/>
        <item x="460"/>
        <item x="379"/>
        <item x="224"/>
        <item x="155"/>
        <item x="326"/>
        <item x="13"/>
        <item x="488"/>
        <item x="199"/>
        <item x="374"/>
        <item x="271"/>
        <item x="181"/>
        <item x="77"/>
        <item x="382"/>
        <item x="354"/>
        <item x="72"/>
        <item x="525"/>
        <item x="172"/>
        <item x="476"/>
        <item x="180"/>
        <item x="89"/>
        <item x="118"/>
        <item x="338"/>
        <item x="112"/>
        <item x="184"/>
        <item x="393"/>
        <item x="169"/>
        <item x="140"/>
        <item x="286"/>
        <item x="278"/>
        <item x="371"/>
        <item x="93"/>
        <item x="293"/>
        <item x="190"/>
        <item x="95"/>
        <item x="240"/>
        <item x="432"/>
        <item x="108"/>
        <item x="165"/>
        <item x="171"/>
        <item x="145"/>
        <item x="164"/>
        <item x="440"/>
        <item x="173"/>
        <item x="317"/>
        <item x="492"/>
        <item x="392"/>
        <item x="277"/>
        <item x="343"/>
        <item x="540"/>
        <item x="22"/>
        <item x="102"/>
        <item x="235"/>
        <item x="284"/>
        <item x="285"/>
        <item x="385"/>
        <item x="44"/>
        <item x="479"/>
        <item x="189"/>
        <item x="214"/>
        <item x="441"/>
        <item x="463"/>
        <item x="433"/>
        <item x="124"/>
        <item x="445"/>
        <item x="309"/>
        <item x="68"/>
        <item x="519"/>
        <item x="281"/>
        <item x="524"/>
        <item x="156"/>
        <item x="11"/>
        <item x="21"/>
        <item x="450"/>
        <item x="381"/>
        <item x="87"/>
        <item x="351"/>
        <item x="310"/>
        <item x="436"/>
        <item x="444"/>
        <item x="446"/>
        <item x="159"/>
        <item x="377"/>
        <item x="94"/>
        <item x="532"/>
        <item x="388"/>
        <item x="213"/>
        <item x="153"/>
        <item x="166"/>
        <item x="56"/>
        <item x="297"/>
        <item x="424"/>
        <item x="149"/>
        <item x="336"/>
        <item x="517"/>
        <item x="174"/>
        <item x="442"/>
        <item x="27"/>
        <item x="314"/>
        <item x="203"/>
        <item x="51"/>
        <item x="506"/>
        <item x="518"/>
        <item x="318"/>
        <item x="37"/>
        <item x="494"/>
        <item x="73"/>
        <item x="46"/>
        <item x="196"/>
        <item x="300"/>
        <item x="301"/>
        <item x="74"/>
        <item x="258"/>
        <item x="113"/>
        <item x="438"/>
        <item x="252"/>
        <item x="458"/>
        <item x="421"/>
        <item x="447"/>
        <item x="304"/>
        <item x="456"/>
        <item x="96"/>
        <item x="45"/>
        <item x="262"/>
        <item x="154"/>
        <item x="7"/>
        <item x="57"/>
        <item x="510"/>
        <item x="319"/>
        <item x="86"/>
        <item x="19"/>
        <item x="219"/>
        <item x="23"/>
        <item x="414"/>
        <item x="242"/>
        <item x="295"/>
        <item x="298"/>
        <item x="321"/>
        <item x="131"/>
        <item x="26"/>
        <item x="197"/>
        <item x="387"/>
        <item x="513"/>
        <item x="528"/>
        <item x="399"/>
        <item x="308"/>
        <item x="435"/>
        <item x="92"/>
        <item x="345"/>
        <item x="248"/>
        <item x="101"/>
        <item x="353"/>
        <item x="299"/>
        <item x="53"/>
        <item x="320"/>
        <item x="175"/>
        <item x="254"/>
        <item x="79"/>
        <item x="85"/>
        <item x="107"/>
        <item x="128"/>
        <item x="217"/>
        <item x="375"/>
        <item x="333"/>
        <item x="3"/>
        <item x="120"/>
        <item x="132"/>
        <item x="206"/>
        <item x="350"/>
        <item x="364"/>
        <item x="246"/>
        <item x="288"/>
        <item x="500"/>
        <item x="290"/>
        <item x="80"/>
        <item x="167"/>
        <item x="157"/>
        <item x="428"/>
        <item x="486"/>
        <item x="137"/>
        <item x="90"/>
        <item x="28"/>
        <item x="516"/>
        <item x="65"/>
        <item x="515"/>
        <item x="493"/>
        <item x="115"/>
        <item x="307"/>
        <item x="216"/>
        <item x="71"/>
        <item x="461"/>
        <item x="241"/>
        <item x="322"/>
        <item x="274"/>
        <item x="337"/>
        <item x="178"/>
        <item x="106"/>
        <item x="530"/>
        <item x="334"/>
        <item x="356"/>
        <item x="355"/>
        <item x="419"/>
        <item x="410"/>
        <item x="62"/>
        <item x="42"/>
        <item x="283"/>
        <item x="99"/>
        <item x="427"/>
        <item x="369"/>
        <item x="429"/>
        <item x="117"/>
        <item x="186"/>
        <item x="109"/>
        <item x="482"/>
        <item x="425"/>
        <item x="452"/>
        <item x="247"/>
        <item x="466"/>
        <item x="434"/>
        <item x="204"/>
        <item x="40"/>
        <item x="34"/>
        <item x="179"/>
        <item x="520"/>
        <item x="296"/>
        <item x="116"/>
        <item x="508"/>
        <item x="230"/>
        <item x="228"/>
        <item x="133"/>
        <item x="208"/>
        <item x="251"/>
        <item x="522"/>
        <item x="210"/>
        <item x="265"/>
        <item x="483"/>
        <item x="170"/>
        <item x="478"/>
        <item x="536"/>
        <item x="472"/>
        <item x="147"/>
        <item x="55"/>
        <item x="437"/>
        <item x="211"/>
        <item x="8"/>
        <item x="138"/>
        <item x="365"/>
        <item x="467"/>
        <item x="459"/>
        <item x="88"/>
        <item x="244"/>
        <item x="275"/>
        <item x="15"/>
        <item x="20"/>
        <item x="223"/>
        <item x="163"/>
        <item x="312"/>
        <item x="268"/>
        <item x="384"/>
        <item x="36"/>
        <item x="533"/>
        <item x="402"/>
        <item x="234"/>
        <item x="103"/>
        <item x="52"/>
        <item x="360"/>
        <item x="50"/>
        <item x="220"/>
        <item x="48"/>
        <item x="233"/>
        <item x="97"/>
        <item x="60"/>
        <item x="398"/>
        <item x="407"/>
        <item x="187"/>
        <item x="331"/>
        <item x="29"/>
        <item x="32"/>
        <item x="222"/>
        <item x="266"/>
        <item x="98"/>
        <item x="58"/>
        <item x="313"/>
        <item x="61"/>
        <item x="104"/>
        <item x="209"/>
        <item x="373"/>
        <item x="357"/>
        <item x="238"/>
        <item x="327"/>
        <item x="370"/>
        <item x="264"/>
        <item x="422"/>
        <item x="207"/>
        <item x="339"/>
        <item x="9"/>
        <item x="200"/>
        <item x="279"/>
        <item x="291"/>
        <item x="474"/>
        <item x="406"/>
        <item x="504"/>
        <item x="259"/>
        <item x="14"/>
        <item x="464"/>
        <item x="367"/>
        <item x="287"/>
        <item x="302"/>
        <item x="512"/>
        <item x="83"/>
        <item x="123"/>
        <item x="143"/>
        <item x="227"/>
        <item x="471"/>
        <item x="346"/>
        <item x="418"/>
        <item x="423"/>
        <item x="501"/>
        <item x="134"/>
        <item x="249"/>
        <item x="455"/>
        <item x="348"/>
        <item x="332"/>
        <item x="183"/>
        <item x="481"/>
        <item x="361"/>
        <item x="78"/>
        <item x="6"/>
        <item x="269"/>
        <item x="408"/>
        <item x="17"/>
        <item x="521"/>
        <item x="507"/>
        <item x="30"/>
        <item x="35"/>
        <item x="497"/>
        <item x="394"/>
        <item x="368"/>
        <item x="539"/>
        <item x="226"/>
        <item x="105"/>
        <item x="311"/>
        <item x="294"/>
        <item x="366"/>
        <item x="76"/>
        <item x="431"/>
        <item x="229"/>
        <item x="282"/>
        <item x="225"/>
        <item x="114"/>
        <item x="541"/>
        <item t="default"/>
      </items>
    </pivotField>
    <pivotField compact="0" showAll="0">
      <items count="54">
        <item x="0"/>
        <item x="1"/>
        <item x="22"/>
        <item x="44"/>
        <item x="25"/>
        <item x="5"/>
        <item x="28"/>
        <item x="20"/>
        <item x="11"/>
        <item x="8"/>
        <item x="33"/>
        <item x="23"/>
        <item x="29"/>
        <item x="4"/>
        <item x="37"/>
        <item x="27"/>
        <item x="10"/>
        <item x="16"/>
        <item x="38"/>
        <item x="21"/>
        <item x="49"/>
        <item x="30"/>
        <item x="18"/>
        <item x="17"/>
        <item x="7"/>
        <item x="19"/>
        <item x="26"/>
        <item x="41"/>
        <item x="36"/>
        <item x="48"/>
        <item x="14"/>
        <item x="43"/>
        <item x="42"/>
        <item x="31"/>
        <item x="45"/>
        <item x="24"/>
        <item x="9"/>
        <item x="39"/>
        <item x="40"/>
        <item x="35"/>
        <item x="47"/>
        <item x="34"/>
        <item x="12"/>
        <item x="46"/>
        <item x="51"/>
        <item x="50"/>
        <item x="3"/>
        <item x="32"/>
        <item x="2"/>
        <item x="13"/>
        <item x="6"/>
        <item x="15"/>
        <item x="52"/>
        <item t="default"/>
      </items>
    </pivotField>
    <pivotField compact="0" showAll="0">
      <items count="410">
        <item x="0"/>
        <item x="276"/>
        <item x="288"/>
        <item x="1"/>
        <item x="194"/>
        <item x="275"/>
        <item x="143"/>
        <item x="92"/>
        <item x="159"/>
        <item x="59"/>
        <item x="109"/>
        <item x="181"/>
        <item x="361"/>
        <item x="170"/>
        <item x="185"/>
        <item x="268"/>
        <item x="65"/>
        <item x="228"/>
        <item x="283"/>
        <item x="189"/>
        <item x="183"/>
        <item x="101"/>
        <item x="75"/>
        <item x="252"/>
        <item x="300"/>
        <item x="116"/>
        <item x="322"/>
        <item x="155"/>
        <item x="118"/>
        <item x="402"/>
        <item x="24"/>
        <item x="201"/>
        <item x="113"/>
        <item x="69"/>
        <item x="19"/>
        <item x="8"/>
        <item x="362"/>
        <item x="321"/>
        <item x="258"/>
        <item x="266"/>
        <item x="353"/>
        <item x="324"/>
        <item x="129"/>
        <item x="309"/>
        <item x="22"/>
        <item x="351"/>
        <item x="167"/>
        <item x="373"/>
        <item x="274"/>
        <item x="231"/>
        <item x="212"/>
        <item x="139"/>
        <item x="240"/>
        <item x="387"/>
        <item x="148"/>
        <item x="134"/>
        <item x="96"/>
        <item x="398"/>
        <item x="306"/>
        <item x="140"/>
        <item x="344"/>
        <item x="20"/>
        <item x="87"/>
        <item x="254"/>
        <item x="7"/>
        <item x="110"/>
        <item x="12"/>
        <item x="277"/>
        <item x="262"/>
        <item x="57"/>
        <item x="366"/>
        <item x="328"/>
        <item x="325"/>
        <item x="372"/>
        <item x="126"/>
        <item x="135"/>
        <item x="180"/>
        <item x="357"/>
        <item x="281"/>
        <item x="105"/>
        <item x="178"/>
        <item x="323"/>
        <item x="160"/>
        <item x="210"/>
        <item x="195"/>
        <item x="296"/>
        <item x="37"/>
        <item x="318"/>
        <item x="238"/>
        <item x="122"/>
        <item x="381"/>
        <item x="190"/>
        <item x="182"/>
        <item x="213"/>
        <item x="83"/>
        <item x="384"/>
        <item x="310"/>
        <item x="61"/>
        <item x="241"/>
        <item x="392"/>
        <item x="297"/>
        <item x="336"/>
        <item x="217"/>
        <item x="142"/>
        <item x="371"/>
        <item x="127"/>
        <item x="56"/>
        <item x="120"/>
        <item x="292"/>
        <item x="267"/>
        <item x="216"/>
        <item x="355"/>
        <item x="43"/>
        <item x="74"/>
        <item x="382"/>
        <item x="50"/>
        <item x="40"/>
        <item x="31"/>
        <item x="197"/>
        <item x="280"/>
        <item x="137"/>
        <item x="4"/>
        <item x="104"/>
        <item x="305"/>
        <item x="327"/>
        <item x="222"/>
        <item x="364"/>
        <item x="21"/>
        <item x="49"/>
        <item x="6"/>
        <item x="166"/>
        <item x="370"/>
        <item x="348"/>
        <item x="204"/>
        <item x="211"/>
        <item x="359"/>
        <item x="79"/>
        <item x="13"/>
        <item x="146"/>
        <item x="235"/>
        <item x="360"/>
        <item x="111"/>
        <item x="391"/>
        <item x="81"/>
        <item x="152"/>
        <item x="379"/>
        <item x="356"/>
        <item x="149"/>
        <item x="385"/>
        <item x="214"/>
        <item x="331"/>
        <item x="380"/>
        <item x="51"/>
        <item x="52"/>
        <item x="407"/>
        <item x="162"/>
        <item x="335"/>
        <item x="117"/>
        <item x="249"/>
        <item x="317"/>
        <item x="103"/>
        <item x="119"/>
        <item x="150"/>
        <item x="108"/>
        <item x="191"/>
        <item x="393"/>
        <item x="78"/>
        <item x="290"/>
        <item x="44"/>
        <item x="286"/>
        <item x="346"/>
        <item x="303"/>
        <item x="349"/>
        <item x="395"/>
        <item x="272"/>
        <item x="95"/>
        <item x="26"/>
        <item x="14"/>
        <item x="27"/>
        <item x="406"/>
        <item x="253"/>
        <item x="242"/>
        <item x="97"/>
        <item x="259"/>
        <item x="72"/>
        <item x="15"/>
        <item x="35"/>
        <item x="330"/>
        <item x="73"/>
        <item x="84"/>
        <item x="98"/>
        <item x="124"/>
        <item x="25"/>
        <item x="133"/>
        <item x="85"/>
        <item x="239"/>
        <item x="299"/>
        <item x="168"/>
        <item x="32"/>
        <item x="294"/>
        <item x="107"/>
        <item x="11"/>
        <item x="115"/>
        <item x="55"/>
        <item x="199"/>
        <item x="376"/>
        <item x="220"/>
        <item x="251"/>
        <item x="76"/>
        <item x="273"/>
        <item x="157"/>
        <item x="350"/>
        <item x="203"/>
        <item x="121"/>
        <item x="82"/>
        <item x="339"/>
        <item x="196"/>
        <item x="342"/>
        <item x="34"/>
        <item x="218"/>
        <item x="131"/>
        <item x="245"/>
        <item x="358"/>
        <item x="132"/>
        <item x="401"/>
        <item x="337"/>
        <item x="46"/>
        <item x="405"/>
        <item x="208"/>
        <item x="232"/>
        <item x="334"/>
        <item x="233"/>
        <item x="311"/>
        <item x="302"/>
        <item x="315"/>
        <item x="80"/>
        <item x="175"/>
        <item x="38"/>
        <item x="403"/>
        <item x="100"/>
        <item x="285"/>
        <item x="205"/>
        <item x="250"/>
        <item x="368"/>
        <item x="153"/>
        <item x="390"/>
        <item x="363"/>
        <item x="67"/>
        <item x="36"/>
        <item x="141"/>
        <item x="256"/>
        <item x="234"/>
        <item x="206"/>
        <item x="320"/>
        <item x="374"/>
        <item x="247"/>
        <item x="319"/>
        <item x="209"/>
        <item x="295"/>
        <item x="341"/>
        <item x="397"/>
        <item x="193"/>
        <item x="151"/>
        <item x="130"/>
        <item x="313"/>
        <item x="394"/>
        <item x="172"/>
        <item x="60"/>
        <item x="270"/>
        <item x="10"/>
        <item x="224"/>
        <item x="42"/>
        <item x="227"/>
        <item x="329"/>
        <item x="2"/>
        <item x="389"/>
        <item x="354"/>
        <item x="47"/>
        <item x="179"/>
        <item x="39"/>
        <item x="278"/>
        <item x="375"/>
        <item x="91"/>
        <item x="88"/>
        <item x="23"/>
        <item x="289"/>
        <item x="58"/>
        <item x="18"/>
        <item x="284"/>
        <item x="93"/>
        <item x="243"/>
        <item x="396"/>
        <item x="261"/>
        <item x="138"/>
        <item x="136"/>
        <item x="338"/>
        <item x="301"/>
        <item x="269"/>
        <item x="304"/>
        <item x="164"/>
        <item x="404"/>
        <item x="279"/>
        <item x="200"/>
        <item x="388"/>
        <item x="340"/>
        <item x="66"/>
        <item x="89"/>
        <item x="345"/>
        <item x="70"/>
        <item x="332"/>
        <item x="176"/>
        <item x="229"/>
        <item x="41"/>
        <item x="257"/>
        <item x="3"/>
        <item x="219"/>
        <item x="271"/>
        <item x="265"/>
        <item x="188"/>
        <item x="207"/>
        <item x="343"/>
        <item x="314"/>
        <item x="156"/>
        <item x="48"/>
        <item x="171"/>
        <item x="246"/>
        <item x="400"/>
        <item x="326"/>
        <item x="63"/>
        <item x="154"/>
        <item x="202"/>
        <item x="114"/>
        <item x="186"/>
        <item x="99"/>
        <item x="225"/>
        <item x="125"/>
        <item x="90"/>
        <item x="255"/>
        <item x="77"/>
        <item x="248"/>
        <item x="383"/>
        <item x="28"/>
        <item x="30"/>
        <item x="145"/>
        <item x="377"/>
        <item x="237"/>
        <item x="123"/>
        <item x="399"/>
        <item x="308"/>
        <item x="187"/>
        <item x="264"/>
        <item x="54"/>
        <item x="29"/>
        <item x="45"/>
        <item x="244"/>
        <item x="282"/>
        <item x="316"/>
        <item x="369"/>
        <item x="94"/>
        <item x="260"/>
        <item x="5"/>
        <item x="71"/>
        <item x="173"/>
        <item x="378"/>
        <item x="352"/>
        <item x="215"/>
        <item x="112"/>
        <item x="230"/>
        <item x="165"/>
        <item x="312"/>
        <item x="33"/>
        <item x="291"/>
        <item x="106"/>
        <item x="365"/>
        <item x="17"/>
        <item x="62"/>
        <item x="9"/>
        <item x="226"/>
        <item x="293"/>
        <item x="147"/>
        <item x="333"/>
        <item x="86"/>
        <item x="161"/>
        <item x="144"/>
        <item x="68"/>
        <item x="158"/>
        <item x="236"/>
        <item x="287"/>
        <item x="169"/>
        <item x="102"/>
        <item x="177"/>
        <item x="16"/>
        <item x="163"/>
        <item x="386"/>
        <item x="192"/>
        <item x="367"/>
        <item x="223"/>
        <item x="64"/>
        <item x="184"/>
        <item x="307"/>
        <item x="128"/>
        <item x="198"/>
        <item x="347"/>
        <item x="298"/>
        <item x="53"/>
        <item x="263"/>
        <item x="174"/>
        <item x="221"/>
        <item x="408"/>
        <item t="default"/>
      </items>
    </pivotField>
    <pivotField compact="0" showAll="0">
      <items count="258">
        <item x="5"/>
        <item x="2"/>
        <item x="11"/>
        <item x="205"/>
        <item x="198"/>
        <item x="191"/>
        <item x="46"/>
        <item x="154"/>
        <item x="130"/>
        <item x="141"/>
        <item x="139"/>
        <item x="158"/>
        <item x="23"/>
        <item x="203"/>
        <item x="84"/>
        <item x="236"/>
        <item x="189"/>
        <item x="77"/>
        <item x="99"/>
        <item x="240"/>
        <item x="39"/>
        <item x="137"/>
        <item x="42"/>
        <item x="136"/>
        <item x="124"/>
        <item x="56"/>
        <item x="183"/>
        <item x="16"/>
        <item x="225"/>
        <item x="248"/>
        <item x="209"/>
        <item x="9"/>
        <item x="122"/>
        <item x="249"/>
        <item x="185"/>
        <item x="92"/>
        <item x="59"/>
        <item x="160"/>
        <item x="129"/>
        <item x="150"/>
        <item x="212"/>
        <item x="106"/>
        <item x="156"/>
        <item x="168"/>
        <item x="29"/>
        <item x="210"/>
        <item x="58"/>
        <item x="180"/>
        <item x="83"/>
        <item x="219"/>
        <item x="28"/>
        <item x="246"/>
        <item x="157"/>
        <item x="255"/>
        <item x="201"/>
        <item x="32"/>
        <item x="166"/>
        <item x="221"/>
        <item x="91"/>
        <item x="80"/>
        <item x="15"/>
        <item x="135"/>
        <item x="107"/>
        <item x="98"/>
        <item x="211"/>
        <item x="35"/>
        <item x="213"/>
        <item x="177"/>
        <item x="155"/>
        <item x="152"/>
        <item x="140"/>
        <item x="18"/>
        <item x="171"/>
        <item x="78"/>
        <item x="167"/>
        <item x="65"/>
        <item x="239"/>
        <item x="20"/>
        <item x="179"/>
        <item x="222"/>
        <item x="175"/>
        <item x="200"/>
        <item x="31"/>
        <item x="13"/>
        <item x="17"/>
        <item x="247"/>
        <item x="176"/>
        <item x="161"/>
        <item x="90"/>
        <item x="19"/>
        <item x="96"/>
        <item x="206"/>
        <item x="250"/>
        <item x="60"/>
        <item x="97"/>
        <item x="241"/>
        <item x="184"/>
        <item x="252"/>
        <item x="242"/>
        <item x="55"/>
        <item x="245"/>
        <item x="187"/>
        <item x="111"/>
        <item x="253"/>
        <item x="0"/>
        <item x="24"/>
        <item x="204"/>
        <item x="181"/>
        <item x="40"/>
        <item x="163"/>
        <item x="89"/>
        <item x="69"/>
        <item x="238"/>
        <item x="207"/>
        <item x="193"/>
        <item x="33"/>
        <item x="159"/>
        <item x="243"/>
        <item x="125"/>
        <item x="52"/>
        <item x="233"/>
        <item x="172"/>
        <item x="57"/>
        <item x="113"/>
        <item x="149"/>
        <item x="6"/>
        <item x="47"/>
        <item x="195"/>
        <item x="237"/>
        <item x="88"/>
        <item x="232"/>
        <item x="82"/>
        <item x="164"/>
        <item x="63"/>
        <item x="143"/>
        <item x="234"/>
        <item x="3"/>
        <item x="105"/>
        <item x="115"/>
        <item x="178"/>
        <item x="228"/>
        <item x="79"/>
        <item x="118"/>
        <item x="148"/>
        <item x="217"/>
        <item x="61"/>
        <item x="188"/>
        <item x="21"/>
        <item x="95"/>
        <item x="127"/>
        <item x="25"/>
        <item x="165"/>
        <item x="68"/>
        <item x="27"/>
        <item x="73"/>
        <item x="64"/>
        <item x="114"/>
        <item x="169"/>
        <item x="43"/>
        <item x="173"/>
        <item x="227"/>
        <item x="74"/>
        <item x="66"/>
        <item x="231"/>
        <item x="48"/>
        <item x="49"/>
        <item x="37"/>
        <item x="174"/>
        <item x="146"/>
        <item x="51"/>
        <item x="151"/>
        <item x="71"/>
        <item x="93"/>
        <item x="53"/>
        <item x="117"/>
        <item x="87"/>
        <item x="131"/>
        <item x="190"/>
        <item x="100"/>
        <item x="26"/>
        <item x="8"/>
        <item x="132"/>
        <item x="162"/>
        <item x="70"/>
        <item x="192"/>
        <item x="197"/>
        <item x="94"/>
        <item x="119"/>
        <item x="102"/>
        <item x="218"/>
        <item x="112"/>
        <item x="223"/>
        <item x="75"/>
        <item x="62"/>
        <item x="153"/>
        <item x="108"/>
        <item x="142"/>
        <item x="101"/>
        <item x="44"/>
        <item x="7"/>
        <item x="109"/>
        <item x="224"/>
        <item x="133"/>
        <item x="1"/>
        <item x="126"/>
        <item x="216"/>
        <item x="235"/>
        <item x="134"/>
        <item x="196"/>
        <item x="81"/>
        <item x="76"/>
        <item x="30"/>
        <item x="54"/>
        <item x="110"/>
        <item x="251"/>
        <item x="128"/>
        <item x="120"/>
        <item x="14"/>
        <item x="103"/>
        <item x="10"/>
        <item x="214"/>
        <item x="254"/>
        <item x="12"/>
        <item x="86"/>
        <item x="194"/>
        <item x="121"/>
        <item x="36"/>
        <item x="186"/>
        <item x="226"/>
        <item x="208"/>
        <item x="34"/>
        <item x="215"/>
        <item x="182"/>
        <item x="22"/>
        <item x="170"/>
        <item x="144"/>
        <item x="38"/>
        <item x="72"/>
        <item x="50"/>
        <item x="145"/>
        <item x="85"/>
        <item x="67"/>
        <item x="230"/>
        <item x="104"/>
        <item x="220"/>
        <item x="244"/>
        <item x="4"/>
        <item x="45"/>
        <item x="116"/>
        <item x="202"/>
        <item x="123"/>
        <item x="199"/>
        <item x="138"/>
        <item x="229"/>
        <item x="147"/>
        <item x="41"/>
        <item x="256"/>
        <item t="default"/>
      </items>
    </pivotField>
    <pivotField compact="0" showAll="0">
      <items count="86">
        <item x="4"/>
        <item x="1"/>
        <item x="14"/>
        <item x="79"/>
        <item x="78"/>
        <item x="34"/>
        <item x="82"/>
        <item x="70"/>
        <item x="16"/>
        <item x="26"/>
        <item x="58"/>
        <item x="51"/>
        <item x="9"/>
        <item x="39"/>
        <item x="19"/>
        <item x="54"/>
        <item x="12"/>
        <item x="20"/>
        <item x="35"/>
        <item x="25"/>
        <item x="27"/>
        <item x="24"/>
        <item x="60"/>
        <item x="33"/>
        <item x="31"/>
        <item x="69"/>
        <item x="3"/>
        <item x="22"/>
        <item x="42"/>
        <item x="18"/>
        <item x="21"/>
        <item x="74"/>
        <item x="5"/>
        <item x="23"/>
        <item x="46"/>
        <item x="64"/>
        <item x="30"/>
        <item x="49"/>
        <item x="43"/>
        <item x="8"/>
        <item x="81"/>
        <item x="50"/>
        <item x="47"/>
        <item x="71"/>
        <item x="41"/>
        <item x="61"/>
        <item x="17"/>
        <item x="38"/>
        <item x="29"/>
        <item x="65"/>
        <item x="15"/>
        <item x="45"/>
        <item x="44"/>
        <item x="80"/>
        <item x="76"/>
        <item x="48"/>
        <item x="66"/>
        <item x="40"/>
        <item x="2"/>
        <item x="10"/>
        <item x="56"/>
        <item x="52"/>
        <item x="68"/>
        <item x="63"/>
        <item x="13"/>
        <item x="55"/>
        <item x="32"/>
        <item x="59"/>
        <item x="62"/>
        <item x="67"/>
        <item x="57"/>
        <item x="0"/>
        <item x="53"/>
        <item x="37"/>
        <item x="72"/>
        <item x="75"/>
        <item x="6"/>
        <item x="28"/>
        <item x="77"/>
        <item x="36"/>
        <item x="11"/>
        <item x="83"/>
        <item x="7"/>
        <item x="73"/>
        <item x="84"/>
        <item t="default"/>
      </items>
    </pivotField>
    <pivotField compact="0" showAll="0">
      <items count="1154">
        <item x="5"/>
        <item x="222"/>
        <item x="171"/>
        <item x="28"/>
        <item x="1010"/>
        <item x="437"/>
        <item x="413"/>
        <item x="107"/>
        <item x="495"/>
        <item x="832"/>
        <item x="263"/>
        <item x="707"/>
        <item x="130"/>
        <item x="283"/>
        <item x="247"/>
        <item x="1059"/>
        <item x="1046"/>
        <item x="450"/>
        <item x="393"/>
        <item x="522"/>
        <item x="531"/>
        <item x="931"/>
        <item x="110"/>
        <item x="1113"/>
        <item x="345"/>
        <item x="274"/>
        <item x="490"/>
        <item x="50"/>
        <item x="1054"/>
        <item x="701"/>
        <item x="486"/>
        <item x="502"/>
        <item x="590"/>
        <item x="641"/>
        <item x="675"/>
        <item x="782"/>
        <item x="759"/>
        <item x="530"/>
        <item x="1104"/>
        <item x="366"/>
        <item x="872"/>
        <item x="825"/>
        <item x="456"/>
        <item x="387"/>
        <item x="67"/>
        <item x="86"/>
        <item x="1151"/>
        <item x="472"/>
        <item x="943"/>
        <item x="824"/>
        <item x="114"/>
        <item x="602"/>
        <item x="260"/>
        <item x="316"/>
        <item x="1034"/>
        <item x="220"/>
        <item x="812"/>
        <item x="672"/>
        <item x="895"/>
        <item x="479"/>
        <item x="216"/>
        <item x="414"/>
        <item x="331"/>
        <item x="37"/>
        <item x="919"/>
        <item x="148"/>
        <item x="828"/>
        <item x="976"/>
        <item x="583"/>
        <item x="1012"/>
        <item x="75"/>
        <item x="237"/>
        <item x="513"/>
        <item x="1066"/>
        <item x="983"/>
        <item x="973"/>
        <item x="519"/>
        <item x="756"/>
        <item x="261"/>
        <item x="295"/>
        <item x="161"/>
        <item x="408"/>
        <item x="24"/>
        <item x="972"/>
        <item x="649"/>
        <item x="889"/>
        <item x="661"/>
        <item x="64"/>
        <item x="595"/>
        <item x="642"/>
        <item x="460"/>
        <item x="177"/>
        <item x="292"/>
        <item x="159"/>
        <item x="354"/>
        <item x="233"/>
        <item x="1129"/>
        <item x="1070"/>
        <item x="687"/>
        <item x="269"/>
        <item x="493"/>
        <item x="449"/>
        <item x="77"/>
        <item x="991"/>
        <item x="291"/>
        <item x="914"/>
        <item x="558"/>
        <item x="1011"/>
        <item x="951"/>
        <item x="1056"/>
        <item x="280"/>
        <item x="857"/>
        <item x="465"/>
        <item x="311"/>
        <item x="656"/>
        <item x="567"/>
        <item x="826"/>
        <item x="183"/>
        <item x="1002"/>
        <item x="136"/>
        <item x="771"/>
        <item x="578"/>
        <item x="235"/>
        <item x="1001"/>
        <item x="924"/>
        <item x="752"/>
        <item x="738"/>
        <item x="244"/>
        <item x="858"/>
        <item x="211"/>
        <item x="757"/>
        <item x="402"/>
        <item x="968"/>
        <item x="557"/>
        <item x="768"/>
        <item x="1026"/>
        <item x="901"/>
        <item x="453"/>
        <item x="1057"/>
        <item x="634"/>
        <item x="719"/>
        <item x="998"/>
        <item x="421"/>
        <item x="930"/>
        <item x="971"/>
        <item x="446"/>
        <item x="33"/>
        <item x="650"/>
        <item x="537"/>
        <item x="1109"/>
        <item x="730"/>
        <item x="521"/>
        <item x="1092"/>
        <item x="669"/>
        <item x="95"/>
        <item x="935"/>
        <item x="548"/>
        <item x="256"/>
        <item x="498"/>
        <item x="603"/>
        <item x="189"/>
        <item x="434"/>
        <item x="375"/>
        <item x="923"/>
        <item x="166"/>
        <item x="40"/>
        <item x="284"/>
        <item x="47"/>
        <item x="341"/>
        <item x="804"/>
        <item x="988"/>
        <item x="783"/>
        <item x="631"/>
        <item x="500"/>
        <item x="1025"/>
        <item x="514"/>
        <item x="1043"/>
        <item x="564"/>
        <item x="721"/>
        <item x="1045"/>
        <item x="442"/>
        <item x="290"/>
        <item x="624"/>
        <item x="293"/>
        <item x="466"/>
        <item x="938"/>
        <item x="447"/>
        <item x="818"/>
        <item x="336"/>
        <item x="104"/>
        <item x="623"/>
        <item x="128"/>
        <item x="36"/>
        <item x="121"/>
        <item x="380"/>
        <item x="299"/>
        <item x="1020"/>
        <item x="172"/>
        <item x="138"/>
        <item x="604"/>
        <item x="264"/>
        <item x="981"/>
        <item x="637"/>
        <item x="899"/>
        <item x="1071"/>
        <item x="1079"/>
        <item x="246"/>
        <item x="329"/>
        <item x="373"/>
        <item x="250"/>
        <item x="963"/>
        <item x="915"/>
        <item x="262"/>
        <item x="800"/>
        <item x="882"/>
        <item x="319"/>
        <item x="947"/>
        <item x="96"/>
        <item x="1083"/>
        <item x="833"/>
        <item x="360"/>
        <item x="302"/>
        <item x="217"/>
        <item x="165"/>
        <item x="837"/>
        <item x="802"/>
        <item x="461"/>
        <item x="540"/>
        <item x="952"/>
        <item x="0"/>
        <item x="571"/>
        <item x="424"/>
        <item x="252"/>
        <item x="362"/>
        <item x="990"/>
        <item x="597"/>
        <item x="898"/>
        <item x="682"/>
        <item x="1027"/>
        <item x="831"/>
        <item x="565"/>
        <item x="543"/>
        <item x="609"/>
        <item x="191"/>
        <item x="443"/>
        <item x="524"/>
        <item x="1067"/>
        <item x="346"/>
        <item x="483"/>
        <item x="518"/>
        <item x="677"/>
        <item x="585"/>
        <item x="750"/>
        <item x="100"/>
        <item x="874"/>
        <item x="1022"/>
        <item x="1065"/>
        <item x="534"/>
        <item x="861"/>
        <item x="112"/>
        <item x="218"/>
        <item x="799"/>
        <item x="1062"/>
        <item x="313"/>
        <item x="340"/>
        <item x="1021"/>
        <item x="749"/>
        <item x="126"/>
        <item x="70"/>
        <item x="352"/>
        <item x="714"/>
        <item x="703"/>
        <item x="451"/>
        <item x="615"/>
        <item x="470"/>
        <item x="718"/>
        <item x="202"/>
        <item x="617"/>
        <item x="936"/>
        <item x="1004"/>
        <item x="596"/>
        <item x="884"/>
        <item x="255"/>
        <item x="1061"/>
        <item x="499"/>
        <item x="385"/>
        <item x="1077"/>
        <item x="115"/>
        <item x="176"/>
        <item x="448"/>
        <item x="711"/>
        <item x="921"/>
        <item x="733"/>
        <item x="1019"/>
        <item x="379"/>
        <item x="487"/>
        <item x="974"/>
        <item x="271"/>
        <item x="454"/>
        <item x="76"/>
        <item x="240"/>
        <item x="1036"/>
        <item x="671"/>
        <item x="236"/>
        <item x="334"/>
        <item x="773"/>
        <item x="73"/>
        <item x="152"/>
        <item x="206"/>
        <item x="708"/>
        <item x="273"/>
        <item x="1105"/>
        <item x="308"/>
        <item x="32"/>
        <item x="630"/>
        <item x="997"/>
        <item x="674"/>
        <item x="1072"/>
        <item x="282"/>
        <item x="523"/>
        <item x="146"/>
        <item x="433"/>
        <item x="953"/>
        <item x="811"/>
        <item x="892"/>
        <item x="396"/>
        <item x="510"/>
        <item x="552"/>
        <item x="365"/>
        <item x="125"/>
        <item x="601"/>
        <item x="1048"/>
        <item x="277"/>
        <item x="205"/>
        <item x="791"/>
        <item x="666"/>
        <item x="342"/>
        <item x="427"/>
        <item x="774"/>
        <item x="258"/>
        <item x="188"/>
        <item x="83"/>
        <item x="754"/>
        <item x="747"/>
        <item x="654"/>
        <item x="710"/>
        <item x="431"/>
        <item x="922"/>
        <item x="143"/>
        <item x="579"/>
        <item x="370"/>
        <item x="608"/>
        <item x="416"/>
        <item x="1068"/>
        <item x="934"/>
        <item x="1064"/>
        <item x="787"/>
        <item x="6"/>
        <item x="727"/>
        <item x="287"/>
        <item x="978"/>
        <item x="965"/>
        <item x="917"/>
        <item x="621"/>
        <item x="3"/>
        <item x="210"/>
        <item x="214"/>
        <item x="877"/>
        <item x="243"/>
        <item x="876"/>
        <item x="102"/>
        <item x="555"/>
        <item x="700"/>
        <item x="501"/>
        <item x="957"/>
        <item x="570"/>
        <item x="691"/>
        <item x="933"/>
        <item x="1073"/>
        <item x="813"/>
        <item x="525"/>
        <item x="476"/>
        <item x="430"/>
        <item x="1101"/>
        <item x="417"/>
        <item x="89"/>
        <item x="821"/>
        <item x="489"/>
        <item x="477"/>
        <item x="798"/>
        <item x="1095"/>
        <item x="994"/>
        <item x="82"/>
        <item x="622"/>
        <item x="213"/>
        <item x="993"/>
        <item x="1098"/>
        <item x="158"/>
        <item x="22"/>
        <item x="151"/>
        <item x="491"/>
        <item x="830"/>
        <item x="660"/>
        <item x="10"/>
        <item x="850"/>
        <item x="819"/>
        <item x="415"/>
        <item x="78"/>
        <item x="873"/>
        <item x="153"/>
        <item x="989"/>
        <item x="198"/>
        <item x="51"/>
        <item x="464"/>
        <item x="529"/>
        <item x="1134"/>
        <item x="35"/>
        <item x="1052"/>
        <item x="196"/>
        <item x="725"/>
        <item x="515"/>
        <item x="1035"/>
        <item x="241"/>
        <item x="371"/>
        <item x="133"/>
        <item x="306"/>
        <item x="694"/>
        <item x="193"/>
        <item x="494"/>
        <item x="678"/>
        <item x="1088"/>
        <item x="180"/>
        <item x="999"/>
        <item x="1051"/>
        <item x="841"/>
        <item x="253"/>
        <item x="659"/>
        <item x="544"/>
        <item x="1138"/>
        <item x="1119"/>
        <item x="1005"/>
        <item x="690"/>
        <item x="1146"/>
        <item x="512"/>
        <item x="842"/>
        <item x="636"/>
        <item x="169"/>
        <item x="616"/>
        <item x="332"/>
        <item x="234"/>
        <item x="132"/>
        <item x="611"/>
        <item x="61"/>
        <item x="580"/>
        <item x="793"/>
        <item x="426"/>
        <item x="164"/>
        <item x="422"/>
        <item x="960"/>
        <item x="920"/>
        <item x="680"/>
        <item x="1103"/>
        <item x="891"/>
        <item x="840"/>
        <item x="322"/>
        <item x="259"/>
        <item x="463"/>
        <item x="676"/>
        <item x="586"/>
        <item x="106"/>
        <item x="1084"/>
        <item x="614"/>
        <item x="403"/>
        <item x="1003"/>
        <item x="315"/>
        <item x="667"/>
        <item x="1082"/>
        <item x="657"/>
        <item x="294"/>
        <item x="870"/>
        <item x="473"/>
        <item x="629"/>
        <item x="1107"/>
        <item x="475"/>
        <item x="251"/>
        <item x="310"/>
        <item x="977"/>
        <item x="795"/>
        <item x="724"/>
        <item x="1108"/>
        <item x="116"/>
        <item x="1132"/>
        <item x="150"/>
        <item x="970"/>
        <item x="69"/>
        <item x="361"/>
        <item x="859"/>
        <item x="766"/>
        <item x="797"/>
        <item x="613"/>
        <item x="704"/>
        <item x="21"/>
        <item x="59"/>
        <item x="201"/>
        <item x="312"/>
        <item x="154"/>
        <item x="632"/>
        <item x="1131"/>
        <item x="248"/>
        <item x="127"/>
        <item x="364"/>
        <item x="25"/>
        <item x="1144"/>
        <item x="941"/>
        <item x="658"/>
        <item x="49"/>
        <item x="807"/>
        <item x="175"/>
        <item x="157"/>
        <item x="1091"/>
        <item x="588"/>
        <item x="372"/>
        <item x="309"/>
        <item x="351"/>
        <item x="1008"/>
        <item x="995"/>
        <item x="317"/>
        <item x="94"/>
        <item x="254"/>
        <item x="1143"/>
        <item x="967"/>
        <item x="705"/>
        <item x="816"/>
        <item x="582"/>
        <item x="779"/>
        <item x="851"/>
        <item x="297"/>
        <item x="1128"/>
        <item x="228"/>
        <item x="1006"/>
        <item x="536"/>
        <item x="381"/>
        <item x="1121"/>
        <item x="80"/>
        <item x="406"/>
        <item x="386"/>
        <item x="307"/>
        <item x="374"/>
        <item x="242"/>
        <item x="1053"/>
        <item x="868"/>
        <item x="1145"/>
        <item x="695"/>
        <item x="926"/>
        <item x="905"/>
        <item x="304"/>
        <item x="863"/>
        <item x="853"/>
        <item x="954"/>
        <item x="285"/>
        <item x="653"/>
        <item x="496"/>
        <item x="520"/>
        <item x="266"/>
        <item x="63"/>
        <item x="620"/>
        <item x="425"/>
        <item x="560"/>
        <item x="551"/>
        <item x="57"/>
        <item x="607"/>
        <item x="245"/>
        <item x="9"/>
        <item x="298"/>
        <item x="1078"/>
        <item x="559"/>
        <item x="203"/>
        <item x="93"/>
        <item x="239"/>
        <item x="45"/>
        <item x="591"/>
        <item x="155"/>
        <item x="778"/>
        <item x="79"/>
        <item x="852"/>
        <item x="173"/>
        <item x="646"/>
        <item x="663"/>
        <item x="864"/>
        <item x="1139"/>
        <item x="223"/>
        <item x="644"/>
        <item x="265"/>
        <item x="389"/>
        <item x="538"/>
        <item x="698"/>
        <item x="744"/>
        <item x="902"/>
        <item x="1094"/>
        <item x="249"/>
        <item x="959"/>
        <item x="745"/>
        <item x="388"/>
        <item x="561"/>
        <item x="836"/>
        <item x="1029"/>
        <item x="279"/>
        <item x="503"/>
        <item x="134"/>
        <item x="866"/>
        <item x="1118"/>
        <item x="395"/>
        <item x="1102"/>
        <item x="11"/>
        <item x="948"/>
        <item x="665"/>
        <item x="847"/>
        <item x="178"/>
        <item x="20"/>
        <item x="900"/>
        <item x="541"/>
        <item x="844"/>
        <item x="17"/>
        <item x="670"/>
        <item x="131"/>
        <item x="511"/>
        <item x="961"/>
        <item x="516"/>
        <item x="52"/>
        <item x="979"/>
        <item x="209"/>
        <item x="910"/>
        <item x="1106"/>
        <item x="685"/>
        <item x="98"/>
        <item x="418"/>
        <item x="835"/>
        <item x="174"/>
        <item x="869"/>
        <item x="546"/>
        <item x="772"/>
        <item x="715"/>
        <item x="219"/>
        <item x="810"/>
        <item x="215"/>
        <item x="68"/>
        <item x="168"/>
        <item x="149"/>
        <item x="801"/>
        <item x="428"/>
        <item x="805"/>
        <item x="932"/>
        <item x="1028"/>
        <item x="26"/>
        <item x="839"/>
        <item x="390"/>
        <item x="1112"/>
        <item x="1150"/>
        <item x="481"/>
        <item x="343"/>
        <item x="562"/>
        <item x="878"/>
        <item x="526"/>
        <item x="445"/>
        <item x="638"/>
        <item x="862"/>
        <item x="1133"/>
        <item x="964"/>
        <item x="333"/>
        <item x="683"/>
        <item x="761"/>
        <item x="554"/>
        <item x="849"/>
        <item x="945"/>
        <item x="856"/>
        <item x="286"/>
        <item x="347"/>
        <item x="838"/>
        <item x="1141"/>
        <item x="702"/>
        <item x="726"/>
        <item x="740"/>
        <item x="105"/>
        <item x="769"/>
        <item x="587"/>
        <item x="651"/>
        <item x="913"/>
        <item x="928"/>
        <item x="736"/>
        <item x="589"/>
        <item x="855"/>
        <item x="90"/>
        <item x="29"/>
        <item x="737"/>
        <item x="318"/>
        <item x="781"/>
        <item x="556"/>
        <item x="455"/>
        <item x="8"/>
        <item x="441"/>
        <item x="397"/>
        <item x="144"/>
        <item x="673"/>
        <item x="1087"/>
        <item x="563"/>
        <item x="618"/>
        <item x="1030"/>
        <item x="834"/>
        <item x="584"/>
        <item x="950"/>
        <item x="113"/>
        <item x="92"/>
        <item x="229"/>
        <item x="207"/>
        <item x="469"/>
        <item x="1136"/>
        <item x="7"/>
        <item x="1032"/>
        <item x="854"/>
        <item x="1080"/>
        <item x="1055"/>
        <item x="409"/>
        <item x="896"/>
        <item x="85"/>
        <item x="1042"/>
        <item x="692"/>
        <item x="939"/>
        <item x="330"/>
        <item x="181"/>
        <item x="301"/>
        <item x="1097"/>
        <item x="444"/>
        <item x="355"/>
        <item x="517"/>
        <item x="706"/>
        <item x="439"/>
        <item x="182"/>
        <item x="966"/>
        <item x="975"/>
        <item x="275"/>
        <item x="655"/>
        <item x="927"/>
        <item x="569"/>
        <item x="429"/>
        <item x="573"/>
        <item x="576"/>
        <item x="485"/>
        <item x="969"/>
        <item x="942"/>
        <item x="1114"/>
        <item x="871"/>
        <item x="640"/>
        <item x="789"/>
        <item x="904"/>
        <item x="353"/>
        <item x="533"/>
        <item x="16"/>
        <item x="633"/>
        <item x="720"/>
        <item x="814"/>
        <item x="509"/>
        <item x="803"/>
        <item x="1148"/>
        <item x="1007"/>
        <item x="350"/>
        <item x="1117"/>
        <item x="71"/>
        <item x="167"/>
        <item x="532"/>
        <item x="1149"/>
        <item x="101"/>
        <item x="734"/>
        <item x="1037"/>
        <item x="438"/>
        <item x="903"/>
        <item x="335"/>
        <item x="1069"/>
        <item x="382"/>
        <item x="1126"/>
        <item x="484"/>
        <item x="790"/>
        <item x="785"/>
        <item x="507"/>
        <item x="135"/>
        <item x="792"/>
        <item x="272"/>
        <item x="664"/>
        <item x="1063"/>
        <item x="185"/>
        <item x="763"/>
        <item x="865"/>
        <item x="30"/>
        <item x="186"/>
        <item x="321"/>
        <item x="410"/>
        <item x="1096"/>
        <item x="600"/>
        <item x="760"/>
        <item x="1125"/>
        <item x="34"/>
        <item x="2"/>
        <item x="1058"/>
        <item x="84"/>
        <item x="528"/>
        <item x="937"/>
        <item x="712"/>
        <item x="356"/>
        <item x="412"/>
        <item x="88"/>
        <item x="574"/>
        <item x="60"/>
        <item x="626"/>
        <item x="147"/>
        <item x="48"/>
        <item x="1049"/>
        <item x="170"/>
        <item x="688"/>
        <item x="162"/>
        <item x="992"/>
        <item x="911"/>
        <item x="765"/>
        <item x="327"/>
        <item x="794"/>
        <item x="848"/>
        <item x="1038"/>
        <item x="46"/>
        <item x="411"/>
        <item x="1044"/>
        <item x="358"/>
        <item x="368"/>
        <item x="723"/>
        <item x="845"/>
        <item x="755"/>
        <item x="577"/>
        <item x="1018"/>
        <item x="823"/>
        <item x="142"/>
        <item x="1115"/>
        <item x="1089"/>
        <item x="822"/>
        <item x="328"/>
        <item x="594"/>
        <item x="1033"/>
        <item x="339"/>
        <item x="187"/>
        <item x="553"/>
        <item x="648"/>
        <item x="163"/>
        <item x="1050"/>
        <item x="748"/>
        <item x="392"/>
        <item x="405"/>
        <item x="1130"/>
        <item x="357"/>
        <item x="894"/>
        <item x="893"/>
        <item x="652"/>
        <item x="436"/>
        <item x="145"/>
        <item x="581"/>
        <item x="325"/>
        <item x="1116"/>
        <item x="1"/>
        <item x="401"/>
        <item x="762"/>
        <item x="1041"/>
        <item x="764"/>
        <item x="1147"/>
        <item x="829"/>
        <item x="56"/>
        <item x="635"/>
        <item x="987"/>
        <item x="746"/>
        <item x="527"/>
        <item x="270"/>
        <item x="231"/>
        <item x="74"/>
        <item x="303"/>
        <item x="956"/>
        <item x="605"/>
        <item x="122"/>
        <item x="363"/>
        <item x="458"/>
        <item x="1120"/>
        <item x="300"/>
        <item x="27"/>
        <item x="929"/>
        <item x="1024"/>
        <item x="566"/>
        <item x="72"/>
        <item x="359"/>
        <item x="1085"/>
        <item x="906"/>
        <item x="200"/>
        <item x="612"/>
        <item x="288"/>
        <item x="958"/>
        <item x="109"/>
        <item x="940"/>
        <item x="160"/>
        <item x="65"/>
        <item x="890"/>
        <item x="467"/>
        <item x="598"/>
        <item x="488"/>
        <item x="44"/>
        <item x="980"/>
        <item x="87"/>
        <item x="268"/>
        <item x="1023"/>
        <item x="886"/>
        <item x="684"/>
        <item x="278"/>
        <item x="120"/>
        <item x="376"/>
        <item x="918"/>
        <item x="1015"/>
        <item x="549"/>
        <item x="1140"/>
        <item x="505"/>
        <item x="423"/>
        <item x="593"/>
        <item x="257"/>
        <item x="545"/>
        <item x="118"/>
        <item x="860"/>
        <item x="399"/>
        <item x="1016"/>
        <item x="743"/>
        <item x="907"/>
        <item x="137"/>
        <item x="18"/>
        <item x="647"/>
        <item x="97"/>
        <item x="908"/>
        <item x="843"/>
        <item x="305"/>
        <item x="662"/>
        <item x="679"/>
        <item x="1031"/>
        <item x="985"/>
        <item x="238"/>
        <item x="227"/>
        <item x="13"/>
        <item x="639"/>
        <item x="194"/>
        <item x="625"/>
        <item x="1040"/>
        <item x="119"/>
        <item x="480"/>
        <item x="883"/>
        <item x="1124"/>
        <item x="696"/>
        <item x="1142"/>
        <item x="1039"/>
        <item x="81"/>
        <item x="686"/>
        <item x="888"/>
        <item x="1017"/>
        <item x="383"/>
        <item x="1100"/>
        <item x="909"/>
        <item x="732"/>
        <item x="786"/>
        <item x="984"/>
        <item x="1123"/>
        <item x="404"/>
        <item x="1047"/>
        <item x="1074"/>
        <item x="897"/>
        <item x="384"/>
        <item x="398"/>
        <item x="204"/>
        <item x="713"/>
        <item x="697"/>
        <item x="435"/>
        <item x="846"/>
        <item x="53"/>
        <item x="1076"/>
        <item x="731"/>
        <item x="267"/>
        <item x="1000"/>
        <item x="827"/>
        <item x="482"/>
        <item x="1090"/>
        <item x="806"/>
        <item x="1075"/>
        <item x="599"/>
        <item x="39"/>
        <item x="944"/>
        <item x="226"/>
        <item x="1110"/>
        <item x="296"/>
        <item x="728"/>
        <item x="758"/>
        <item x="645"/>
        <item x="575"/>
        <item x="12"/>
        <item x="184"/>
        <item x="885"/>
        <item x="741"/>
        <item x="1009"/>
        <item x="123"/>
        <item x="817"/>
        <item x="722"/>
        <item x="419"/>
        <item x="776"/>
        <item x="946"/>
        <item x="815"/>
        <item x="568"/>
        <item x="751"/>
        <item x="54"/>
        <item x="91"/>
        <item x="192"/>
        <item x="462"/>
        <item x="337"/>
        <item x="344"/>
        <item x="796"/>
        <item x="457"/>
        <item x="606"/>
        <item x="1060"/>
        <item x="619"/>
        <item x="156"/>
        <item x="610"/>
        <item x="986"/>
        <item x="42"/>
        <item x="780"/>
        <item x="124"/>
        <item x="197"/>
        <item x="420"/>
        <item x="753"/>
        <item x="289"/>
        <item x="15"/>
        <item x="628"/>
        <item x="1111"/>
        <item x="770"/>
        <item x="880"/>
        <item x="643"/>
        <item x="508"/>
        <item x="955"/>
        <item x="775"/>
        <item x="542"/>
        <item x="338"/>
        <item x="1099"/>
        <item x="440"/>
        <item x="729"/>
        <item x="468"/>
        <item x="14"/>
        <item x="43"/>
        <item x="550"/>
        <item x="504"/>
        <item x="547"/>
        <item x="369"/>
        <item x="4"/>
        <item x="949"/>
        <item x="348"/>
        <item x="58"/>
        <item x="689"/>
        <item x="232"/>
        <item x="55"/>
        <item x="962"/>
        <item x="41"/>
        <item x="767"/>
        <item x="497"/>
        <item x="225"/>
        <item x="879"/>
        <item x="230"/>
        <item x="668"/>
        <item x="320"/>
        <item x="367"/>
        <item x="535"/>
        <item x="739"/>
        <item x="982"/>
        <item x="140"/>
        <item x="627"/>
        <item x="224"/>
        <item x="539"/>
        <item x="916"/>
        <item x="281"/>
        <item x="925"/>
        <item x="492"/>
        <item x="717"/>
        <item x="377"/>
        <item x="699"/>
        <item x="592"/>
        <item x="23"/>
        <item x="1081"/>
        <item x="407"/>
        <item x="221"/>
        <item x="506"/>
        <item x="349"/>
        <item x="784"/>
        <item x="391"/>
        <item x="474"/>
        <item x="326"/>
        <item x="875"/>
        <item x="99"/>
        <item x="478"/>
        <item x="394"/>
        <item x="1014"/>
        <item x="809"/>
        <item x="190"/>
        <item x="1127"/>
        <item x="66"/>
        <item x="129"/>
        <item x="31"/>
        <item x="808"/>
        <item x="103"/>
        <item x="432"/>
        <item x="693"/>
        <item x="1086"/>
        <item x="141"/>
        <item x="867"/>
        <item x="1122"/>
        <item x="1013"/>
        <item x="1093"/>
        <item x="887"/>
        <item x="400"/>
        <item x="681"/>
        <item x="996"/>
        <item x="38"/>
        <item x="716"/>
        <item x="881"/>
        <item x="1137"/>
        <item x="111"/>
        <item x="314"/>
        <item x="199"/>
        <item x="19"/>
        <item x="212"/>
        <item x="709"/>
        <item x="452"/>
        <item x="208"/>
        <item x="108"/>
        <item x="323"/>
        <item x="117"/>
        <item x="572"/>
        <item x="139"/>
        <item x="777"/>
        <item x="1135"/>
        <item x="276"/>
        <item x="195"/>
        <item x="735"/>
        <item x="742"/>
        <item x="62"/>
        <item x="471"/>
        <item x="179"/>
        <item x="459"/>
        <item x="820"/>
        <item x="912"/>
        <item x="378"/>
        <item x="788"/>
        <item x="324"/>
        <item x="1152"/>
        <item t="default"/>
      </items>
    </pivotField>
    <pivotField compact="0" showAll="0">
      <items count="63">
        <item x="4"/>
        <item x="1"/>
        <item x="15"/>
        <item x="39"/>
        <item x="42"/>
        <item x="18"/>
        <item x="9"/>
        <item x="50"/>
        <item x="14"/>
        <item x="20"/>
        <item x="5"/>
        <item x="31"/>
        <item x="23"/>
        <item x="11"/>
        <item x="3"/>
        <item x="38"/>
        <item x="32"/>
        <item x="24"/>
        <item x="37"/>
        <item x="22"/>
        <item x="34"/>
        <item x="35"/>
        <item x="36"/>
        <item x="2"/>
        <item x="48"/>
        <item x="10"/>
        <item x="30"/>
        <item x="47"/>
        <item x="33"/>
        <item x="41"/>
        <item x="40"/>
        <item x="44"/>
        <item x="29"/>
        <item x="6"/>
        <item x="55"/>
        <item x="49"/>
        <item x="25"/>
        <item x="58"/>
        <item x="46"/>
        <item x="13"/>
        <item x="59"/>
        <item x="21"/>
        <item x="60"/>
        <item x="28"/>
        <item x="54"/>
        <item x="7"/>
        <item x="43"/>
        <item x="19"/>
        <item x="45"/>
        <item x="52"/>
        <item x="57"/>
        <item x="26"/>
        <item x="56"/>
        <item x="0"/>
        <item x="51"/>
        <item x="16"/>
        <item x="8"/>
        <item x="17"/>
        <item x="12"/>
        <item x="53"/>
        <item x="27"/>
        <item x="61"/>
        <item t="default"/>
      </items>
    </pivotField>
    <pivotField compact="0" showAll="0">
      <items count="231">
        <item x="5"/>
        <item x="2"/>
        <item x="39"/>
        <item x="122"/>
        <item x="188"/>
        <item x="131"/>
        <item x="113"/>
        <item x="71"/>
        <item x="96"/>
        <item x="134"/>
        <item x="169"/>
        <item x="16"/>
        <item x="191"/>
        <item x="184"/>
        <item x="144"/>
        <item x="146"/>
        <item x="78"/>
        <item x="152"/>
        <item x="190"/>
        <item x="38"/>
        <item x="31"/>
        <item x="156"/>
        <item x="182"/>
        <item x="49"/>
        <item x="115"/>
        <item x="117"/>
        <item x="186"/>
        <item x="221"/>
        <item x="163"/>
        <item x="121"/>
        <item x="223"/>
        <item x="45"/>
        <item x="149"/>
        <item x="129"/>
        <item x="27"/>
        <item x="147"/>
        <item x="166"/>
        <item x="193"/>
        <item x="133"/>
        <item x="50"/>
        <item x="100"/>
        <item x="87"/>
        <item x="228"/>
        <item x="170"/>
        <item x="226"/>
        <item x="15"/>
        <item x="72"/>
        <item x="135"/>
        <item x="203"/>
        <item x="123"/>
        <item x="94"/>
        <item x="37"/>
        <item x="162"/>
        <item x="74"/>
        <item x="148"/>
        <item x="33"/>
        <item x="189"/>
        <item x="222"/>
        <item x="183"/>
        <item x="57"/>
        <item x="137"/>
        <item x="83"/>
        <item x="30"/>
        <item x="143"/>
        <item x="187"/>
        <item x="19"/>
        <item x="56"/>
        <item x="214"/>
        <item x="168"/>
        <item x="95"/>
        <item x="220"/>
        <item x="13"/>
        <item x="51"/>
        <item x="93"/>
        <item x="103"/>
        <item x="212"/>
        <item x="219"/>
        <item x="65"/>
        <item x="92"/>
        <item x="217"/>
        <item x="216"/>
        <item x="21"/>
        <item x="114"/>
        <item x="105"/>
        <item x="171"/>
        <item x="225"/>
        <item x="22"/>
        <item x="84"/>
        <item x="211"/>
        <item x="118"/>
        <item x="0"/>
        <item x="218"/>
        <item x="175"/>
        <item x="208"/>
        <item x="158"/>
        <item x="36"/>
        <item x="43"/>
        <item x="88"/>
        <item x="153"/>
        <item x="23"/>
        <item x="164"/>
        <item x="159"/>
        <item x="75"/>
        <item x="145"/>
        <item x="3"/>
        <item x="142"/>
        <item x="46"/>
        <item x="54"/>
        <item x="197"/>
        <item x="173"/>
        <item x="207"/>
        <item x="14"/>
        <item x="85"/>
        <item x="209"/>
        <item x="77"/>
        <item x="111"/>
        <item x="73"/>
        <item x="107"/>
        <item x="40"/>
        <item x="66"/>
        <item x="52"/>
        <item x="63"/>
        <item x="119"/>
        <item x="67"/>
        <item x="91"/>
        <item x="139"/>
        <item x="155"/>
        <item x="202"/>
        <item x="68"/>
        <item x="161"/>
        <item x="141"/>
        <item x="90"/>
        <item x="55"/>
        <item x="104"/>
        <item x="59"/>
        <item x="82"/>
        <item x="61"/>
        <item x="167"/>
        <item x="26"/>
        <item x="58"/>
        <item x="106"/>
        <item x="7"/>
        <item x="128"/>
        <item x="62"/>
        <item x="206"/>
        <item x="48"/>
        <item x="110"/>
        <item x="174"/>
        <item x="102"/>
        <item x="47"/>
        <item x="178"/>
        <item x="53"/>
        <item x="6"/>
        <item x="215"/>
        <item x="97"/>
        <item x="198"/>
        <item x="17"/>
        <item x="70"/>
        <item x="199"/>
        <item x="86"/>
        <item x="99"/>
        <item x="24"/>
        <item x="210"/>
        <item x="10"/>
        <item x="69"/>
        <item x="124"/>
        <item x="136"/>
        <item x="60"/>
        <item x="200"/>
        <item x="112"/>
        <item x="125"/>
        <item x="76"/>
        <item x="177"/>
        <item x="44"/>
        <item x="11"/>
        <item x="120"/>
        <item x="196"/>
        <item x="9"/>
        <item x="172"/>
        <item x="101"/>
        <item x="98"/>
        <item x="224"/>
        <item x="192"/>
        <item x="80"/>
        <item x="227"/>
        <item x="176"/>
        <item x="1"/>
        <item x="29"/>
        <item x="127"/>
        <item x="181"/>
        <item x="126"/>
        <item x="201"/>
        <item x="81"/>
        <item x="138"/>
        <item x="213"/>
        <item x="64"/>
        <item x="204"/>
        <item x="34"/>
        <item x="20"/>
        <item x="41"/>
        <item x="195"/>
        <item x="165"/>
        <item x="140"/>
        <item x="25"/>
        <item x="205"/>
        <item x="32"/>
        <item x="160"/>
        <item x="18"/>
        <item x="8"/>
        <item x="108"/>
        <item x="35"/>
        <item x="116"/>
        <item x="12"/>
        <item x="154"/>
        <item x="194"/>
        <item x="179"/>
        <item x="180"/>
        <item x="132"/>
        <item x="157"/>
        <item x="4"/>
        <item x="109"/>
        <item x="185"/>
        <item x="130"/>
        <item x="150"/>
        <item x="79"/>
        <item x="28"/>
        <item x="151"/>
        <item x="42"/>
        <item x="89"/>
        <item x="229"/>
        <item t="default"/>
      </items>
    </pivotField>
    <pivotField compact="0" showAll="0">
      <items count="1247">
        <item x="5"/>
        <item x="216"/>
        <item x="352"/>
        <item x="26"/>
        <item x="1092"/>
        <item x="964"/>
        <item x="213"/>
        <item x="854"/>
        <item x="751"/>
        <item x="775"/>
        <item x="898"/>
        <item x="416"/>
        <item x="293"/>
        <item x="635"/>
        <item x="679"/>
        <item x="260"/>
        <item x="272"/>
        <item x="1137"/>
        <item x="282"/>
        <item x="1218"/>
        <item x="281"/>
        <item x="618"/>
        <item x="244"/>
        <item x="627"/>
        <item x="1073"/>
        <item x="66"/>
        <item x="1128"/>
        <item x="801"/>
        <item x="537"/>
        <item x="1042"/>
        <item x="1154"/>
        <item x="653"/>
        <item x="716"/>
        <item x="343"/>
        <item x="1199"/>
        <item x="1221"/>
        <item x="856"/>
        <item x="1028"/>
        <item x="1150"/>
        <item x="1115"/>
        <item x="48"/>
        <item x="516"/>
        <item x="744"/>
        <item x="888"/>
        <item x="584"/>
        <item x="151"/>
        <item x="926"/>
        <item x="713"/>
        <item x="961"/>
        <item x="549"/>
        <item x="34"/>
        <item x="614"/>
        <item x="105"/>
        <item x="942"/>
        <item x="890"/>
        <item x="291"/>
        <item x="468"/>
        <item x="388"/>
        <item x="64"/>
        <item x="81"/>
        <item x="484"/>
        <item x="442"/>
        <item x="477"/>
        <item x="19"/>
        <item x="674"/>
        <item x="704"/>
        <item x="229"/>
        <item x="981"/>
        <item x="719"/>
        <item x="506"/>
        <item x="179"/>
        <item x="969"/>
        <item x="317"/>
        <item x="452"/>
        <item x="528"/>
        <item x="875"/>
        <item x="296"/>
        <item x="1050"/>
        <item x="899"/>
        <item x="577"/>
        <item x="603"/>
        <item x="492"/>
        <item x="1145"/>
        <item x="334"/>
        <item x="361"/>
        <item x="417"/>
        <item x="176"/>
        <item x="330"/>
        <item x="1018"/>
        <item x="1007"/>
        <item x="1054"/>
        <item x="355"/>
        <item x="1107"/>
        <item x="686"/>
        <item x="997"/>
        <item x="279"/>
        <item x="598"/>
        <item x="140"/>
        <item x="972"/>
        <item x="1094"/>
        <item x="71"/>
        <item x="1139"/>
        <item x="243"/>
        <item x="320"/>
        <item x="534"/>
        <item x="345"/>
        <item x="852"/>
        <item x="1053"/>
        <item x="383"/>
        <item x="625"/>
        <item x="404"/>
        <item x="461"/>
        <item x="83"/>
        <item x="472"/>
        <item x="171"/>
        <item x="312"/>
        <item x="992"/>
        <item x="588"/>
        <item x="454"/>
        <item x="231"/>
        <item x="1032"/>
        <item x="556"/>
        <item x="386"/>
        <item x="633"/>
        <item x="75"/>
        <item x="458"/>
        <item x="1106"/>
        <item x="883"/>
        <item x="542"/>
        <item x="512"/>
        <item x="182"/>
        <item x="1140"/>
        <item x="924"/>
        <item x="952"/>
        <item x="476"/>
        <item x="671"/>
        <item x="594"/>
        <item x="881"/>
        <item x="1084"/>
        <item x="649"/>
        <item x="1083"/>
        <item x="763"/>
        <item x="107"/>
        <item x="37"/>
        <item x="608"/>
        <item x="544"/>
        <item x="785"/>
        <item x="860"/>
        <item x="241"/>
        <item x="514"/>
        <item x="1012"/>
        <item x="210"/>
        <item x="18"/>
        <item x="205"/>
        <item x="563"/>
        <item x="1015"/>
        <item x="1080"/>
        <item x="975"/>
        <item x="1000"/>
        <item x="465"/>
        <item x="807"/>
        <item x="864"/>
        <item x="113"/>
        <item x="696"/>
        <item x="692"/>
        <item x="380"/>
        <item x="1052"/>
        <item x="428"/>
        <item x="823"/>
        <item x="1116"/>
        <item x="1195"/>
        <item x="659"/>
        <item x="1203"/>
        <item x="30"/>
        <item x="1125"/>
        <item x="536"/>
        <item x="1176"/>
        <item x="568"/>
        <item x="517"/>
        <item x="259"/>
        <item x="33"/>
        <item x="89"/>
        <item x="1127"/>
        <item x="96"/>
        <item x="1069"/>
        <item x="973"/>
        <item x="1062"/>
        <item x="631"/>
        <item x="122"/>
        <item x="245"/>
        <item x="1001"/>
        <item x="160"/>
        <item x="838"/>
        <item x="518"/>
        <item x="463"/>
        <item x="668"/>
        <item x="533"/>
        <item x="821"/>
        <item x="232"/>
        <item x="300"/>
        <item x="290"/>
        <item x="184"/>
        <item x="294"/>
        <item x="88"/>
        <item x="1118"/>
        <item x="131"/>
        <item x="211"/>
        <item x="1156"/>
        <item x="459"/>
        <item x="304"/>
        <item x="127"/>
        <item x="636"/>
        <item x="78"/>
        <item x="166"/>
        <item x="658"/>
        <item x="862"/>
        <item x="1102"/>
        <item x="249"/>
        <item x="170"/>
        <item x="1163"/>
        <item x="858"/>
        <item x="559"/>
        <item x="626"/>
        <item x="94"/>
        <item x="261"/>
        <item x="929"/>
        <item x="1108"/>
        <item x="798"/>
        <item x="1167"/>
        <item x="328"/>
        <item x="373"/>
        <item x="247"/>
        <item x="722"/>
        <item x="797"/>
        <item x="592"/>
        <item x="1044"/>
        <item x="725"/>
        <item x="993"/>
        <item x="539"/>
        <item x="876"/>
        <item x="100"/>
        <item x="944"/>
        <item x="813"/>
        <item x="431"/>
        <item x="1151"/>
        <item x="90"/>
        <item x="194"/>
        <item x="897"/>
        <item x="1079"/>
        <item x="363"/>
        <item x="1072"/>
        <item x="72"/>
        <item x="159"/>
        <item x="905"/>
        <item x="473"/>
        <item x="0"/>
        <item x="667"/>
        <item x="1190"/>
        <item x="714"/>
        <item x="230"/>
        <item x="1149"/>
        <item x="6"/>
        <item x="1110"/>
        <item x="934"/>
        <item x="1086"/>
        <item x="585"/>
        <item x="1047"/>
        <item x="540"/>
        <item x="1013"/>
        <item x="762"/>
        <item x="496"/>
        <item x="513"/>
        <item x="283"/>
        <item x="478"/>
        <item x="717"/>
        <item x="611"/>
        <item x="840"/>
        <item x="1104"/>
        <item x="754"/>
        <item x="430"/>
        <item x="901"/>
        <item x="74"/>
        <item x="564"/>
        <item x="69"/>
        <item x="301"/>
        <item x="246"/>
        <item x="954"/>
        <item x="314"/>
        <item x="673"/>
        <item x="1235"/>
        <item x="752"/>
        <item x="834"/>
        <item x="120"/>
        <item x="466"/>
        <item x="144"/>
        <item x="640"/>
        <item x="353"/>
        <item x="758"/>
        <item x="746"/>
        <item x="712"/>
        <item x="698"/>
        <item x="488"/>
        <item x="525"/>
        <item x="482"/>
        <item x="139"/>
        <item x="866"/>
        <item x="1183"/>
        <item x="652"/>
        <item x="1134"/>
        <item x="9"/>
        <item x="1070"/>
        <item x="727"/>
        <item x="475"/>
        <item x="385"/>
        <item x="1035"/>
        <item x="1186"/>
        <item x="1161"/>
        <item x="753"/>
        <item x="855"/>
        <item x="661"/>
        <item x="108"/>
        <item x="1239"/>
        <item x="995"/>
        <item x="136"/>
        <item x="541"/>
        <item x="460"/>
        <item x="32"/>
        <item x="867"/>
        <item x="233"/>
        <item x="780"/>
        <item x="1101"/>
        <item x="379"/>
        <item x="615"/>
        <item x="237"/>
        <item x="500"/>
        <item x="1055"/>
        <item x="268"/>
        <item x="575"/>
        <item x="365"/>
        <item x="309"/>
        <item x="591"/>
        <item x="827"/>
        <item x="879"/>
        <item x="708"/>
        <item x="1117"/>
        <item x="1209"/>
        <item x="119"/>
        <item x="332"/>
        <item x="150"/>
        <item x="1208"/>
        <item x="397"/>
        <item x="287"/>
        <item x="271"/>
        <item x="3"/>
        <item x="215"/>
        <item x="440"/>
        <item x="84"/>
        <item x="743"/>
        <item x="418"/>
        <item x="24"/>
        <item x="596"/>
        <item x="1034"/>
        <item x="917"/>
        <item x="999"/>
        <item x="874"/>
        <item x="1133"/>
        <item x="1192"/>
        <item x="1011"/>
        <item x="572"/>
        <item x="302"/>
        <item x="769"/>
        <item x="1130"/>
        <item x="275"/>
        <item x="198"/>
        <item x="885"/>
        <item x="715"/>
        <item x="772"/>
        <item x="847"/>
        <item x="869"/>
        <item x="340"/>
        <item x="163"/>
        <item x="27"/>
        <item x="882"/>
        <item x="20"/>
        <item x="828"/>
        <item x="434"/>
        <item x="515"/>
        <item x="624"/>
        <item x="278"/>
        <item x="255"/>
        <item x="181"/>
        <item x="79"/>
        <item x="803"/>
        <item x="657"/>
        <item x="421"/>
        <item x="795"/>
        <item x="331"/>
        <item x="65"/>
        <item x="1152"/>
        <item x="438"/>
        <item x="561"/>
        <item x="1237"/>
        <item x="1157"/>
        <item x="806"/>
        <item x="502"/>
        <item x="145"/>
        <item x="891"/>
        <item x="604"/>
        <item x="339"/>
        <item x="808"/>
        <item x="49"/>
        <item x="173"/>
        <item x="1148"/>
        <item x="398"/>
        <item x="490"/>
        <item x="143"/>
        <item x="1059"/>
        <item x="720"/>
        <item x="1179"/>
        <item x="736"/>
        <item x="655"/>
        <item x="548"/>
        <item x="204"/>
        <item x="701"/>
        <item x="424"/>
        <item x="250"/>
        <item x="731"/>
        <item x="531"/>
        <item x="582"/>
        <item x="240"/>
        <item x="256"/>
        <item x="865"/>
        <item x="154"/>
        <item x="946"/>
        <item x="437"/>
        <item x="849"/>
        <item x="1038"/>
        <item x="939"/>
        <item x="306"/>
        <item x="507"/>
        <item x="1076"/>
        <item x="1010"/>
        <item x="976"/>
        <item x="1081"/>
        <item x="164"/>
        <item x="1229"/>
        <item x="189"/>
        <item x="1168"/>
        <item x="910"/>
        <item x="364"/>
        <item x="647"/>
        <item x="429"/>
        <item x="207"/>
        <item x="504"/>
        <item x="1075"/>
        <item x="1182"/>
        <item x="896"/>
        <item x="1172"/>
        <item x="909"/>
        <item x="683"/>
        <item x="1087"/>
        <item x="1003"/>
        <item x="613"/>
        <item x="485"/>
        <item x="1041"/>
        <item x="943"/>
        <item x="126"/>
        <item x="644"/>
        <item x="543"/>
        <item x="1188"/>
        <item x="190"/>
        <item x="1217"/>
        <item x="777"/>
        <item x="750"/>
        <item x="998"/>
        <item x="947"/>
        <item x="1225"/>
        <item x="269"/>
        <item x="527"/>
        <item x="433"/>
        <item x="770"/>
        <item x="919"/>
        <item x="1085"/>
        <item x="779"/>
        <item x="1236"/>
        <item x="409"/>
        <item x="399"/>
        <item x="112"/>
        <item x="238"/>
        <item x="605"/>
        <item x="371"/>
        <item x="153"/>
        <item x="186"/>
        <item x="718"/>
        <item x="697"/>
        <item x="1171"/>
        <item x="1206"/>
        <item x="595"/>
        <item x="1243"/>
        <item x="931"/>
        <item x="859"/>
        <item x="114"/>
        <item x="555"/>
        <item x="666"/>
        <item x="815"/>
        <item x="405"/>
        <item x="239"/>
        <item x="545"/>
        <item x="59"/>
        <item x="841"/>
        <item x="747"/>
        <item x="1175"/>
        <item x="1194"/>
        <item x="963"/>
        <item x="158"/>
        <item x="1215"/>
        <item x="453"/>
        <item x="149"/>
        <item x="121"/>
        <item x="142"/>
        <item x="641"/>
        <item x="546"/>
        <item x="46"/>
        <item x="637"/>
        <item x="445"/>
        <item x="908"/>
        <item x="509"/>
        <item x="1222"/>
        <item x="316"/>
        <item x="927"/>
        <item x="455"/>
        <item x="50"/>
        <item x="648"/>
        <item x="1077"/>
        <item x="362"/>
        <item x="1049"/>
        <item x="372"/>
        <item x="298"/>
        <item x="1166"/>
        <item x="983"/>
        <item x="669"/>
        <item x="295"/>
        <item x="262"/>
        <item x="487"/>
        <item x="1187"/>
        <item x="248"/>
        <item x="783"/>
        <item x="311"/>
        <item x="748"/>
        <item x="1090"/>
        <item x="1058"/>
        <item x="1223"/>
        <item x="579"/>
        <item x="420"/>
        <item x="1232"/>
        <item x="791"/>
        <item x="251"/>
        <item x="318"/>
        <item x="202"/>
        <item x="642"/>
        <item x="619"/>
        <item x="921"/>
        <item x="819"/>
        <item x="178"/>
        <item x="168"/>
        <item x="1135"/>
        <item x="57"/>
        <item x="193"/>
        <item x="313"/>
        <item x="146"/>
        <item x="307"/>
        <item x="918"/>
        <item x="737"/>
        <item x="396"/>
        <item x="47"/>
        <item x="236"/>
        <item x="818"/>
        <item x="432"/>
        <item x="616"/>
        <item x="310"/>
        <item x="351"/>
        <item x="375"/>
        <item x="607"/>
        <item x="601"/>
        <item x="223"/>
        <item x="85"/>
        <item x="285"/>
        <item x="580"/>
        <item x="341"/>
        <item x="208"/>
        <item x="43"/>
        <item x="1088"/>
        <item x="381"/>
        <item x="76"/>
        <item x="784"/>
        <item x="408"/>
        <item x="387"/>
        <item x="10"/>
        <item x="551"/>
        <item x="16"/>
        <item x="1040"/>
        <item x="217"/>
        <item x="299"/>
        <item x="937"/>
        <item x="741"/>
        <item x="1109"/>
        <item x="787"/>
        <item x="174"/>
        <item x="566"/>
        <item x="733"/>
        <item x="914"/>
        <item x="586"/>
        <item x="793"/>
        <item x="920"/>
        <item x="510"/>
        <item x="277"/>
        <item x="702"/>
        <item x="535"/>
        <item x="263"/>
        <item x="116"/>
        <item x="450"/>
        <item x="792"/>
        <item x="1162"/>
        <item x="571"/>
        <item x="55"/>
        <item x="639"/>
        <item x="242"/>
        <item x="974"/>
        <item x="1230"/>
        <item x="195"/>
        <item x="1244"/>
        <item x="530"/>
        <item x="147"/>
        <item x="1205"/>
        <item x="681"/>
        <item x="1060"/>
        <item x="167"/>
        <item x="833"/>
        <item x="988"/>
        <item x="1026"/>
        <item x="932"/>
        <item x="389"/>
        <item x="522"/>
        <item x="557"/>
        <item x="23"/>
        <item x="390"/>
        <item x="956"/>
        <item x="1178"/>
        <item x="1068"/>
        <item x="1004"/>
        <item x="1016"/>
        <item x="906"/>
        <item x="904"/>
        <item x="723"/>
        <item x="1191"/>
        <item x="935"/>
        <item x="1091"/>
        <item x="1009"/>
        <item x="1141"/>
        <item x="1029"/>
        <item x="67"/>
        <item x="329"/>
        <item x="172"/>
        <item x="125"/>
        <item x="141"/>
        <item x="560"/>
        <item x="986"/>
        <item x="759"/>
        <item x="526"/>
        <item x="13"/>
        <item x="925"/>
        <item x="895"/>
        <item x="38"/>
        <item x="95"/>
        <item x="494"/>
        <item x="861"/>
        <item x="811"/>
        <item x="436"/>
        <item x="391"/>
        <item x="276"/>
        <item x="356"/>
        <item x="286"/>
        <item x="435"/>
        <item x="92"/>
        <item x="423"/>
        <item x="902"/>
        <item x="940"/>
        <item x="628"/>
        <item x="129"/>
        <item x="938"/>
        <item x="1144"/>
        <item x="977"/>
        <item x="826"/>
        <item x="137"/>
        <item x="212"/>
        <item x="734"/>
        <item x="872"/>
        <item x="308"/>
        <item x="8"/>
        <item x="162"/>
        <item x="400"/>
        <item x="1005"/>
        <item x="617"/>
        <item x="749"/>
        <item x="907"/>
        <item x="887"/>
        <item x="1198"/>
        <item x="745"/>
        <item x="532"/>
        <item x="581"/>
        <item x="457"/>
        <item x="675"/>
        <item x="689"/>
        <item x="930"/>
        <item x="1181"/>
        <item x="1224"/>
        <item x="982"/>
        <item x="7"/>
        <item x="412"/>
        <item x="1045"/>
        <item x="481"/>
        <item x="623"/>
        <item x="766"/>
        <item x="574"/>
        <item x="916"/>
        <item x="836"/>
        <item x="877"/>
        <item x="923"/>
        <item x="346"/>
        <item x="771"/>
        <item x="1113"/>
        <item x="201"/>
        <item x="99"/>
        <item x="1169"/>
        <item x="816"/>
        <item x="967"/>
        <item x="590"/>
        <item x="991"/>
        <item x="922"/>
        <item x="820"/>
        <item x="1014"/>
        <item x="498"/>
        <item x="280"/>
        <item x="319"/>
        <item x="850"/>
        <item x="576"/>
        <item x="677"/>
        <item x="467"/>
        <item x="853"/>
        <item x="354"/>
        <item x="583"/>
        <item x="738"/>
        <item x="1164"/>
        <item x="1227"/>
        <item x="1048"/>
        <item x="497"/>
        <item x="610"/>
        <item x="1031"/>
        <item x="226"/>
        <item x="87"/>
        <item x="224"/>
        <item x="349"/>
        <item x="547"/>
        <item x="1138"/>
        <item x="1132"/>
        <item x="175"/>
        <item x="970"/>
        <item x="15"/>
        <item x="1124"/>
        <item x="419"/>
        <item x="602"/>
        <item x="1039"/>
        <item x="1056"/>
        <item x="303"/>
        <item x="851"/>
        <item x="979"/>
        <item x="448"/>
        <item x="138"/>
        <item x="350"/>
        <item x="520"/>
        <item x="814"/>
        <item x="781"/>
        <item x="447"/>
        <item x="1153"/>
        <item x="267"/>
        <item x="273"/>
        <item x="1006"/>
        <item x="688"/>
        <item x="663"/>
        <item x="693"/>
        <item x="776"/>
        <item x="817"/>
        <item x="413"/>
        <item x="234"/>
        <item x="726"/>
        <item x="1219"/>
        <item x="900"/>
        <item x="670"/>
        <item x="863"/>
        <item x="1019"/>
        <item x="728"/>
        <item x="886"/>
        <item x="524"/>
        <item x="622"/>
        <item x="1200"/>
        <item x="270"/>
        <item x="1089"/>
        <item x="978"/>
        <item x="845"/>
        <item x="705"/>
        <item x="1100"/>
        <item x="1120"/>
        <item x="962"/>
        <item x="77"/>
        <item x="957"/>
        <item x="651"/>
        <item x="989"/>
        <item x="764"/>
        <item x="1241"/>
        <item x="915"/>
        <item x="1204"/>
        <item x="161"/>
        <item x="933"/>
        <item x="1242"/>
        <item x="1119"/>
        <item x="554"/>
        <item x="756"/>
        <item x="333"/>
        <item x="80"/>
        <item x="1193"/>
        <item x="913"/>
        <item x="414"/>
        <item x="359"/>
        <item x="1214"/>
        <item x="846"/>
        <item x="326"/>
        <item x="91"/>
        <item x="810"/>
        <item x="235"/>
        <item x="799"/>
        <item x="711"/>
        <item x="724"/>
        <item x="1213"/>
        <item x="848"/>
        <item x="1147"/>
        <item x="593"/>
        <item x="403"/>
        <item x="1240"/>
        <item x="822"/>
        <item x="28"/>
        <item x="980"/>
        <item x="812"/>
        <item x="1180"/>
        <item x="645"/>
        <item x="456"/>
        <item x="529"/>
        <item x="1131"/>
        <item x="327"/>
        <item x="1051"/>
        <item x="357"/>
        <item x="1074"/>
        <item x="735"/>
        <item x="443"/>
        <item x="152"/>
        <item x="324"/>
        <item x="685"/>
        <item x="1238"/>
        <item x="2"/>
        <item x="165"/>
        <item x="200"/>
        <item x="12"/>
        <item x="56"/>
        <item x="959"/>
        <item x="444"/>
        <item x="111"/>
        <item x="415"/>
        <item x="599"/>
        <item x="58"/>
        <item x="377"/>
        <item x="928"/>
        <item x="1202"/>
        <item x="156"/>
        <item x="894"/>
        <item x="804"/>
        <item x="115"/>
        <item x="44"/>
        <item x="192"/>
        <item x="971"/>
        <item x="1022"/>
        <item x="180"/>
        <item x="1126"/>
        <item x="1097"/>
        <item x="17"/>
        <item x="407"/>
        <item x="778"/>
        <item x="606"/>
        <item x="768"/>
        <item x="338"/>
        <item x="360"/>
        <item x="368"/>
        <item x="912"/>
        <item x="135"/>
        <item x="794"/>
        <item x="1201"/>
        <item x="1173"/>
        <item x="358"/>
        <item x="629"/>
        <item x="1114"/>
        <item x="1129"/>
        <item x="337"/>
        <item x="157"/>
        <item x="370"/>
        <item x="573"/>
        <item x="117"/>
        <item x="199"/>
        <item x="1207"/>
        <item x="422"/>
        <item x="656"/>
        <item x="796"/>
        <item x="393"/>
        <item x="1212"/>
        <item x="1123"/>
        <item x="1043"/>
        <item x="1220"/>
        <item x="682"/>
        <item x="1099"/>
        <item x="51"/>
        <item x="968"/>
        <item x="755"/>
        <item x="966"/>
        <item x="690"/>
        <item x="479"/>
        <item x="1"/>
        <item x="499"/>
        <item x="650"/>
        <item x="569"/>
        <item x="264"/>
        <item x="305"/>
        <item x="42"/>
        <item x="985"/>
        <item x="1098"/>
        <item x="800"/>
        <item x="562"/>
        <item x="54"/>
        <item x="218"/>
        <item x="597"/>
        <item x="672"/>
        <item x="374"/>
        <item x="70"/>
        <item x="110"/>
        <item x="1112"/>
        <item x="680"/>
        <item x="630"/>
        <item x="987"/>
        <item x="227"/>
        <item x="694"/>
        <item x="654"/>
        <item x="1037"/>
        <item x="873"/>
        <item x="292"/>
        <item x="52"/>
        <item x="470"/>
        <item x="842"/>
        <item x="955"/>
        <item x="788"/>
        <item x="587"/>
        <item x="68"/>
        <item x="945"/>
        <item x="177"/>
        <item x="612"/>
        <item x="984"/>
        <item x="501"/>
        <item x="1017"/>
        <item x="62"/>
        <item x="103"/>
        <item x="1025"/>
        <item x="288"/>
        <item x="709"/>
        <item x="710"/>
        <item x="621"/>
        <item x="951"/>
        <item x="643"/>
        <item x="82"/>
        <item x="843"/>
        <item x="773"/>
        <item x="1061"/>
        <item x="996"/>
        <item x="1021"/>
        <item x="700"/>
        <item x="265"/>
        <item x="410"/>
        <item x="892"/>
        <item x="953"/>
        <item x="767"/>
        <item x="197"/>
        <item x="1105"/>
        <item x="185"/>
        <item x="93"/>
        <item x="1111"/>
        <item x="1066"/>
        <item x="676"/>
        <item x="284"/>
        <item x="732"/>
        <item x="789"/>
        <item x="1231"/>
        <item x="831"/>
        <item x="493"/>
        <item x="254"/>
        <item x="911"/>
        <item x="1067"/>
        <item x="253"/>
        <item x="187"/>
        <item x="401"/>
        <item x="790"/>
        <item x="684"/>
        <item x="426"/>
        <item x="1046"/>
        <item x="740"/>
        <item x="552"/>
        <item x="1174"/>
        <item x="384"/>
        <item x="664"/>
        <item x="1033"/>
        <item x="221"/>
        <item x="1063"/>
        <item x="425"/>
        <item x="880"/>
        <item x="1121"/>
        <item x="660"/>
        <item x="222"/>
        <item x="646"/>
        <item x="839"/>
        <item x="703"/>
        <item x="1136"/>
        <item x="1122"/>
        <item x="662"/>
        <item x="1234"/>
        <item x="1159"/>
        <item x="11"/>
        <item x="558"/>
        <item x="739"/>
        <item x="1185"/>
        <item x="102"/>
        <item x="209"/>
        <item x="1143"/>
        <item x="406"/>
        <item x="382"/>
        <item x="757"/>
        <item x="1024"/>
        <item x="491"/>
        <item x="1065"/>
        <item x="1211"/>
        <item x="1158"/>
        <item x="835"/>
        <item x="40"/>
        <item x="706"/>
        <item x="495"/>
        <item x="1023"/>
        <item x="31"/>
        <item x="1160"/>
        <item x="297"/>
        <item x="1082"/>
        <item x="86"/>
        <item x="868"/>
        <item x="960"/>
        <item x="36"/>
        <item x="941"/>
        <item x="521"/>
        <item x="691"/>
        <item x="1196"/>
        <item x="118"/>
        <item x="765"/>
        <item x="519"/>
        <item x="1027"/>
        <item x="870"/>
        <item x="266"/>
        <item x="600"/>
        <item x="824"/>
        <item x="489"/>
        <item x="1165"/>
        <item x="1093"/>
        <item x="101"/>
        <item x="73"/>
        <item x="480"/>
        <item x="347"/>
        <item x="148"/>
        <item x="21"/>
        <item x="128"/>
        <item x="449"/>
        <item x="825"/>
        <item x="878"/>
        <item x="589"/>
        <item x="258"/>
        <item x="474"/>
        <item x="889"/>
        <item x="687"/>
        <item x="104"/>
        <item x="378"/>
        <item x="1008"/>
        <item x="553"/>
        <item x="1030"/>
        <item x="325"/>
        <item x="620"/>
        <item x="335"/>
        <item x="342"/>
        <item x="336"/>
        <item x="469"/>
        <item x="1233"/>
        <item x="638"/>
        <item x="950"/>
        <item x="1071"/>
        <item x="323"/>
        <item x="565"/>
        <item x="196"/>
        <item x="451"/>
        <item x="903"/>
        <item x="462"/>
        <item x="802"/>
        <item x="289"/>
        <item x="14"/>
        <item x="219"/>
        <item x="786"/>
        <item x="1103"/>
        <item x="106"/>
        <item x="321"/>
        <item x="665"/>
        <item x="1002"/>
        <item x="1197"/>
        <item x="367"/>
        <item x="1228"/>
        <item x="523"/>
        <item x="1036"/>
        <item x="760"/>
        <item x="829"/>
        <item x="730"/>
        <item x="508"/>
        <item x="994"/>
        <item x="1216"/>
        <item x="1184"/>
        <item x="35"/>
        <item x="225"/>
        <item x="774"/>
        <item x="41"/>
        <item x="570"/>
        <item x="567"/>
        <item x="609"/>
        <item x="369"/>
        <item x="4"/>
        <item x="206"/>
        <item x="169"/>
        <item x="228"/>
        <item x="53"/>
        <item x="695"/>
        <item x="39"/>
        <item x="511"/>
        <item x="45"/>
        <item x="274"/>
        <item x="949"/>
        <item x="366"/>
        <item x="183"/>
        <item x="344"/>
        <item x="699"/>
        <item x="632"/>
        <item x="832"/>
        <item x="844"/>
        <item x="130"/>
        <item x="133"/>
        <item x="392"/>
        <item x="188"/>
        <item x="550"/>
        <item x="990"/>
        <item x="464"/>
        <item x="505"/>
        <item x="761"/>
        <item x="857"/>
        <item x="742"/>
        <item x="1226"/>
        <item x="214"/>
        <item x="729"/>
        <item x="446"/>
        <item x="348"/>
        <item x="721"/>
        <item x="538"/>
        <item x="503"/>
        <item x="936"/>
        <item x="486"/>
        <item x="97"/>
        <item x="252"/>
        <item x="203"/>
        <item x="29"/>
        <item x="220"/>
        <item x="578"/>
        <item x="830"/>
        <item x="1177"/>
        <item x="123"/>
        <item x="395"/>
        <item x="893"/>
        <item x="1096"/>
        <item x="871"/>
        <item x="63"/>
        <item x="25"/>
        <item x="1020"/>
        <item x="132"/>
        <item x="439"/>
        <item x="394"/>
        <item x="1142"/>
        <item x="1170"/>
        <item x="1146"/>
        <item x="134"/>
        <item x="678"/>
        <item x="1210"/>
        <item x="1095"/>
        <item x="958"/>
        <item x="402"/>
        <item x="427"/>
        <item x="1078"/>
        <item x="837"/>
        <item x="782"/>
        <item x="376"/>
        <item x="1057"/>
        <item x="191"/>
        <item x="948"/>
        <item x="805"/>
        <item x="809"/>
        <item x="315"/>
        <item x="22"/>
        <item x="634"/>
        <item x="441"/>
        <item x="98"/>
        <item x="1064"/>
        <item x="155"/>
        <item x="322"/>
        <item x="109"/>
        <item x="411"/>
        <item x="1189"/>
        <item x="60"/>
        <item x="257"/>
        <item x="483"/>
        <item x="471"/>
        <item x="884"/>
        <item x="1155"/>
        <item x="124"/>
        <item x="707"/>
        <item x="61"/>
        <item x="965"/>
        <item x="1245"/>
        <item t="default"/>
      </items>
    </pivotField>
    <pivotField compact="0" showAll="0">
      <items count="1547">
        <item x="5"/>
        <item x="163"/>
        <item x="44"/>
        <item x="203"/>
        <item x="2"/>
        <item x="1264"/>
        <item x="912"/>
        <item x="208"/>
        <item x="273"/>
        <item x="1391"/>
        <item x="216"/>
        <item x="256"/>
        <item x="1347"/>
        <item x="1506"/>
        <item x="494"/>
        <item x="958"/>
        <item x="1333"/>
        <item x="1405"/>
        <item x="197"/>
        <item x="631"/>
        <item x="1328"/>
        <item x="1341"/>
        <item x="982"/>
        <item x="1231"/>
        <item x="434"/>
        <item x="85"/>
        <item x="16"/>
        <item x="587"/>
        <item x="162"/>
        <item x="268"/>
        <item x="27"/>
        <item x="1216"/>
        <item x="227"/>
        <item x="637"/>
        <item x="1449"/>
        <item x="1332"/>
        <item x="882"/>
        <item x="282"/>
        <item x="97"/>
        <item x="835"/>
        <item x="678"/>
        <item x="1331"/>
        <item x="1238"/>
        <item x="689"/>
        <item x="1014"/>
        <item x="779"/>
        <item x="1467"/>
        <item x="777"/>
        <item x="1525"/>
        <item x="1121"/>
        <item x="188"/>
        <item x="766"/>
        <item x="437"/>
        <item x="1290"/>
        <item x="35"/>
        <item x="184"/>
        <item x="1268"/>
        <item x="392"/>
        <item x="1099"/>
        <item x="545"/>
        <item x="799"/>
        <item x="928"/>
        <item x="1321"/>
        <item x="674"/>
        <item x="672"/>
        <item x="213"/>
        <item x="346"/>
        <item x="518"/>
        <item x="355"/>
        <item x="978"/>
        <item x="391"/>
        <item x="11"/>
        <item x="1368"/>
        <item x="524"/>
        <item x="543"/>
        <item x="547"/>
        <item x="410"/>
        <item x="786"/>
        <item x="521"/>
        <item x="47"/>
        <item x="332"/>
        <item x="846"/>
        <item x="906"/>
        <item x="1179"/>
        <item x="1259"/>
        <item x="681"/>
        <item x="298"/>
        <item x="1158"/>
        <item x="161"/>
        <item x="1186"/>
        <item x="675"/>
        <item x="959"/>
        <item x="971"/>
        <item x="1078"/>
        <item x="923"/>
        <item x="289"/>
        <item x="155"/>
        <item x="438"/>
        <item x="62"/>
        <item x="1451"/>
        <item x="1263"/>
        <item x="763"/>
        <item x="169"/>
        <item x="664"/>
        <item x="504"/>
        <item x="254"/>
        <item x="747"/>
        <item x="1131"/>
        <item x="186"/>
        <item x="552"/>
        <item x="127"/>
        <item x="798"/>
        <item x="178"/>
        <item x="327"/>
        <item x="428"/>
        <item x="1377"/>
        <item x="716"/>
        <item x="1162"/>
        <item x="1276"/>
        <item x="1119"/>
        <item x="1148"/>
        <item x="1114"/>
        <item x="540"/>
        <item x="648"/>
        <item x="1022"/>
        <item x="1518"/>
        <item x="1118"/>
        <item x="90"/>
        <item x="957"/>
        <item x="990"/>
        <item x="658"/>
        <item x="1256"/>
        <item x="810"/>
        <item x="864"/>
        <item x="86"/>
        <item x="1007"/>
        <item x="385"/>
        <item x="9"/>
        <item x="757"/>
        <item x="778"/>
        <item x="1422"/>
        <item x="1458"/>
        <item x="411"/>
        <item x="1397"/>
        <item x="107"/>
        <item x="992"/>
        <item x="1167"/>
        <item x="1013"/>
        <item x="860"/>
        <item x="420"/>
        <item x="580"/>
        <item x="435"/>
        <item x="412"/>
        <item x="20"/>
        <item x="843"/>
        <item x="232"/>
        <item x="1454"/>
        <item x="1526"/>
        <item x="1005"/>
        <item x="650"/>
        <item x="424"/>
        <item x="1212"/>
        <item x="152"/>
        <item x="59"/>
        <item x="604"/>
        <item x="460"/>
        <item x="603"/>
        <item x="81"/>
        <item x="600"/>
        <item x="765"/>
        <item x="922"/>
        <item x="60"/>
        <item x="645"/>
        <item x="985"/>
        <item x="1531"/>
        <item x="933"/>
        <item x="649"/>
        <item x="1395"/>
        <item x="584"/>
        <item x="1203"/>
        <item x="58"/>
        <item x="4"/>
        <item x="95"/>
        <item x="943"/>
        <item x="1011"/>
        <item x="898"/>
        <item x="480"/>
        <item x="212"/>
        <item x="1370"/>
        <item x="998"/>
        <item x="466"/>
        <item x="1539"/>
        <item x="142"/>
        <item x="1299"/>
        <item x="376"/>
        <item x="1466"/>
        <item x="1322"/>
        <item x="1050"/>
        <item x="371"/>
        <item x="217"/>
        <item x="1401"/>
        <item x="1497"/>
        <item x="1312"/>
        <item x="897"/>
        <item x="66"/>
        <item x="105"/>
        <item x="1455"/>
        <item x="1465"/>
        <item x="57"/>
        <item x="195"/>
        <item x="80"/>
        <item x="1400"/>
        <item x="804"/>
        <item x="949"/>
        <item x="291"/>
        <item x="1027"/>
        <item x="1083"/>
        <item x="1330"/>
        <item x="1485"/>
        <item x="1138"/>
        <item x="1297"/>
        <item x="1086"/>
        <item x="283"/>
        <item x="153"/>
        <item x="465"/>
        <item x="961"/>
        <item x="571"/>
        <item x="1325"/>
        <item x="687"/>
        <item x="1349"/>
        <item x="315"/>
        <item x="692"/>
        <item x="1417"/>
        <item x="171"/>
        <item x="774"/>
        <item x="182"/>
        <item x="488"/>
        <item x="1285"/>
        <item x="857"/>
        <item x="119"/>
        <item x="260"/>
        <item x="1494"/>
        <item x="537"/>
        <item x="175"/>
        <item x="755"/>
        <item x="984"/>
        <item x="79"/>
        <item x="1241"/>
        <item x="76"/>
        <item x="727"/>
        <item x="753"/>
        <item x="284"/>
        <item x="1381"/>
        <item x="775"/>
        <item x="973"/>
        <item x="402"/>
        <item x="1107"/>
        <item x="17"/>
        <item x="607"/>
        <item x="1106"/>
        <item x="1366"/>
        <item x="1048"/>
        <item x="889"/>
        <item x="319"/>
        <item x="1183"/>
        <item x="25"/>
        <item x="450"/>
        <item x="1300"/>
        <item x="1306"/>
        <item x="1036"/>
        <item x="585"/>
        <item x="462"/>
        <item x="960"/>
        <item x="1286"/>
        <item x="516"/>
        <item x="1097"/>
        <item x="1279"/>
        <item x="1132"/>
        <item x="61"/>
        <item x="1267"/>
        <item x="206"/>
        <item x="783"/>
        <item x="54"/>
        <item x="499"/>
        <item x="708"/>
        <item x="484"/>
        <item x="715"/>
        <item x="1038"/>
        <item x="55"/>
        <item x="409"/>
        <item x="1066"/>
        <item x="261"/>
        <item x="495"/>
        <item x="1473"/>
        <item x="502"/>
        <item x="75"/>
        <item x="578"/>
        <item x="916"/>
        <item x="199"/>
        <item x="1509"/>
        <item x="617"/>
        <item x="661"/>
        <item x="1234"/>
        <item x="89"/>
        <item x="709"/>
        <item x="22"/>
        <item x="1244"/>
        <item x="92"/>
        <item x="1034"/>
        <item x="115"/>
        <item x="201"/>
        <item x="1141"/>
        <item x="192"/>
        <item x="1482"/>
        <item x="363"/>
        <item x="302"/>
        <item x="1172"/>
        <item x="1045"/>
        <item x="468"/>
        <item x="781"/>
        <item x="1360"/>
        <item x="1281"/>
        <item x="1275"/>
        <item x="764"/>
        <item x="1398"/>
        <item x="606"/>
        <item x="892"/>
        <item x="106"/>
        <item x="862"/>
        <item x="887"/>
        <item x="853"/>
        <item x="597"/>
        <item x="1016"/>
        <item x="314"/>
        <item x="447"/>
        <item x="993"/>
        <item x="1115"/>
        <item x="1363"/>
        <item x="865"/>
        <item x="226"/>
        <item x="477"/>
        <item x="133"/>
        <item x="237"/>
        <item x="1389"/>
        <item x="643"/>
        <item x="987"/>
        <item x="1060"/>
        <item x="1126"/>
        <item x="469"/>
        <item x="430"/>
        <item x="722"/>
        <item x="651"/>
        <item x="667"/>
        <item x="334"/>
        <item x="425"/>
        <item x="472"/>
        <item x="120"/>
        <item x="1324"/>
        <item x="1253"/>
        <item x="729"/>
        <item x="561"/>
        <item x="821"/>
        <item x="510"/>
        <item x="229"/>
        <item x="703"/>
        <item x="1193"/>
        <item x="419"/>
        <item x="335"/>
        <item x="1228"/>
        <item x="101"/>
        <item x="492"/>
        <item x="914"/>
        <item x="416"/>
        <item x="635"/>
        <item x="665"/>
        <item x="1196"/>
        <item x="989"/>
        <item x="364"/>
        <item x="1495"/>
        <item x="1375"/>
        <item x="231"/>
        <item x="32"/>
        <item x="668"/>
        <item x="272"/>
        <item x="549"/>
        <item x="1144"/>
        <item x="224"/>
        <item x="555"/>
        <item x="833"/>
        <item x="483"/>
        <item x="404"/>
        <item x="140"/>
        <item x="378"/>
        <item x="1337"/>
        <item x="1492"/>
        <item x="1313"/>
        <item x="278"/>
        <item x="1496"/>
        <item x="7"/>
        <item x="513"/>
        <item x="1089"/>
        <item x="591"/>
        <item x="1233"/>
        <item x="1323"/>
        <item x="1457"/>
        <item x="736"/>
        <item x="305"/>
        <item x="1214"/>
        <item x="611"/>
        <item x="1273"/>
        <item x="873"/>
        <item x="1227"/>
        <item x="994"/>
        <item x="905"/>
        <item x="616"/>
        <item x="262"/>
        <item x="384"/>
        <item x="1528"/>
        <item x="980"/>
        <item x="939"/>
        <item x="951"/>
        <item x="1198"/>
        <item x="952"/>
        <item x="325"/>
        <item x="622"/>
        <item x="1189"/>
        <item x="909"/>
        <item x="1384"/>
        <item x="258"/>
        <item x="43"/>
        <item x="1343"/>
        <item x="968"/>
        <item x="53"/>
        <item x="1385"/>
        <item x="1205"/>
        <item x="1242"/>
        <item x="1056"/>
        <item x="790"/>
        <item x="108"/>
        <item x="1540"/>
        <item x="379"/>
        <item x="538"/>
        <item x="1500"/>
        <item x="670"/>
        <item x="442"/>
        <item x="704"/>
        <item x="806"/>
        <item x="13"/>
        <item x="1208"/>
        <item x="941"/>
        <item x="454"/>
        <item x="652"/>
        <item x="6"/>
        <item x="1000"/>
        <item x="187"/>
        <item x="245"/>
        <item x="82"/>
        <item x="1006"/>
        <item x="875"/>
        <item x="876"/>
        <item x="225"/>
        <item x="1414"/>
        <item x="807"/>
        <item x="1077"/>
        <item x="1284"/>
        <item x="311"/>
        <item x="893"/>
        <item x="1338"/>
        <item x="972"/>
        <item x="1346"/>
        <item x="1532"/>
        <item x="330"/>
        <item x="1026"/>
        <item x="1059"/>
        <item x="1223"/>
        <item x="112"/>
        <item x="296"/>
        <item x="443"/>
        <item x="1319"/>
        <item x="1120"/>
        <item x="583"/>
        <item x="1373"/>
        <item x="210"/>
        <item x="349"/>
        <item x="1098"/>
        <item x="240"/>
        <item x="553"/>
        <item x="738"/>
        <item x="936"/>
        <item x="724"/>
        <item x="299"/>
        <item x="1117"/>
        <item x="160"/>
        <item x="177"/>
        <item x="834"/>
        <item x="752"/>
        <item x="1392"/>
        <item x="295"/>
        <item x="1359"/>
        <item x="1065"/>
        <item x="436"/>
        <item x="638"/>
        <item x="1382"/>
        <item x="927"/>
        <item x="605"/>
        <item x="924"/>
        <item x="1307"/>
        <item x="1200"/>
        <item x="1362"/>
        <item x="576"/>
        <item x="660"/>
        <item x="1537"/>
        <item x="83"/>
        <item x="252"/>
        <item x="868"/>
        <item x="962"/>
        <item x="276"/>
        <item x="70"/>
        <item x="1291"/>
        <item x="1434"/>
        <item x="767"/>
        <item x="1351"/>
        <item x="1028"/>
        <item x="1386"/>
        <item x="1415"/>
        <item x="181"/>
        <item x="1051"/>
        <item x="1025"/>
        <item x="441"/>
        <item x="1510"/>
        <item x="623"/>
        <item x="1061"/>
        <item x="406"/>
        <item x="331"/>
        <item x="401"/>
        <item x="1210"/>
        <item x="1168"/>
        <item x="1102"/>
        <item x="1535"/>
        <item x="594"/>
        <item x="300"/>
        <item x="639"/>
        <item x="1303"/>
        <item x="1116"/>
        <item x="233"/>
        <item x="942"/>
        <item x="249"/>
        <item x="253"/>
        <item x="1109"/>
        <item x="497"/>
        <item x="1431"/>
        <item x="901"/>
        <item x="644"/>
        <item x="1504"/>
        <item x="773"/>
        <item x="1149"/>
        <item x="735"/>
        <item x="789"/>
        <item x="33"/>
        <item x="1340"/>
        <item x="102"/>
        <item x="418"/>
        <item x="159"/>
        <item x="1040"/>
        <item x="381"/>
        <item x="48"/>
        <item x="1396"/>
        <item x="173"/>
        <item x="387"/>
        <item x="45"/>
        <item x="179"/>
        <item x="1068"/>
        <item x="792"/>
        <item x="859"/>
        <item x="388"/>
        <item x="816"/>
        <item x="1104"/>
        <item x="977"/>
        <item x="1470"/>
        <item x="1207"/>
        <item x="740"/>
        <item x="911"/>
        <item x="884"/>
        <item x="1133"/>
        <item x="931"/>
        <item x="1152"/>
        <item x="713"/>
        <item x="574"/>
        <item x="808"/>
        <item x="375"/>
        <item x="1374"/>
        <item x="1134"/>
        <item x="280"/>
        <item x="1336"/>
        <item x="126"/>
        <item x="690"/>
        <item x="946"/>
        <item x="1084"/>
        <item x="677"/>
        <item x="655"/>
        <item x="1353"/>
        <item x="444"/>
        <item x="1354"/>
        <item x="1421"/>
        <item x="1512"/>
        <item x="498"/>
        <item x="1071"/>
        <item x="878"/>
        <item x="514"/>
        <item x="723"/>
        <item x="1151"/>
        <item x="1224"/>
        <item x="1475"/>
        <item x="1163"/>
        <item x="1433"/>
        <item x="380"/>
        <item x="1350"/>
        <item x="818"/>
        <item x="535"/>
        <item x="146"/>
        <item x="945"/>
        <item x="950"/>
        <item x="481"/>
        <item x="1481"/>
        <item x="891"/>
        <item x="63"/>
        <item x="242"/>
        <item x="129"/>
        <item x="374"/>
        <item x="1176"/>
        <item x="1376"/>
        <item x="586"/>
        <item x="679"/>
        <item x="281"/>
        <item x="1052"/>
        <item x="1145"/>
        <item x="953"/>
        <item x="1369"/>
        <item x="602"/>
        <item x="1177"/>
        <item x="243"/>
        <item x="1436"/>
        <item x="1380"/>
        <item x="1378"/>
        <item x="72"/>
        <item x="579"/>
        <item x="308"/>
        <item x="698"/>
        <item x="827"/>
        <item x="12"/>
        <item x="1032"/>
        <item x="530"/>
        <item x="1420"/>
        <item x="595"/>
        <item x="565"/>
        <item x="94"/>
        <item x="1424"/>
        <item x="1174"/>
        <item x="1408"/>
        <item x="1199"/>
        <item x="475"/>
        <item x="185"/>
        <item x="975"/>
        <item x="46"/>
        <item x="130"/>
        <item x="886"/>
        <item x="154"/>
        <item x="367"/>
        <item x="539"/>
        <item x="14"/>
        <item x="525"/>
        <item x="1008"/>
        <item x="800"/>
        <item x="496"/>
        <item x="725"/>
        <item x="165"/>
        <item x="1483"/>
        <item x="890"/>
        <item x="1192"/>
        <item x="869"/>
        <item x="934"/>
        <item x="861"/>
        <item x="822"/>
        <item x="676"/>
        <item x="467"/>
        <item x="1215"/>
        <item x="1503"/>
        <item x="1140"/>
        <item x="1204"/>
        <item x="1345"/>
        <item x="567"/>
        <item x="839"/>
        <item x="149"/>
        <item x="1344"/>
        <item x="1459"/>
        <item x="507"/>
        <item x="74"/>
        <item x="99"/>
        <item x="1315"/>
        <item x="329"/>
        <item x="1367"/>
        <item x="802"/>
        <item x="512"/>
        <item x="1081"/>
        <item x="817"/>
        <item x="470"/>
        <item x="215"/>
        <item x="109"/>
        <item x="560"/>
        <item x="907"/>
        <item x="938"/>
        <item x="809"/>
        <item x="700"/>
        <item x="456"/>
        <item x="1402"/>
        <item x="1406"/>
        <item x="581"/>
        <item x="1390"/>
        <item x="64"/>
        <item x="863"/>
        <item x="1111"/>
        <item x="18"/>
        <item x="848"/>
        <item x="1478"/>
        <item x="593"/>
        <item x="719"/>
        <item x="1399"/>
        <item x="756"/>
        <item x="41"/>
        <item x="1442"/>
        <item x="899"/>
        <item x="122"/>
        <item x="485"/>
        <item x="948"/>
        <item x="137"/>
        <item x="1522"/>
        <item x="464"/>
        <item x="198"/>
        <item x="1053"/>
        <item x="1020"/>
        <item x="96"/>
        <item x="111"/>
        <item x="1301"/>
        <item x="1514"/>
        <item x="336"/>
        <item x="930"/>
        <item x="656"/>
        <item x="168"/>
        <item x="1154"/>
        <item x="1058"/>
        <item x="413"/>
        <item x="1283"/>
        <item x="745"/>
        <item x="93"/>
        <item x="732"/>
        <item x="1023"/>
        <item x="1472"/>
        <item x="1491"/>
        <item x="482"/>
        <item x="322"/>
        <item x="1444"/>
        <item x="852"/>
        <item x="1320"/>
        <item x="967"/>
        <item x="1197"/>
        <item x="356"/>
        <item x="128"/>
        <item x="473"/>
        <item x="1490"/>
        <item x="100"/>
        <item x="1206"/>
        <item x="77"/>
        <item x="29"/>
        <item x="144"/>
        <item x="143"/>
        <item x="202"/>
        <item x="1469"/>
        <item x="1015"/>
        <item x="847"/>
        <item x="937"/>
        <item x="844"/>
        <item x="654"/>
        <item x="573"/>
        <item x="285"/>
        <item x="255"/>
        <item x="963"/>
        <item x="350"/>
        <item x="124"/>
        <item x="885"/>
        <item x="1161"/>
        <item x="1073"/>
        <item x="707"/>
        <item x="207"/>
        <item x="1074"/>
        <item x="250"/>
        <item x="88"/>
        <item x="955"/>
        <item x="1513"/>
        <item x="248"/>
        <item x="870"/>
        <item x="669"/>
        <item x="944"/>
        <item x="741"/>
        <item x="523"/>
        <item x="751"/>
        <item x="819"/>
        <item x="1432"/>
        <item x="1334"/>
        <item x="448"/>
        <item x="696"/>
        <item x="1169"/>
        <item x="702"/>
        <item x="613"/>
        <item x="1166"/>
        <item x="926"/>
        <item x="1055"/>
        <item x="988"/>
        <item x="396"/>
        <item x="867"/>
        <item x="832"/>
        <item x="1364"/>
        <item x="1507"/>
        <item x="426"/>
        <item x="1544"/>
        <item x="1108"/>
        <item x="534"/>
        <item x="265"/>
        <item x="147"/>
        <item x="339"/>
        <item x="791"/>
        <item x="1255"/>
        <item x="317"/>
        <item x="39"/>
        <item x="500"/>
        <item x="742"/>
        <item x="458"/>
        <item x="234"/>
        <item x="457"/>
        <item x="21"/>
        <item x="825"/>
        <item x="1180"/>
        <item x="894"/>
        <item x="1070"/>
        <item x="563"/>
        <item x="1123"/>
        <item x="1220"/>
        <item x="532"/>
        <item x="1270"/>
        <item x="1499"/>
        <item x="323"/>
        <item x="205"/>
        <item x="223"/>
        <item x="1468"/>
        <item x="965"/>
        <item x="167"/>
        <item x="394"/>
        <item x="491"/>
        <item x="619"/>
        <item x="1361"/>
        <item x="1438"/>
        <item x="503"/>
        <item x="749"/>
        <item x="823"/>
        <item x="770"/>
        <item x="351"/>
        <item x="769"/>
        <item x="138"/>
        <item x="218"/>
        <item x="776"/>
        <item x="1329"/>
        <item x="1339"/>
        <item x="304"/>
        <item x="1182"/>
        <item x="183"/>
        <item x="1423"/>
        <item x="526"/>
        <item x="691"/>
        <item x="453"/>
        <item x="575"/>
        <item x="417"/>
        <item x="320"/>
        <item x="1245"/>
        <item x="19"/>
        <item x="995"/>
        <item x="103"/>
        <item x="1156"/>
        <item x="733"/>
        <item x="1143"/>
        <item x="1456"/>
        <item x="910"/>
        <item x="429"/>
        <item x="369"/>
        <item x="1178"/>
        <item x="880"/>
        <item x="1443"/>
        <item x="1195"/>
        <item x="1479"/>
        <item x="1012"/>
        <item x="1308"/>
        <item x="463"/>
        <item x="1230"/>
        <item x="180"/>
        <item x="1427"/>
        <item x="1019"/>
        <item x="1262"/>
        <item x="275"/>
        <item x="238"/>
        <item x="333"/>
        <item x="1157"/>
        <item x="266"/>
        <item x="921"/>
        <item x="896"/>
        <item x="1002"/>
        <item x="1093"/>
        <item x="1277"/>
        <item x="1357"/>
        <item x="772"/>
        <item x="455"/>
        <item x="1413"/>
        <item x="805"/>
        <item x="449"/>
        <item x="712"/>
        <item x="1250"/>
        <item x="515"/>
        <item x="1304"/>
        <item x="976"/>
        <item x="1135"/>
        <item x="1170"/>
        <item x="918"/>
        <item x="1124"/>
        <item x="1419"/>
        <item x="170"/>
        <item x="657"/>
        <item x="1217"/>
        <item x="1311"/>
        <item x="784"/>
        <item x="397"/>
        <item x="559"/>
        <item x="288"/>
        <item x="824"/>
        <item x="671"/>
        <item x="1278"/>
        <item x="915"/>
        <item x="929"/>
        <item x="1017"/>
        <item x="1122"/>
        <item x="1309"/>
        <item x="1489"/>
        <item x="759"/>
        <item x="395"/>
        <item x="271"/>
        <item x="720"/>
        <item x="999"/>
        <item x="641"/>
        <item x="589"/>
        <item x="432"/>
        <item x="996"/>
        <item x="31"/>
        <item x="344"/>
        <item x="837"/>
        <item x="1543"/>
        <item x="493"/>
        <item x="1164"/>
        <item x="1185"/>
        <item x="908"/>
        <item x="1348"/>
        <item x="414"/>
        <item x="1426"/>
        <item x="1302"/>
        <item x="544"/>
        <item x="568"/>
        <item x="151"/>
        <item x="558"/>
        <item x="174"/>
        <item x="1447"/>
        <item x="855"/>
        <item x="1461"/>
        <item x="866"/>
        <item x="1165"/>
        <item x="246"/>
        <item x="624"/>
        <item x="1257"/>
        <item x="28"/>
        <item x="407"/>
        <item x="754"/>
        <item x="902"/>
        <item x="849"/>
        <item x="1498"/>
        <item x="1502"/>
        <item x="647"/>
        <item x="1079"/>
        <item x="131"/>
        <item x="1201"/>
        <item x="986"/>
        <item x="814"/>
        <item x="1292"/>
        <item x="762"/>
        <item x="1501"/>
        <item x="1160"/>
        <item x="365"/>
        <item x="337"/>
        <item x="877"/>
        <item x="1194"/>
        <item x="1288"/>
        <item x="979"/>
        <item x="348"/>
        <item x="533"/>
        <item x="739"/>
        <item x="796"/>
        <item x="1130"/>
        <item x="517"/>
        <item x="1044"/>
        <item x="1075"/>
        <item x="1298"/>
        <item x="104"/>
        <item x="1082"/>
        <item x="150"/>
        <item x="1293"/>
        <item x="608"/>
        <item x="446"/>
        <item x="1314"/>
        <item x="196"/>
        <item x="78"/>
        <item x="527"/>
        <item x="954"/>
        <item x="1448"/>
        <item x="673"/>
        <item x="303"/>
        <item x="531"/>
        <item x="970"/>
        <item x="629"/>
        <item x="935"/>
        <item x="486"/>
        <item x="372"/>
        <item x="546"/>
        <item x="1029"/>
        <item x="36"/>
        <item x="706"/>
        <item x="222"/>
        <item x="1085"/>
        <item x="264"/>
        <item x="1248"/>
        <item x="1090"/>
        <item x="919"/>
        <item x="1249"/>
        <item x="172"/>
        <item x="570"/>
        <item x="842"/>
        <item x="694"/>
        <item x="121"/>
        <item x="793"/>
        <item x="204"/>
        <item x="357"/>
        <item x="1533"/>
        <item x="734"/>
        <item x="1435"/>
        <item x="1542"/>
        <item x="1067"/>
        <item x="1352"/>
        <item x="760"/>
        <item x="1477"/>
        <item x="682"/>
        <item x="1190"/>
        <item x="688"/>
        <item x="625"/>
        <item x="114"/>
        <item x="52"/>
        <item x="1042"/>
        <item x="1009"/>
        <item x="277"/>
        <item x="1030"/>
        <item x="23"/>
        <item x="509"/>
        <item x="653"/>
        <item x="1407"/>
        <item x="548"/>
        <item x="1269"/>
        <item x="65"/>
        <item x="211"/>
        <item x="1226"/>
        <item x="726"/>
        <item x="528"/>
        <item x="136"/>
        <item x="997"/>
        <item x="1101"/>
        <item x="343"/>
        <item x="1057"/>
        <item x="274"/>
        <item x="113"/>
        <item x="1280"/>
        <item x="1450"/>
        <item x="981"/>
        <item x="588"/>
        <item x="900"/>
        <item x="353"/>
        <item x="1129"/>
        <item x="536"/>
        <item x="541"/>
        <item x="768"/>
        <item x="408"/>
        <item x="1136"/>
        <item x="1266"/>
        <item x="398"/>
        <item x="257"/>
        <item x="116"/>
        <item x="1047"/>
        <item x="782"/>
        <item x="1530"/>
        <item x="361"/>
        <item x="1003"/>
        <item x="1039"/>
        <item x="158"/>
        <item x="440"/>
        <item x="582"/>
        <item x="267"/>
        <item x="421"/>
        <item x="50"/>
        <item x="1428"/>
        <item x="98"/>
        <item x="471"/>
        <item x="1004"/>
        <item x="1236"/>
        <item x="306"/>
        <item x="1137"/>
        <item x="1295"/>
        <item x="1094"/>
        <item x="1296"/>
        <item x="1018"/>
        <item x="383"/>
        <item x="189"/>
        <item x="1252"/>
        <item x="693"/>
        <item x="145"/>
        <item x="812"/>
        <item x="3"/>
        <item x="1462"/>
        <item x="750"/>
        <item x="1521"/>
        <item x="1191"/>
        <item x="366"/>
        <item x="1069"/>
        <item x="1430"/>
        <item x="1125"/>
        <item x="452"/>
        <item x="1379"/>
        <item x="610"/>
        <item x="1476"/>
        <item x="557"/>
        <item x="221"/>
        <item x="1240"/>
        <item x="1294"/>
        <item x="562"/>
        <item x="666"/>
        <item x="646"/>
        <item x="73"/>
        <item x="1493"/>
        <item x="236"/>
        <item x="826"/>
        <item x="1317"/>
        <item x="1096"/>
        <item x="1041"/>
        <item x="1211"/>
        <item x="84"/>
        <item x="684"/>
        <item x="771"/>
        <item x="1095"/>
        <item x="620"/>
        <item x="614"/>
        <item x="214"/>
        <item x="542"/>
        <item x="1523"/>
        <item x="1209"/>
        <item x="1239"/>
        <item x="297"/>
        <item x="347"/>
        <item x="1243"/>
        <item x="836"/>
        <item x="377"/>
        <item x="640"/>
        <item x="338"/>
        <item x="634"/>
        <item x="577"/>
        <item x="627"/>
        <item x="506"/>
        <item x="1519"/>
        <item x="830"/>
        <item x="1425"/>
        <item x="292"/>
        <item x="1429"/>
        <item x="1305"/>
        <item x="932"/>
        <item x="328"/>
        <item x="983"/>
        <item x="797"/>
        <item x="895"/>
        <item x="1261"/>
        <item x="883"/>
        <item x="489"/>
        <item x="621"/>
        <item x="42"/>
        <item x="34"/>
        <item x="1150"/>
        <item x="1159"/>
        <item x="618"/>
        <item x="845"/>
        <item x="609"/>
        <item x="1505"/>
        <item x="118"/>
        <item x="290"/>
        <item x="1355"/>
        <item x="1260"/>
        <item x="730"/>
        <item x="717"/>
        <item x="811"/>
        <item x="1113"/>
        <item x="1409"/>
        <item x="439"/>
        <item x="318"/>
        <item x="505"/>
        <item x="0"/>
        <item x="551"/>
        <item x="1356"/>
        <item x="1091"/>
        <item x="1072"/>
        <item x="1440"/>
        <item x="1146"/>
        <item x="1418"/>
        <item x="851"/>
        <item x="913"/>
        <item x="964"/>
        <item x="803"/>
        <item x="1112"/>
        <item x="758"/>
        <item x="433"/>
        <item x="1021"/>
        <item x="1105"/>
        <item x="38"/>
        <item x="56"/>
        <item x="642"/>
        <item x="190"/>
        <item x="1062"/>
        <item x="373"/>
        <item x="40"/>
        <item x="51"/>
        <item x="718"/>
        <item x="1316"/>
        <item x="309"/>
        <item x="461"/>
        <item x="478"/>
        <item x="1527"/>
        <item x="259"/>
        <item x="125"/>
        <item x="476"/>
        <item x="917"/>
        <item x="662"/>
        <item x="459"/>
        <item x="390"/>
        <item x="316"/>
        <item x="881"/>
        <item x="1035"/>
        <item x="1254"/>
        <item x="1487"/>
        <item x="744"/>
        <item x="701"/>
        <item x="1393"/>
        <item x="340"/>
        <item x="1213"/>
        <item x="487"/>
        <item x="67"/>
        <item x="1087"/>
        <item x="1063"/>
        <item x="813"/>
        <item x="270"/>
        <item x="263"/>
        <item x="1043"/>
        <item x="630"/>
        <item x="550"/>
        <item x="1439"/>
        <item x="856"/>
        <item x="628"/>
        <item x="1484"/>
        <item x="1232"/>
        <item x="788"/>
        <item x="1310"/>
        <item x="1222"/>
        <item x="1110"/>
        <item x="615"/>
        <item x="991"/>
        <item x="1517"/>
        <item x="220"/>
        <item x="1541"/>
        <item x="596"/>
        <item x="1318"/>
        <item x="801"/>
        <item x="969"/>
        <item x="1080"/>
        <item x="1388"/>
        <item x="1187"/>
        <item x="370"/>
        <item x="230"/>
        <item x="1538"/>
        <item x="422"/>
        <item x="1237"/>
        <item x="1403"/>
        <item x="244"/>
        <item x="1411"/>
        <item x="598"/>
        <item x="1049"/>
        <item x="479"/>
        <item x="399"/>
        <item x="1282"/>
        <item x="1127"/>
        <item x="1155"/>
        <item x="24"/>
        <item x="888"/>
        <item x="1365"/>
        <item x="134"/>
        <item x="110"/>
        <item x="15"/>
        <item x="854"/>
        <item x="1342"/>
        <item x="659"/>
        <item x="721"/>
        <item x="633"/>
        <item x="359"/>
        <item x="903"/>
        <item x="368"/>
        <item x="1515"/>
        <item x="1139"/>
        <item x="511"/>
        <item x="68"/>
        <item x="352"/>
        <item x="592"/>
        <item x="1031"/>
        <item x="345"/>
        <item x="794"/>
        <item x="279"/>
        <item x="743"/>
        <item x="386"/>
        <item x="1064"/>
        <item x="829"/>
        <item x="294"/>
        <item x="164"/>
        <item x="940"/>
        <item x="1247"/>
        <item x="872"/>
        <item x="626"/>
        <item x="520"/>
        <item x="148"/>
        <item x="1218"/>
        <item x="1516"/>
        <item x="123"/>
        <item x="1188"/>
        <item x="321"/>
        <item x="235"/>
        <item x="731"/>
        <item x="286"/>
        <item x="166"/>
        <item x="831"/>
        <item x="1474"/>
        <item x="699"/>
        <item x="1272"/>
        <item x="874"/>
        <item x="1387"/>
        <item x="117"/>
        <item x="1221"/>
        <item x="445"/>
        <item x="841"/>
        <item x="746"/>
        <item x="663"/>
        <item x="400"/>
        <item x="815"/>
        <item x="795"/>
        <item x="501"/>
        <item x="341"/>
        <item x="1460"/>
        <item x="566"/>
        <item x="1486"/>
        <item x="157"/>
        <item x="632"/>
        <item x="1202"/>
        <item x="176"/>
        <item x="820"/>
        <item x="139"/>
        <item x="850"/>
        <item x="612"/>
        <item x="194"/>
        <item x="1225"/>
        <item x="1037"/>
        <item x="228"/>
        <item x="1033"/>
        <item x="1371"/>
        <item x="141"/>
        <item x="601"/>
        <item x="1265"/>
        <item x="219"/>
        <item x="974"/>
        <item x="714"/>
        <item x="556"/>
        <item x="1181"/>
        <item x="1394"/>
        <item x="1076"/>
        <item x="1092"/>
        <item x="879"/>
        <item x="1383"/>
        <item x="1446"/>
        <item x="239"/>
        <item x="342"/>
        <item x="1010"/>
        <item x="1529"/>
        <item x="1464"/>
        <item x="1416"/>
        <item x="966"/>
        <item x="1184"/>
        <item x="1335"/>
        <item x="71"/>
        <item x="554"/>
        <item x="209"/>
        <item x="69"/>
        <item x="705"/>
        <item x="451"/>
        <item x="1488"/>
        <item x="1536"/>
        <item x="1142"/>
        <item x="427"/>
        <item x="1327"/>
        <item x="564"/>
        <item x="1437"/>
        <item x="393"/>
        <item x="91"/>
        <item x="1251"/>
        <item x="251"/>
        <item x="1412"/>
        <item x="403"/>
        <item x="686"/>
        <item x="1175"/>
        <item x="1147"/>
        <item x="1508"/>
        <item x="748"/>
        <item x="1274"/>
        <item x="415"/>
        <item x="1100"/>
        <item x="680"/>
        <item x="1258"/>
        <item x="1171"/>
        <item x="358"/>
        <item x="925"/>
        <item x="683"/>
        <item x="1471"/>
        <item x="1235"/>
        <item x="1"/>
        <item x="1287"/>
        <item x="405"/>
        <item x="519"/>
        <item x="838"/>
        <item x="362"/>
        <item x="269"/>
        <item x="728"/>
        <item x="389"/>
        <item x="599"/>
        <item x="1054"/>
        <item x="474"/>
        <item x="590"/>
        <item x="737"/>
        <item x="1001"/>
        <item x="26"/>
        <item x="761"/>
        <item x="1524"/>
        <item x="193"/>
        <item x="1219"/>
        <item x="132"/>
        <item x="1088"/>
        <item x="241"/>
        <item x="1534"/>
        <item x="1463"/>
        <item x="1404"/>
        <item x="156"/>
        <item x="312"/>
        <item x="1246"/>
        <item x="685"/>
        <item x="191"/>
        <item x="956"/>
        <item x="529"/>
        <item x="1441"/>
        <item x="787"/>
        <item x="1511"/>
        <item x="1452"/>
        <item x="1480"/>
        <item x="785"/>
        <item x="508"/>
        <item x="1445"/>
        <item x="1453"/>
        <item x="382"/>
        <item x="49"/>
        <item x="904"/>
        <item x="431"/>
        <item x="135"/>
        <item x="1128"/>
        <item x="490"/>
        <item x="711"/>
        <item x="920"/>
        <item x="858"/>
        <item x="1229"/>
        <item x="871"/>
        <item x="1046"/>
        <item x="1271"/>
        <item x="780"/>
        <item x="1358"/>
        <item x="310"/>
        <item x="287"/>
        <item x="1173"/>
        <item x="569"/>
        <item x="200"/>
        <item x="695"/>
        <item x="293"/>
        <item x="326"/>
        <item x="1024"/>
        <item x="1372"/>
        <item x="324"/>
        <item x="697"/>
        <item x="10"/>
        <item x="360"/>
        <item x="572"/>
        <item x="307"/>
        <item x="710"/>
        <item x="423"/>
        <item x="37"/>
        <item x="1289"/>
        <item x="636"/>
        <item x="1410"/>
        <item x="947"/>
        <item x="1326"/>
        <item x="828"/>
        <item x="87"/>
        <item x="1520"/>
        <item x="313"/>
        <item x="247"/>
        <item x="522"/>
        <item x="8"/>
        <item x="1153"/>
        <item x="301"/>
        <item x="30"/>
        <item x="1103"/>
        <item x="354"/>
        <item x="840"/>
        <item x="1545"/>
        <item t="default"/>
      </items>
    </pivotField>
    <pivotField compact="0" showAll="0">
      <items count="74">
        <item x="0"/>
        <item x="18"/>
        <item x="65"/>
        <item x="40"/>
        <item x="20"/>
        <item x="13"/>
        <item x="33"/>
        <item x="44"/>
        <item x="60"/>
        <item x="23"/>
        <item x="54"/>
        <item x="69"/>
        <item x="1"/>
        <item x="24"/>
        <item x="15"/>
        <item x="70"/>
        <item x="6"/>
        <item x="2"/>
        <item x="58"/>
        <item x="59"/>
        <item x="28"/>
        <item x="66"/>
        <item x="25"/>
        <item x="11"/>
        <item x="3"/>
        <item x="61"/>
        <item x="16"/>
        <item x="31"/>
        <item x="5"/>
        <item x="46"/>
        <item x="27"/>
        <item x="50"/>
        <item x="21"/>
        <item x="49"/>
        <item x="8"/>
        <item x="39"/>
        <item x="12"/>
        <item x="34"/>
        <item x="52"/>
        <item x="68"/>
        <item x="19"/>
        <item x="63"/>
        <item x="57"/>
        <item x="64"/>
        <item x="9"/>
        <item x="38"/>
        <item x="41"/>
        <item x="10"/>
        <item x="48"/>
        <item x="42"/>
        <item x="29"/>
        <item x="36"/>
        <item x="37"/>
        <item x="7"/>
        <item x="55"/>
        <item x="62"/>
        <item x="17"/>
        <item x="4"/>
        <item x="67"/>
        <item x="14"/>
        <item x="71"/>
        <item x="26"/>
        <item x="32"/>
        <item x="22"/>
        <item x="56"/>
        <item x="43"/>
        <item x="45"/>
        <item x="30"/>
        <item x="35"/>
        <item x="53"/>
        <item x="51"/>
        <item x="47"/>
        <item x="72"/>
        <item t="default"/>
      </items>
    </pivotField>
    <pivotField compact="0" showAll="0">
      <items count="69">
        <item x="0"/>
        <item x="18"/>
        <item x="41"/>
        <item x="3"/>
        <item x="59"/>
        <item x="17"/>
        <item x="43"/>
        <item x="9"/>
        <item x="4"/>
        <item x="50"/>
        <item x="42"/>
        <item x="57"/>
        <item x="21"/>
        <item x="30"/>
        <item x="11"/>
        <item x="19"/>
        <item x="53"/>
        <item x="51"/>
        <item x="28"/>
        <item x="2"/>
        <item x="46"/>
        <item x="27"/>
        <item x="23"/>
        <item x="12"/>
        <item x="5"/>
        <item x="26"/>
        <item x="34"/>
        <item x="40"/>
        <item x="63"/>
        <item x="64"/>
        <item x="55"/>
        <item x="8"/>
        <item x="14"/>
        <item x="35"/>
        <item x="15"/>
        <item x="10"/>
        <item x="45"/>
        <item x="29"/>
        <item x="22"/>
        <item x="54"/>
        <item x="58"/>
        <item x="49"/>
        <item x="25"/>
        <item x="56"/>
        <item x="16"/>
        <item x="7"/>
        <item x="36"/>
        <item x="48"/>
        <item x="52"/>
        <item x="31"/>
        <item x="61"/>
        <item x="1"/>
        <item x="60"/>
        <item x="39"/>
        <item x="62"/>
        <item x="38"/>
        <item x="66"/>
        <item x="6"/>
        <item x="13"/>
        <item x="33"/>
        <item x="20"/>
        <item x="47"/>
        <item x="65"/>
        <item x="37"/>
        <item x="32"/>
        <item x="24"/>
        <item x="44"/>
        <item x="67"/>
        <item t="default"/>
      </items>
    </pivotField>
    <pivotField compact="0" showAll="0">
      <items count="10">
        <item x="1"/>
        <item x="0"/>
        <item x="4"/>
        <item x="7"/>
        <item x="2"/>
        <item x="6"/>
        <item x="5"/>
        <item x="3"/>
        <item x="8"/>
        <item t="default"/>
      </items>
    </pivotField>
    <pivotField compact="0" showAll="0">
      <items count="181">
        <item x="0"/>
        <item x="104"/>
        <item x="148"/>
        <item x="14"/>
        <item x="7"/>
        <item x="61"/>
        <item x="167"/>
        <item x="36"/>
        <item x="39"/>
        <item x="154"/>
        <item x="59"/>
        <item x="57"/>
        <item x="38"/>
        <item x="121"/>
        <item x="169"/>
        <item x="19"/>
        <item x="30"/>
        <item x="8"/>
        <item x="87"/>
        <item x="158"/>
        <item x="18"/>
        <item x="41"/>
        <item x="171"/>
        <item x="34"/>
        <item x="27"/>
        <item x="111"/>
        <item x="95"/>
        <item x="127"/>
        <item x="12"/>
        <item x="1"/>
        <item x="92"/>
        <item x="139"/>
        <item x="143"/>
        <item x="85"/>
        <item x="135"/>
        <item x="21"/>
        <item x="67"/>
        <item x="122"/>
        <item x="68"/>
        <item x="149"/>
        <item x="103"/>
        <item x="64"/>
        <item x="22"/>
        <item x="72"/>
        <item x="86"/>
        <item x="69"/>
        <item x="71"/>
        <item x="160"/>
        <item x="115"/>
        <item x="155"/>
        <item x="15"/>
        <item x="53"/>
        <item x="37"/>
        <item x="172"/>
        <item x="144"/>
        <item x="50"/>
        <item x="58"/>
        <item x="174"/>
        <item x="20"/>
        <item x="123"/>
        <item x="173"/>
        <item x="3"/>
        <item x="93"/>
        <item x="120"/>
        <item x="175"/>
        <item x="51"/>
        <item x="98"/>
        <item x="170"/>
        <item x="105"/>
        <item x="114"/>
        <item x="11"/>
        <item x="17"/>
        <item x="153"/>
        <item x="156"/>
        <item x="102"/>
        <item x="113"/>
        <item x="131"/>
        <item x="2"/>
        <item x="136"/>
        <item x="138"/>
        <item x="35"/>
        <item x="145"/>
        <item x="81"/>
        <item x="137"/>
        <item x="140"/>
        <item x="152"/>
        <item x="44"/>
        <item x="125"/>
        <item x="66"/>
        <item x="46"/>
        <item x="73"/>
        <item x="10"/>
        <item x="165"/>
        <item x="176"/>
        <item x="65"/>
        <item x="90"/>
        <item x="26"/>
        <item x="70"/>
        <item x="33"/>
        <item x="16"/>
        <item x="40"/>
        <item x="82"/>
        <item x="55"/>
        <item x="83"/>
        <item x="99"/>
        <item x="5"/>
        <item x="54"/>
        <item x="62"/>
        <item x="116"/>
        <item x="110"/>
        <item x="43"/>
        <item x="28"/>
        <item x="164"/>
        <item x="118"/>
        <item x="77"/>
        <item x="168"/>
        <item x="142"/>
        <item x="157"/>
        <item x="126"/>
        <item x="162"/>
        <item x="129"/>
        <item x="79"/>
        <item x="109"/>
        <item x="29"/>
        <item x="48"/>
        <item x="88"/>
        <item x="13"/>
        <item x="4"/>
        <item x="101"/>
        <item x="161"/>
        <item x="74"/>
        <item x="80"/>
        <item x="75"/>
        <item x="9"/>
        <item x="45"/>
        <item x="107"/>
        <item x="91"/>
        <item x="63"/>
        <item x="32"/>
        <item x="141"/>
        <item x="6"/>
        <item x="133"/>
        <item x="78"/>
        <item x="76"/>
        <item x="49"/>
        <item x="150"/>
        <item x="97"/>
        <item x="112"/>
        <item x="163"/>
        <item x="96"/>
        <item x="151"/>
        <item x="128"/>
        <item x="52"/>
        <item x="42"/>
        <item x="94"/>
        <item x="24"/>
        <item x="124"/>
        <item x="166"/>
        <item x="159"/>
        <item x="119"/>
        <item x="147"/>
        <item x="25"/>
        <item x="117"/>
        <item x="178"/>
        <item x="89"/>
        <item x="108"/>
        <item x="106"/>
        <item x="130"/>
        <item x="31"/>
        <item x="56"/>
        <item x="84"/>
        <item x="23"/>
        <item x="146"/>
        <item x="60"/>
        <item x="134"/>
        <item x="47"/>
        <item x="177"/>
        <item x="100"/>
        <item x="132"/>
        <item x="179"/>
        <item t="default"/>
      </items>
    </pivotField>
    <pivotField compact="0" showAll="0">
      <items count="181">
        <item x="0"/>
        <item x="148"/>
        <item x="126"/>
        <item x="81"/>
        <item x="101"/>
        <item x="63"/>
        <item x="40"/>
        <item x="140"/>
        <item x="107"/>
        <item x="91"/>
        <item x="10"/>
        <item x="167"/>
        <item x="133"/>
        <item x="9"/>
        <item x="23"/>
        <item x="25"/>
        <item x="104"/>
        <item x="112"/>
        <item x="11"/>
        <item x="114"/>
        <item x="44"/>
        <item x="117"/>
        <item x="142"/>
        <item x="45"/>
        <item x="119"/>
        <item x="39"/>
        <item x="27"/>
        <item x="132"/>
        <item x="2"/>
        <item x="78"/>
        <item x="171"/>
        <item x="61"/>
        <item x="111"/>
        <item x="76"/>
        <item x="90"/>
        <item x="162"/>
        <item x="170"/>
        <item x="67"/>
        <item x="124"/>
        <item x="118"/>
        <item x="19"/>
        <item x="173"/>
        <item x="32"/>
        <item x="60"/>
        <item x="145"/>
        <item x="135"/>
        <item x="82"/>
        <item x="92"/>
        <item x="59"/>
        <item x="66"/>
        <item x="1"/>
        <item x="113"/>
        <item x="153"/>
        <item x="12"/>
        <item x="87"/>
        <item x="68"/>
        <item x="49"/>
        <item x="141"/>
        <item x="150"/>
        <item x="71"/>
        <item x="24"/>
        <item x="134"/>
        <item x="103"/>
        <item x="121"/>
        <item x="110"/>
        <item x="35"/>
        <item x="105"/>
        <item x="100"/>
        <item x="64"/>
        <item x="86"/>
        <item x="17"/>
        <item x="131"/>
        <item x="51"/>
        <item x="93"/>
        <item x="106"/>
        <item x="57"/>
        <item x="46"/>
        <item x="54"/>
        <item x="3"/>
        <item x="154"/>
        <item x="73"/>
        <item x="18"/>
        <item x="169"/>
        <item x="79"/>
        <item x="151"/>
        <item x="70"/>
        <item x="47"/>
        <item x="52"/>
        <item x="168"/>
        <item x="89"/>
        <item x="31"/>
        <item x="74"/>
        <item x="159"/>
        <item x="29"/>
        <item x="8"/>
        <item x="163"/>
        <item x="43"/>
        <item x="77"/>
        <item x="94"/>
        <item x="48"/>
        <item x="155"/>
        <item x="123"/>
        <item x="84"/>
        <item x="120"/>
        <item x="108"/>
        <item x="156"/>
        <item x="30"/>
        <item x="146"/>
        <item x="38"/>
        <item x="75"/>
        <item x="166"/>
        <item x="97"/>
        <item x="21"/>
        <item x="20"/>
        <item x="34"/>
        <item x="37"/>
        <item x="22"/>
        <item x="164"/>
        <item x="152"/>
        <item x="136"/>
        <item x="160"/>
        <item x="33"/>
        <item x="28"/>
        <item x="95"/>
        <item x="165"/>
        <item x="58"/>
        <item x="80"/>
        <item x="36"/>
        <item x="115"/>
        <item x="144"/>
        <item x="174"/>
        <item x="55"/>
        <item x="109"/>
        <item x="4"/>
        <item x="5"/>
        <item x="6"/>
        <item x="129"/>
        <item x="13"/>
        <item x="14"/>
        <item x="130"/>
        <item x="96"/>
        <item x="69"/>
        <item x="137"/>
        <item x="50"/>
        <item x="98"/>
        <item x="122"/>
        <item x="127"/>
        <item x="72"/>
        <item x="62"/>
        <item x="15"/>
        <item x="16"/>
        <item x="65"/>
        <item x="41"/>
        <item x="102"/>
        <item x="177"/>
        <item x="116"/>
        <item x="172"/>
        <item x="143"/>
        <item x="138"/>
        <item x="26"/>
        <item x="42"/>
        <item x="139"/>
        <item x="56"/>
        <item x="85"/>
        <item x="161"/>
        <item x="178"/>
        <item x="175"/>
        <item x="83"/>
        <item x="7"/>
        <item x="158"/>
        <item x="176"/>
        <item x="99"/>
        <item x="147"/>
        <item x="149"/>
        <item x="128"/>
        <item x="88"/>
        <item x="157"/>
        <item x="125"/>
        <item x="53"/>
        <item x="179"/>
        <item t="default"/>
      </items>
    </pivotField>
    <pivotField compact="0" showAll="0">
      <items count="15">
        <item x="0"/>
        <item x="4"/>
        <item x="2"/>
        <item x="8"/>
        <item x="3"/>
        <item x="6"/>
        <item x="7"/>
        <item x="5"/>
        <item x="10"/>
        <item x="11"/>
        <item x="12"/>
        <item x="1"/>
        <item x="9"/>
        <item x="13"/>
        <item t="default"/>
      </items>
    </pivotField>
    <pivotField compact="0" showAll="0">
      <items count="15">
        <item x="0"/>
        <item x="8"/>
        <item x="6"/>
        <item x="2"/>
        <item x="1"/>
        <item x="11"/>
        <item x="5"/>
        <item x="9"/>
        <item x="3"/>
        <item x="7"/>
        <item x="10"/>
        <item x="4"/>
        <item x="12"/>
        <item x="13"/>
        <item t="default"/>
      </items>
    </pivotField>
    <pivotField compact="0" showAll="0">
      <items count="60">
        <item x="0"/>
        <item x="50"/>
        <item x="4"/>
        <item x="48"/>
        <item x="16"/>
        <item x="5"/>
        <item x="44"/>
        <item x="47"/>
        <item x="30"/>
        <item x="53"/>
        <item x="56"/>
        <item x="57"/>
        <item x="1"/>
        <item x="6"/>
        <item x="2"/>
        <item x="7"/>
        <item x="8"/>
        <item x="51"/>
        <item x="9"/>
        <item x="10"/>
        <item x="11"/>
        <item x="12"/>
        <item x="13"/>
        <item x="52"/>
        <item x="14"/>
        <item x="15"/>
        <item x="17"/>
        <item x="18"/>
        <item x="54"/>
        <item x="20"/>
        <item x="21"/>
        <item x="22"/>
        <item x="23"/>
        <item x="3"/>
        <item x="25"/>
        <item x="26"/>
        <item x="27"/>
        <item x="28"/>
        <item x="29"/>
        <item x="31"/>
        <item x="32"/>
        <item x="24"/>
        <item x="33"/>
        <item x="34"/>
        <item x="35"/>
        <item x="36"/>
        <item x="37"/>
        <item x="38"/>
        <item x="39"/>
        <item x="40"/>
        <item x="41"/>
        <item x="42"/>
        <item x="49"/>
        <item x="55"/>
        <item x="19"/>
        <item x="43"/>
        <item x="45"/>
        <item x="46"/>
        <item x="58"/>
        <item t="default"/>
      </items>
    </pivotField>
    <pivotField compact="0" showAll="0">
      <items count="60">
        <item x="0"/>
        <item x="48"/>
        <item x="29"/>
        <item x="10"/>
        <item x="15"/>
        <item x="50"/>
        <item x="13"/>
        <item x="35"/>
        <item x="25"/>
        <item x="42"/>
        <item x="44"/>
        <item x="23"/>
        <item x="20"/>
        <item x="26"/>
        <item x="14"/>
        <item x="12"/>
        <item x="19"/>
        <item x="28"/>
        <item x="11"/>
        <item x="5"/>
        <item x="4"/>
        <item x="9"/>
        <item x="55"/>
        <item x="3"/>
        <item x="2"/>
        <item x="21"/>
        <item x="37"/>
        <item x="33"/>
        <item x="51"/>
        <item x="43"/>
        <item x="7"/>
        <item x="34"/>
        <item x="38"/>
        <item x="6"/>
        <item x="1"/>
        <item x="56"/>
        <item x="24"/>
        <item x="49"/>
        <item x="16"/>
        <item x="8"/>
        <item x="47"/>
        <item x="54"/>
        <item x="17"/>
        <item x="41"/>
        <item x="52"/>
        <item x="46"/>
        <item x="36"/>
        <item x="45"/>
        <item x="53"/>
        <item x="57"/>
        <item x="31"/>
        <item x="32"/>
        <item x="22"/>
        <item x="27"/>
        <item x="40"/>
        <item x="39"/>
        <item x="18"/>
        <item x="30"/>
        <item x="58"/>
        <item t="default"/>
      </items>
    </pivotField>
  </pivotFields>
  <rowFields count="1">
    <field x="8"/>
  </rowFields>
  <rowItems count="7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昨日授信人数" fld="14" baseField="0" baseItem="0"/>
    <dataField name="求和项:昨日放款金额" fld="26" baseField="0" baseItem="0"/>
    <dataField name="求和项:本月授信人数" fld="43" baseField="0" baseItem="0"/>
    <dataField name="求和项:本月放款金额" fld="5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4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3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R1:AV62" firstHeaderRow="0" firstDataRow="1" firstDataCol="1"/>
  <pivotFields count="6">
    <pivotField axis="axisRow" compact="0" showAll="0">
      <items count="61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7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41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8"/>
        <item x="46"/>
        <item x="47"/>
        <item x="37"/>
        <item x="13"/>
        <item x="56"/>
        <item x="1"/>
        <item x="42"/>
        <item x="59"/>
        <item t="default"/>
      </items>
    </pivotField>
    <pivotField compact="0" showAll="0">
      <items count="743">
        <item x="7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14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40"/>
        <item x="737"/>
        <item x="738"/>
        <item x="741"/>
        <item t="default"/>
      </items>
    </pivotField>
    <pivotField dataField="1" compact="0" showAll="0">
      <items count="8">
        <item x="0"/>
        <item x="1"/>
        <item x="3"/>
        <item x="4"/>
        <item x="2"/>
        <item x="6"/>
        <item x="5"/>
        <item t="default"/>
      </items>
    </pivotField>
    <pivotField dataField="1" compact="0" showAll="0">
      <items count="26">
        <item x="0"/>
        <item x="9"/>
        <item x="18"/>
        <item x="14"/>
        <item x="22"/>
        <item x="5"/>
        <item x="19"/>
        <item x="3"/>
        <item x="7"/>
        <item x="1"/>
        <item x="8"/>
        <item x="20"/>
        <item x="13"/>
        <item x="6"/>
        <item x="16"/>
        <item x="11"/>
        <item x="10"/>
        <item x="12"/>
        <item x="2"/>
        <item x="21"/>
        <item x="4"/>
        <item x="15"/>
        <item x="17"/>
        <item x="24"/>
        <item x="23"/>
        <item t="default"/>
      </items>
    </pivotField>
    <pivotField dataField="1" compact="0" showAll="0">
      <items count="13">
        <item x="0"/>
        <item x="2"/>
        <item x="1"/>
        <item x="6"/>
        <item x="5"/>
        <item x="9"/>
        <item x="4"/>
        <item x="7"/>
        <item x="3"/>
        <item x="8"/>
        <item x="11"/>
        <item x="10"/>
        <item t="default"/>
      </items>
    </pivotField>
    <pivotField dataField="1" compact="0" showAll="0">
      <items count="62">
        <item x="0"/>
        <item x="15"/>
        <item x="1"/>
        <item x="21"/>
        <item x="44"/>
        <item x="10"/>
        <item x="25"/>
        <item x="28"/>
        <item x="36"/>
        <item x="18"/>
        <item x="6"/>
        <item x="55"/>
        <item x="17"/>
        <item x="37"/>
        <item x="31"/>
        <item x="54"/>
        <item x="32"/>
        <item x="22"/>
        <item x="45"/>
        <item x="9"/>
        <item x="39"/>
        <item x="40"/>
        <item x="50"/>
        <item x="51"/>
        <item x="26"/>
        <item x="16"/>
        <item x="2"/>
        <item x="48"/>
        <item x="5"/>
        <item x="19"/>
        <item x="7"/>
        <item x="14"/>
        <item x="53"/>
        <item x="20"/>
        <item x="11"/>
        <item x="52"/>
        <item x="27"/>
        <item x="56"/>
        <item x="12"/>
        <item x="42"/>
        <item x="23"/>
        <item x="34"/>
        <item x="47"/>
        <item x="13"/>
        <item x="24"/>
        <item x="30"/>
        <item x="33"/>
        <item x="49"/>
        <item x="8"/>
        <item x="38"/>
        <item x="57"/>
        <item x="3"/>
        <item x="58"/>
        <item x="29"/>
        <item x="35"/>
        <item x="43"/>
        <item x="4"/>
        <item x="41"/>
        <item x="46"/>
        <item x="60"/>
        <item x="59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1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F1:BG50" firstHeaderRow="1" firstDataRow="1" firstDataCol="1"/>
  <pivotFields count="3">
    <pivotField axis="axisRow" compact="0" showAll="0">
      <items count="49">
        <item x="30"/>
        <item x="14"/>
        <item x="4"/>
        <item x="22"/>
        <item x="11"/>
        <item x="40"/>
        <item x="6"/>
        <item x="33"/>
        <item x="27"/>
        <item x="21"/>
        <item x="37"/>
        <item x="1"/>
        <item x="5"/>
        <item x="20"/>
        <item x="0"/>
        <item x="44"/>
        <item x="8"/>
        <item x="32"/>
        <item x="16"/>
        <item x="43"/>
        <item x="26"/>
        <item x="36"/>
        <item x="41"/>
        <item x="34"/>
        <item x="28"/>
        <item x="24"/>
        <item x="19"/>
        <item x="39"/>
        <item x="9"/>
        <item x="7"/>
        <item x="13"/>
        <item x="38"/>
        <item x="29"/>
        <item x="46"/>
        <item x="12"/>
        <item x="25"/>
        <item x="42"/>
        <item x="10"/>
        <item x="17"/>
        <item x="3"/>
        <item x="35"/>
        <item x="18"/>
        <item x="23"/>
        <item x="31"/>
        <item x="2"/>
        <item x="45"/>
        <item x="15"/>
        <item x="47"/>
        <item t="default"/>
      </items>
    </pivotField>
    <pivotField compact="0" showAll="0">
      <items count="17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5"/>
        <item x="174"/>
        <item x="176"/>
        <item t="default"/>
      </items>
    </pivotField>
    <pivotField dataField="1" compact="0" showAll="0">
      <items count="14">
        <item x="1"/>
        <item x="0"/>
        <item x="3"/>
        <item x="6"/>
        <item x="8"/>
        <item x="4"/>
        <item x="2"/>
        <item x="7"/>
        <item x="5"/>
        <item x="10"/>
        <item x="9"/>
        <item x="11"/>
        <item x="12"/>
        <item t="default"/>
      </items>
    </pivotField>
  </pivotFields>
  <rowFields count="1">
    <field x="0"/>
  </rowFields>
  <rowItems count="4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 t="grand">
      <x/>
    </i>
  </rowItems>
  <colItems count="1">
    <i/>
  </colItems>
  <dataFields count="1">
    <dataField name="求和项:求和项:本月授信人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R1:AV62" firstHeaderRow="0" firstDataRow="1" firstDataCol="1"/>
  <pivotFields count="6">
    <pivotField axis="axisRow" compact="0" showAll="0">
      <items count="61">
        <item x="0"/>
        <item x="11"/>
        <item x="6"/>
        <item x="2"/>
        <item x="31"/>
        <item x="5"/>
        <item x="19"/>
        <item x="22"/>
        <item x="35"/>
        <item x="29"/>
        <item x="10"/>
        <item x="28"/>
        <item x="12"/>
        <item x="21"/>
        <item x="17"/>
        <item x="9"/>
        <item x="57"/>
        <item x="26"/>
        <item x="45"/>
        <item x="39"/>
        <item x="48"/>
        <item x="49"/>
        <item x="53"/>
        <item x="38"/>
        <item x="54"/>
        <item x="51"/>
        <item x="50"/>
        <item x="30"/>
        <item x="8"/>
        <item x="27"/>
        <item x="25"/>
        <item x="14"/>
        <item x="18"/>
        <item x="16"/>
        <item x="52"/>
        <item x="34"/>
        <item x="7"/>
        <item x="41"/>
        <item x="3"/>
        <item x="36"/>
        <item x="20"/>
        <item x="55"/>
        <item x="43"/>
        <item x="24"/>
        <item x="23"/>
        <item x="32"/>
        <item x="4"/>
        <item x="44"/>
        <item x="40"/>
        <item x="33"/>
        <item x="15"/>
        <item x="58"/>
        <item x="46"/>
        <item x="47"/>
        <item x="37"/>
        <item x="13"/>
        <item x="56"/>
        <item x="1"/>
        <item x="42"/>
        <item x="59"/>
        <item t="default"/>
      </items>
    </pivotField>
    <pivotField compact="0" showAll="0">
      <items count="743">
        <item x="7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14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40"/>
        <item x="737"/>
        <item x="738"/>
        <item x="741"/>
        <item t="default"/>
      </items>
    </pivotField>
    <pivotField dataField="1" compact="0" showAll="0">
      <items count="8">
        <item x="0"/>
        <item x="1"/>
        <item x="3"/>
        <item x="4"/>
        <item x="2"/>
        <item x="6"/>
        <item x="5"/>
        <item t="default"/>
      </items>
    </pivotField>
    <pivotField dataField="1" compact="0" showAll="0">
      <items count="26">
        <item x="0"/>
        <item x="9"/>
        <item x="18"/>
        <item x="14"/>
        <item x="22"/>
        <item x="5"/>
        <item x="19"/>
        <item x="3"/>
        <item x="7"/>
        <item x="1"/>
        <item x="8"/>
        <item x="20"/>
        <item x="13"/>
        <item x="6"/>
        <item x="16"/>
        <item x="11"/>
        <item x="10"/>
        <item x="12"/>
        <item x="2"/>
        <item x="21"/>
        <item x="4"/>
        <item x="15"/>
        <item x="17"/>
        <item x="24"/>
        <item x="23"/>
        <item t="default"/>
      </items>
    </pivotField>
    <pivotField dataField="1" compact="0" showAll="0">
      <items count="13">
        <item x="0"/>
        <item x="2"/>
        <item x="1"/>
        <item x="6"/>
        <item x="5"/>
        <item x="9"/>
        <item x="4"/>
        <item x="7"/>
        <item x="3"/>
        <item x="8"/>
        <item x="11"/>
        <item x="10"/>
        <item t="default"/>
      </items>
    </pivotField>
    <pivotField dataField="1" compact="0" showAll="0">
      <items count="62">
        <item x="0"/>
        <item x="15"/>
        <item x="1"/>
        <item x="21"/>
        <item x="44"/>
        <item x="10"/>
        <item x="25"/>
        <item x="28"/>
        <item x="36"/>
        <item x="18"/>
        <item x="6"/>
        <item x="55"/>
        <item x="17"/>
        <item x="37"/>
        <item x="31"/>
        <item x="54"/>
        <item x="32"/>
        <item x="22"/>
        <item x="45"/>
        <item x="9"/>
        <item x="39"/>
        <item x="40"/>
        <item x="50"/>
        <item x="51"/>
        <item x="26"/>
        <item x="16"/>
        <item x="2"/>
        <item x="48"/>
        <item x="5"/>
        <item x="19"/>
        <item x="7"/>
        <item x="14"/>
        <item x="53"/>
        <item x="20"/>
        <item x="11"/>
        <item x="52"/>
        <item x="27"/>
        <item x="56"/>
        <item x="12"/>
        <item x="42"/>
        <item x="23"/>
        <item x="34"/>
        <item x="47"/>
        <item x="13"/>
        <item x="24"/>
        <item x="30"/>
        <item x="33"/>
        <item x="49"/>
        <item x="8"/>
        <item x="38"/>
        <item x="57"/>
        <item x="3"/>
        <item x="58"/>
        <item x="29"/>
        <item x="35"/>
        <item x="43"/>
        <item x="4"/>
        <item x="41"/>
        <item x="46"/>
        <item x="60"/>
        <item x="59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求和项:求和项:昨日授信人数" fld="2" baseField="0" baseItem="0"/>
    <dataField name="求和项:求和项:昨日放款金额" fld="3" baseField="0" baseItem="0"/>
    <dataField name="求和项:求和项:本月授信人数" fld="4" baseField="0" baseItem="0"/>
    <dataField name="求和项:求和项:本月放款金额" fld="5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N1:BO17" firstHeaderRow="1" firstDataRow="1" firstDataCol="1"/>
  <pivotFields count="3">
    <pivotField axis="axisRow" compact="0" showAll="0">
      <items count="16">
        <item x="5"/>
        <item x="2"/>
        <item x="6"/>
        <item x="1"/>
        <item x="3"/>
        <item x="11"/>
        <item x="12"/>
        <item x="7"/>
        <item x="4"/>
        <item x="10"/>
        <item x="8"/>
        <item x="9"/>
        <item x="0"/>
        <item x="13"/>
        <item x="14"/>
        <item t="default"/>
      </items>
    </pivotField>
    <pivotField compact="0" showAll="0">
      <items count="28">
        <item x="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5"/>
        <item x="26"/>
        <item t="default"/>
      </items>
    </pivotField>
    <pivotField dataField="1" compact="0" showAll="0">
      <items count="26">
        <item x="4"/>
        <item x="21"/>
        <item x="7"/>
        <item x="20"/>
        <item x="14"/>
        <item x="9"/>
        <item x="16"/>
        <item x="18"/>
        <item x="22"/>
        <item x="5"/>
        <item x="10"/>
        <item x="11"/>
        <item x="2"/>
        <item x="12"/>
        <item x="3"/>
        <item x="13"/>
        <item x="1"/>
        <item x="19"/>
        <item x="17"/>
        <item x="6"/>
        <item x="0"/>
        <item x="15"/>
        <item x="8"/>
        <item x="24"/>
        <item x="2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dataFields count="1">
    <dataField name="求和项:求和项:放款金额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4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V1:BW24" firstHeaderRow="1" firstDataRow="1" firstDataCol="1"/>
  <pivotFields count="3">
    <pivotField axis="axisRow" compact="0" showAll="0">
      <items count="23">
        <item x="5"/>
        <item x="4"/>
        <item x="10"/>
        <item x="12"/>
        <item x="8"/>
        <item x="6"/>
        <item x="2"/>
        <item x="7"/>
        <item x="0"/>
        <item x="3"/>
        <item x="19"/>
        <item x="11"/>
        <item x="15"/>
        <item x="9"/>
        <item x="18"/>
        <item x="13"/>
        <item x="16"/>
        <item x="14"/>
        <item x="1"/>
        <item x="17"/>
        <item x="20"/>
        <item x="21"/>
        <item t="default"/>
      </items>
    </pivotField>
    <pivotField compact="0" showAll="0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13">
        <item x="0"/>
        <item x="2"/>
        <item x="5"/>
        <item x="7"/>
        <item x="3"/>
        <item x="9"/>
        <item x="1"/>
        <item x="10"/>
        <item x="6"/>
        <item x="4"/>
        <item x="8"/>
        <item x="11"/>
        <item t="default"/>
      </items>
    </pivotField>
  </pivotFields>
  <rowFields count="1">
    <field x="0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Items count="1">
    <i/>
  </colItems>
  <dataFields count="1">
    <dataField name="求和项:计数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8.xml"/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12.xml"/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16.xml"/><Relationship Id="rId3" Type="http://schemas.openxmlformats.org/officeDocument/2006/relationships/pivotTable" Target="../pivotTables/pivotTable15.xml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/Relationships>
</file>

<file path=xl/worksheets/_rels/sheet7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22.xml"/><Relationship Id="rId3" Type="http://schemas.openxmlformats.org/officeDocument/2006/relationships/pivotTable" Target="../pivotTables/pivotTable21.xml"/><Relationship Id="rId2" Type="http://schemas.openxmlformats.org/officeDocument/2006/relationships/pivotTable" Target="../pivotTables/pivotTable20.xml"/><Relationship Id="rId1" Type="http://schemas.openxmlformats.org/officeDocument/2006/relationships/pivotTable" Target="../pivotTables/pivotTable19.xml"/></Relationships>
</file>

<file path=xl/worksheets/_rels/sheet8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26.xml"/><Relationship Id="rId3" Type="http://schemas.openxmlformats.org/officeDocument/2006/relationships/pivotTable" Target="../pivotTables/pivotTable2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BW787"/>
  <sheetViews>
    <sheetView workbookViewId="0">
      <selection activeCell="O9" sqref="O9"/>
    </sheetView>
  </sheetViews>
  <sheetFormatPr defaultColWidth="9" defaultRowHeight="13.5"/>
  <cols>
    <col min="1" max="1" width="9.4" style="81" customWidth="1"/>
    <col min="2" max="2" width="16" style="81" customWidth="1"/>
    <col min="3" max="3" width="6" style="81" customWidth="1"/>
    <col min="4" max="4" width="11.8666666666667" style="81" customWidth="1"/>
    <col min="5" max="5" width="7.6" style="81" hidden="1" customWidth="1"/>
    <col min="6" max="6" width="9.6" style="81" customWidth="1"/>
    <col min="7" max="7" width="19.1333333333333" style="81" hidden="1" customWidth="1"/>
    <col min="8" max="8" width="11.8666666666667" style="81" hidden="1" customWidth="1"/>
    <col min="9" max="9" width="7.6" style="81" customWidth="1"/>
    <col min="10" max="10" width="9.13333333333333" style="81" customWidth="1"/>
    <col min="11" max="11" width="7.26666666666667" style="81" customWidth="1"/>
    <col min="12" max="12" width="11.8666666666667" customWidth="1"/>
    <col min="13" max="13" width="7.6" customWidth="1"/>
    <col min="14" max="15" width="9.6" customWidth="1"/>
    <col min="16" max="16" width="7.6" customWidth="1"/>
    <col min="17" max="17" width="9.13333333333333" customWidth="1"/>
    <col min="18" max="18" width="5.6" customWidth="1"/>
    <col min="19" max="19" width="9.13333333333333" hidden="1" customWidth="1"/>
    <col min="20" max="20" width="9.6" hidden="1" customWidth="1"/>
    <col min="21" max="21" width="7.6" hidden="1" customWidth="1"/>
    <col min="22" max="22" width="7.6" customWidth="1"/>
    <col min="23" max="23" width="9.13333333333333" customWidth="1"/>
    <col min="24" max="25" width="24.0666666666667" customWidth="1"/>
    <col min="26" max="27" width="21" customWidth="1"/>
    <col min="28" max="28" width="12.8666666666667" style="82" customWidth="1"/>
    <col min="29" max="32" width="20.2666666666667" style="82" customWidth="1"/>
    <col min="33" max="33" width="15" customWidth="1"/>
    <col min="34" max="34" width="9" customWidth="1"/>
    <col min="35" max="35" width="9" style="83" customWidth="1"/>
    <col min="36" max="36" width="18.5333333333333" style="83" customWidth="1"/>
    <col min="37" max="37" width="9" customWidth="1"/>
    <col min="38" max="38" width="21.2666666666667" style="84" customWidth="1"/>
    <col min="39" max="42" width="27.6" style="84" customWidth="1"/>
    <col min="43" max="43" width="9" customWidth="1"/>
    <col min="44" max="44" width="21.2666666666667"/>
    <col min="45" max="48" width="27.6"/>
    <col min="49" max="52" width="9" customWidth="1"/>
    <col min="53" max="53" width="26.5333333333333" customWidth="1"/>
    <col min="54" max="54" width="12.0666666666667" customWidth="1"/>
    <col min="55" max="55" width="12.8666666666667" customWidth="1"/>
    <col min="56" max="56" width="20.2666666666667" customWidth="1"/>
    <col min="58" max="58" width="15"/>
    <col min="59" max="59" width="29.6"/>
    <col min="62" max="62" width="15" customWidth="1"/>
    <col min="63" max="63" width="12.8666666666667" customWidth="1"/>
    <col min="64" max="64" width="16.1333333333333" customWidth="1"/>
    <col min="66" max="66" width="15"/>
    <col min="67" max="67" width="25.1333333333333"/>
    <col min="69" max="69" width="20.6" customWidth="1"/>
    <col min="70" max="70" width="12.3333333333333" customWidth="1"/>
    <col min="74" max="74" width="15"/>
    <col min="75" max="75" width="12.7333333333333"/>
  </cols>
  <sheetData>
    <row r="1" ht="27" customHeight="1" spans="1:7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AA1" t="s">
        <v>1</v>
      </c>
      <c r="AB1" s="82" t="s">
        <v>2</v>
      </c>
      <c r="AC1" s="82" t="s">
        <v>3</v>
      </c>
      <c r="AD1" s="82" t="s">
        <v>4</v>
      </c>
      <c r="AE1" s="82" t="s">
        <v>5</v>
      </c>
      <c r="AF1" s="82" t="s">
        <v>6</v>
      </c>
      <c r="AG1" t="s">
        <v>1</v>
      </c>
      <c r="AI1" s="88" t="s">
        <v>7</v>
      </c>
      <c r="AJ1" s="88" t="s">
        <v>8</v>
      </c>
      <c r="AL1" s="84" t="s">
        <v>1</v>
      </c>
      <c r="AM1" s="84" t="s">
        <v>9</v>
      </c>
      <c r="AN1" s="84" t="s">
        <v>10</v>
      </c>
      <c r="AO1" s="84" t="s">
        <v>11</v>
      </c>
      <c r="AP1" s="84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92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92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ht="18" spans="1:75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1"/>
      <c r="R2" s="52" t="s">
        <v>26</v>
      </c>
      <c r="S2" s="53"/>
      <c r="T2" s="53"/>
      <c r="U2" s="53"/>
      <c r="V2" s="53"/>
      <c r="W2" s="54"/>
      <c r="X2" s="55" t="s">
        <v>27</v>
      </c>
      <c r="Y2" s="86"/>
      <c r="AA2">
        <f t="shared" ref="AA2:AA65" si="0">AG2</f>
        <v>0</v>
      </c>
      <c r="AB2" s="82" t="s">
        <v>28</v>
      </c>
      <c r="AC2" s="82">
        <v>0</v>
      </c>
      <c r="AD2" s="82">
        <v>0</v>
      </c>
      <c r="AE2" s="82">
        <v>0</v>
      </c>
      <c r="AF2" s="82">
        <v>200000</v>
      </c>
      <c r="AG2">
        <f t="shared" ref="AG2:AG65" si="1">IFERROR(VLOOKUP(AB2,$AI:$AJ,2,FALSE),0)</f>
        <v>0</v>
      </c>
      <c r="AI2" s="89" t="s">
        <v>29</v>
      </c>
      <c r="AJ2" s="90" t="s">
        <v>30</v>
      </c>
      <c r="AL2" s="84">
        <v>0</v>
      </c>
      <c r="AM2" s="84">
        <v>44</v>
      </c>
      <c r="AN2" s="84">
        <v>1389000</v>
      </c>
      <c r="AO2" s="84">
        <v>775</v>
      </c>
      <c r="AP2" s="84">
        <v>62264512</v>
      </c>
      <c r="AR2">
        <v>0</v>
      </c>
      <c r="AS2">
        <v>44</v>
      </c>
      <c r="AT2">
        <v>1389000</v>
      </c>
      <c r="AU2">
        <v>775</v>
      </c>
      <c r="AV2">
        <v>62264512</v>
      </c>
      <c r="AX2" t="s">
        <v>29</v>
      </c>
      <c r="AY2" t="s">
        <v>30</v>
      </c>
      <c r="BB2" t="str">
        <f t="shared" ref="BB2:BB20" si="2">VLOOKUP(BC2,$AX:$AY,2,FALSE)</f>
        <v>金桥支行</v>
      </c>
      <c r="BC2" t="s">
        <v>31</v>
      </c>
      <c r="BD2">
        <v>0</v>
      </c>
      <c r="BF2" t="s">
        <v>32</v>
      </c>
      <c r="BG2">
        <v>0</v>
      </c>
      <c r="BJ2" t="str">
        <f t="shared" ref="BJ2:BJ10" si="3">VLOOKUP(BK2,$AX:$AY,2,FALSE)</f>
        <v>零售市场部</v>
      </c>
      <c r="BK2" t="s">
        <v>33</v>
      </c>
      <c r="BL2">
        <v>6400000</v>
      </c>
      <c r="BN2" t="s">
        <v>34</v>
      </c>
      <c r="BO2">
        <v>536000</v>
      </c>
      <c r="BR2" t="str">
        <f t="shared" ref="BR2:BR10" si="4">VLOOKUP(BS2,$AX:$AY,2,FALSE)</f>
        <v>零售市场部</v>
      </c>
      <c r="BS2" t="s">
        <v>33</v>
      </c>
      <c r="BT2">
        <v>42</v>
      </c>
      <c r="BV2" t="s">
        <v>35</v>
      </c>
      <c r="BW2">
        <v>3</v>
      </c>
    </row>
    <row r="3" ht="18.75" spans="1:75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6" t="s">
        <v>43</v>
      </c>
      <c r="R3" s="57" t="s">
        <v>36</v>
      </c>
      <c r="S3" s="58" t="s">
        <v>38</v>
      </c>
      <c r="T3" s="58" t="s">
        <v>39</v>
      </c>
      <c r="U3" s="58" t="s">
        <v>45</v>
      </c>
      <c r="V3" s="58" t="s">
        <v>42</v>
      </c>
      <c r="W3" s="59" t="s">
        <v>43</v>
      </c>
      <c r="X3" s="60"/>
      <c r="Y3" s="86"/>
      <c r="AA3">
        <f t="shared" si="0"/>
        <v>0</v>
      </c>
      <c r="AB3" s="82" t="s">
        <v>46</v>
      </c>
      <c r="AC3" s="82">
        <v>0</v>
      </c>
      <c r="AD3" s="82">
        <v>0</v>
      </c>
      <c r="AE3" s="82">
        <v>0</v>
      </c>
      <c r="AF3" s="82">
        <v>0</v>
      </c>
      <c r="AG3">
        <f t="shared" si="1"/>
        <v>0</v>
      </c>
      <c r="AI3" s="91" t="s">
        <v>47</v>
      </c>
      <c r="AJ3" s="90" t="s">
        <v>30</v>
      </c>
      <c r="AL3" s="84" t="s">
        <v>30</v>
      </c>
      <c r="AM3" s="84">
        <v>0</v>
      </c>
      <c r="AN3" s="84">
        <v>0</v>
      </c>
      <c r="AO3" s="84">
        <v>0</v>
      </c>
      <c r="AP3" s="84">
        <v>0</v>
      </c>
      <c r="AR3" t="s">
        <v>30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零售市场部</v>
      </c>
      <c r="BC3" t="s">
        <v>33</v>
      </c>
      <c r="BD3">
        <v>33</v>
      </c>
      <c r="BF3" t="s">
        <v>35</v>
      </c>
      <c r="BG3">
        <v>3</v>
      </c>
      <c r="BJ3" t="str">
        <f t="shared" si="3"/>
        <v>川沙支行</v>
      </c>
      <c r="BK3" t="s">
        <v>48</v>
      </c>
      <c r="BL3">
        <v>450000</v>
      </c>
      <c r="BN3" t="s">
        <v>49</v>
      </c>
      <c r="BO3">
        <v>15000</v>
      </c>
      <c r="BR3" t="str">
        <f t="shared" si="4"/>
        <v>川沙支行</v>
      </c>
      <c r="BS3" t="s">
        <v>48</v>
      </c>
      <c r="BT3">
        <v>1</v>
      </c>
      <c r="BV3" t="s">
        <v>34</v>
      </c>
      <c r="BW3">
        <v>4</v>
      </c>
    </row>
    <row r="4" ht="17.25" spans="1:75">
      <c r="A4" s="12" t="s">
        <v>50</v>
      </c>
      <c r="B4" s="13" t="s">
        <v>51</v>
      </c>
      <c r="C4" s="14">
        <v>20</v>
      </c>
      <c r="D4" s="15">
        <v>10</v>
      </c>
      <c r="E4" s="15">
        <f t="shared" ref="E4:E47" si="5">VLOOKUP(B4,$AL:$AP,4,FALSE)</f>
        <v>24</v>
      </c>
      <c r="F4" s="15">
        <v>8</v>
      </c>
      <c r="G4" s="15"/>
      <c r="H4" s="15"/>
      <c r="I4" s="15">
        <f t="shared" ref="I4:I15" si="6">SUM(E4:H4)</f>
        <v>32</v>
      </c>
      <c r="J4" s="39">
        <f t="shared" ref="J4:J48" si="7">I4/C4</f>
        <v>1.6</v>
      </c>
      <c r="K4" s="40">
        <v>70</v>
      </c>
      <c r="L4" s="15">
        <v>40</v>
      </c>
      <c r="M4" s="15">
        <f t="shared" ref="M4:M47" si="8">VLOOKUP(B4,$AL:$AP,5,FALSE)/10000</f>
        <v>73.2</v>
      </c>
      <c r="N4" s="15"/>
      <c r="O4" s="15"/>
      <c r="P4" s="15">
        <f t="shared" ref="P4:P47" si="9">SUM(M4:O4)</f>
        <v>73.2</v>
      </c>
      <c r="Q4" s="61">
        <f t="shared" ref="Q4:Q48" si="10">P4/K4</f>
        <v>1.04571428571429</v>
      </c>
      <c r="R4" s="40">
        <v>1</v>
      </c>
      <c r="S4" s="62">
        <v>3</v>
      </c>
      <c r="T4" s="62">
        <v>1</v>
      </c>
      <c r="U4" s="62"/>
      <c r="V4" s="15">
        <f t="shared" ref="V4:V47" si="11">SUM(S4:U4)</f>
        <v>4</v>
      </c>
      <c r="W4" s="61">
        <f t="shared" ref="W4:W48" si="12">V4/R4</f>
        <v>4</v>
      </c>
      <c r="X4" s="63">
        <f t="shared" ref="X4:X48" si="13">IF(J4&gt;1.2,1.2,J4)*0.05+IF(Q4&gt;1.2,1.2,Q4)*0.05+IF(W4&gt;1.2,1.2,W4)*0.05</f>
        <v>0.172285714285714</v>
      </c>
      <c r="Y4" s="15">
        <v>116.7407</v>
      </c>
      <c r="Z4">
        <f t="shared" ref="Z4:Z67" si="14">P4-Y4</f>
        <v>-43.5407</v>
      </c>
      <c r="AA4" t="str">
        <f t="shared" si="0"/>
        <v>运营管理部</v>
      </c>
      <c r="AB4" s="82" t="s">
        <v>52</v>
      </c>
      <c r="AC4" s="82">
        <v>0</v>
      </c>
      <c r="AD4" s="82">
        <v>0</v>
      </c>
      <c r="AE4" s="82">
        <v>0</v>
      </c>
      <c r="AF4" s="82">
        <v>0</v>
      </c>
      <c r="AG4" t="str">
        <f t="shared" si="1"/>
        <v>运营管理部</v>
      </c>
      <c r="AI4" s="91" t="s">
        <v>53</v>
      </c>
      <c r="AJ4" s="90" t="s">
        <v>30</v>
      </c>
      <c r="AL4" s="84" t="s">
        <v>54</v>
      </c>
      <c r="AM4" s="84">
        <v>0</v>
      </c>
      <c r="AN4" s="84">
        <v>8000</v>
      </c>
      <c r="AO4" s="84">
        <v>9</v>
      </c>
      <c r="AP4" s="84">
        <v>771000</v>
      </c>
      <c r="AR4" t="s">
        <v>54</v>
      </c>
      <c r="AS4">
        <v>0</v>
      </c>
      <c r="AT4">
        <v>8000</v>
      </c>
      <c r="AU4">
        <v>9</v>
      </c>
      <c r="AV4">
        <v>771000</v>
      </c>
      <c r="AX4" t="s">
        <v>53</v>
      </c>
      <c r="AY4" t="s">
        <v>30</v>
      </c>
      <c r="BB4" t="str">
        <f t="shared" si="2"/>
        <v>金桥支行</v>
      </c>
      <c r="BC4" t="s">
        <v>55</v>
      </c>
      <c r="BD4">
        <v>0</v>
      </c>
      <c r="BF4" t="s">
        <v>34</v>
      </c>
      <c r="BG4">
        <v>4</v>
      </c>
      <c r="BJ4" t="str">
        <f t="shared" si="3"/>
        <v>零售市场部</v>
      </c>
      <c r="BK4" t="s">
        <v>56</v>
      </c>
      <c r="BL4">
        <v>1548000</v>
      </c>
      <c r="BN4" t="s">
        <v>57</v>
      </c>
      <c r="BO4">
        <v>249140</v>
      </c>
      <c r="BR4" t="str">
        <f t="shared" si="4"/>
        <v>北蔡支行</v>
      </c>
      <c r="BS4" t="s">
        <v>58</v>
      </c>
      <c r="BT4">
        <v>6</v>
      </c>
      <c r="BV4" t="s">
        <v>49</v>
      </c>
      <c r="BW4">
        <v>2</v>
      </c>
    </row>
    <row r="5" ht="17.25" spans="1:75">
      <c r="A5" s="16"/>
      <c r="B5" s="17" t="s">
        <v>57</v>
      </c>
      <c r="C5" s="18">
        <v>29</v>
      </c>
      <c r="D5" s="15">
        <v>0</v>
      </c>
      <c r="E5" s="15">
        <f t="shared" si="5"/>
        <v>13</v>
      </c>
      <c r="F5" s="19">
        <v>12</v>
      </c>
      <c r="G5" s="15"/>
      <c r="H5" s="15"/>
      <c r="I5" s="15">
        <f t="shared" si="6"/>
        <v>25</v>
      </c>
      <c r="J5" s="42">
        <f t="shared" si="7"/>
        <v>0.862068965517241</v>
      </c>
      <c r="K5" s="43">
        <v>80</v>
      </c>
      <c r="L5" s="15">
        <v>14.5</v>
      </c>
      <c r="M5" s="15">
        <f t="shared" si="8"/>
        <v>64.5178</v>
      </c>
      <c r="N5" s="15">
        <f>29.2229+24.5+13</f>
        <v>66.7229</v>
      </c>
      <c r="O5" s="19"/>
      <c r="P5" s="15">
        <f t="shared" si="9"/>
        <v>131.2407</v>
      </c>
      <c r="Q5" s="64">
        <f t="shared" si="10"/>
        <v>1.64050875</v>
      </c>
      <c r="R5" s="40">
        <v>2</v>
      </c>
      <c r="S5" s="62">
        <v>4</v>
      </c>
      <c r="T5" s="65">
        <v>4</v>
      </c>
      <c r="U5" s="62"/>
      <c r="V5" s="15">
        <f t="shared" si="11"/>
        <v>8</v>
      </c>
      <c r="W5" s="64">
        <f t="shared" si="12"/>
        <v>4</v>
      </c>
      <c r="X5" s="66">
        <f t="shared" si="13"/>
        <v>0.163103448275862</v>
      </c>
      <c r="Y5" s="15">
        <v>74.765</v>
      </c>
      <c r="Z5">
        <f t="shared" si="14"/>
        <v>56.4757</v>
      </c>
      <c r="AA5" t="str">
        <f t="shared" si="0"/>
        <v>川沙支行</v>
      </c>
      <c r="AB5" s="82" t="s">
        <v>59</v>
      </c>
      <c r="AC5" s="82">
        <v>0</v>
      </c>
      <c r="AD5" s="82">
        <v>0</v>
      </c>
      <c r="AE5" s="82">
        <v>0</v>
      </c>
      <c r="AF5" s="82">
        <v>0</v>
      </c>
      <c r="AG5" t="str">
        <f t="shared" si="1"/>
        <v>川沙支行</v>
      </c>
      <c r="AI5" s="90" t="s">
        <v>60</v>
      </c>
      <c r="AJ5" s="90" t="s">
        <v>30</v>
      </c>
      <c r="AL5" s="84" t="s">
        <v>61</v>
      </c>
      <c r="AM5" s="84">
        <v>0</v>
      </c>
      <c r="AN5" s="84">
        <v>0</v>
      </c>
      <c r="AO5" s="84">
        <v>3</v>
      </c>
      <c r="AP5" s="84">
        <v>372500</v>
      </c>
      <c r="AR5" t="s">
        <v>61</v>
      </c>
      <c r="AS5">
        <v>0</v>
      </c>
      <c r="AT5">
        <v>0</v>
      </c>
      <c r="AU5">
        <v>3</v>
      </c>
      <c r="AV5">
        <v>372500</v>
      </c>
      <c r="AX5" t="s">
        <v>60</v>
      </c>
      <c r="AY5" t="s">
        <v>30</v>
      </c>
      <c r="BB5" t="str">
        <f t="shared" si="2"/>
        <v>御桥分理处</v>
      </c>
      <c r="BC5" t="s">
        <v>62</v>
      </c>
      <c r="BD5">
        <v>0</v>
      </c>
      <c r="BF5" t="s">
        <v>49</v>
      </c>
      <c r="BG5">
        <v>2</v>
      </c>
      <c r="BJ5" t="str">
        <f t="shared" si="3"/>
        <v>曹路支行</v>
      </c>
      <c r="BK5" t="s">
        <v>63</v>
      </c>
      <c r="BL5">
        <v>100000</v>
      </c>
      <c r="BN5" t="s">
        <v>64</v>
      </c>
      <c r="BO5">
        <v>600000</v>
      </c>
      <c r="BR5" t="str">
        <f t="shared" si="4"/>
        <v>零售市场部</v>
      </c>
      <c r="BS5" t="s">
        <v>65</v>
      </c>
      <c r="BT5">
        <v>2</v>
      </c>
      <c r="BV5" t="s">
        <v>66</v>
      </c>
      <c r="BW5">
        <v>1</v>
      </c>
    </row>
    <row r="6" ht="17.25" spans="1:75">
      <c r="A6" s="16"/>
      <c r="B6" s="17" t="s">
        <v>49</v>
      </c>
      <c r="C6" s="18">
        <v>38</v>
      </c>
      <c r="D6" s="15">
        <v>12</v>
      </c>
      <c r="E6" s="15">
        <f t="shared" si="5"/>
        <v>1</v>
      </c>
      <c r="F6" s="19">
        <v>94</v>
      </c>
      <c r="G6" s="15"/>
      <c r="H6" s="15"/>
      <c r="I6" s="15">
        <f t="shared" si="6"/>
        <v>95</v>
      </c>
      <c r="J6" s="42">
        <f t="shared" si="7"/>
        <v>2.5</v>
      </c>
      <c r="K6" s="43">
        <v>110</v>
      </c>
      <c r="L6" s="15">
        <v>11.7</v>
      </c>
      <c r="M6" s="15">
        <f t="shared" si="8"/>
        <v>66.465</v>
      </c>
      <c r="N6" s="15"/>
      <c r="O6" s="19">
        <v>20</v>
      </c>
      <c r="P6" s="15">
        <f t="shared" si="9"/>
        <v>86.465</v>
      </c>
      <c r="Q6" s="64">
        <f t="shared" si="10"/>
        <v>0.786045454545455</v>
      </c>
      <c r="R6" s="40">
        <v>3</v>
      </c>
      <c r="S6" s="62"/>
      <c r="T6" s="65">
        <v>49</v>
      </c>
      <c r="U6" s="62"/>
      <c r="V6" s="15">
        <f t="shared" si="11"/>
        <v>49</v>
      </c>
      <c r="W6" s="64">
        <f t="shared" si="12"/>
        <v>16.3333333333333</v>
      </c>
      <c r="X6" s="66">
        <f t="shared" si="13"/>
        <v>0.159302272727273</v>
      </c>
      <c r="Y6" s="15">
        <v>110.3</v>
      </c>
      <c r="Z6">
        <f t="shared" si="14"/>
        <v>-23.835</v>
      </c>
      <c r="AA6">
        <f t="shared" si="0"/>
        <v>0</v>
      </c>
      <c r="AB6" s="82" t="s">
        <v>67</v>
      </c>
      <c r="AC6" s="82">
        <v>0</v>
      </c>
      <c r="AD6" s="82">
        <v>0</v>
      </c>
      <c r="AE6" s="82">
        <v>0</v>
      </c>
      <c r="AF6" s="82">
        <v>0</v>
      </c>
      <c r="AG6">
        <f t="shared" si="1"/>
        <v>0</v>
      </c>
      <c r="AI6" s="90" t="s">
        <v>68</v>
      </c>
      <c r="AJ6" s="90" t="s">
        <v>30</v>
      </c>
      <c r="AL6" s="84" t="s">
        <v>69</v>
      </c>
      <c r="AM6" s="84">
        <v>0</v>
      </c>
      <c r="AN6" s="84">
        <v>0</v>
      </c>
      <c r="AO6" s="84">
        <v>7</v>
      </c>
      <c r="AP6" s="84">
        <v>558643</v>
      </c>
      <c r="AR6" t="s">
        <v>69</v>
      </c>
      <c r="AS6">
        <v>0</v>
      </c>
      <c r="AT6">
        <v>0</v>
      </c>
      <c r="AU6">
        <v>7</v>
      </c>
      <c r="AV6">
        <v>558643</v>
      </c>
      <c r="AX6" t="s">
        <v>68</v>
      </c>
      <c r="AY6" t="s">
        <v>30</v>
      </c>
      <c r="BB6" t="str">
        <f t="shared" si="2"/>
        <v>川沙支行</v>
      </c>
      <c r="BC6" t="s">
        <v>48</v>
      </c>
      <c r="BD6">
        <v>1</v>
      </c>
      <c r="BF6" t="s">
        <v>66</v>
      </c>
      <c r="BG6">
        <v>0</v>
      </c>
      <c r="BJ6" t="str">
        <f t="shared" si="3"/>
        <v>金桥支行</v>
      </c>
      <c r="BK6" t="s">
        <v>70</v>
      </c>
      <c r="BL6">
        <v>400000</v>
      </c>
      <c r="BN6" t="s">
        <v>69</v>
      </c>
      <c r="BO6">
        <v>100000</v>
      </c>
      <c r="BR6" t="str">
        <f t="shared" si="4"/>
        <v>龚路支行</v>
      </c>
      <c r="BS6" t="s">
        <v>71</v>
      </c>
      <c r="BT6">
        <v>1</v>
      </c>
      <c r="BV6" t="s">
        <v>72</v>
      </c>
      <c r="BW6">
        <v>3</v>
      </c>
    </row>
    <row r="7" ht="18" customHeight="1" spans="1:75">
      <c r="A7" s="16"/>
      <c r="B7" s="17" t="s">
        <v>73</v>
      </c>
      <c r="C7" s="18">
        <v>25</v>
      </c>
      <c r="D7" s="15">
        <v>0</v>
      </c>
      <c r="E7" s="15">
        <f t="shared" si="5"/>
        <v>3</v>
      </c>
      <c r="F7" s="19">
        <v>26</v>
      </c>
      <c r="G7" s="15"/>
      <c r="H7" s="15"/>
      <c r="I7" s="15">
        <f t="shared" si="6"/>
        <v>29</v>
      </c>
      <c r="J7" s="42">
        <f t="shared" si="7"/>
        <v>1.16</v>
      </c>
      <c r="K7" s="43">
        <v>200</v>
      </c>
      <c r="L7" s="15">
        <v>0</v>
      </c>
      <c r="M7" s="15">
        <f t="shared" si="8"/>
        <v>110.3</v>
      </c>
      <c r="N7" s="15"/>
      <c r="O7" s="19"/>
      <c r="P7" s="15">
        <f t="shared" si="9"/>
        <v>110.3</v>
      </c>
      <c r="Q7" s="64">
        <f t="shared" si="10"/>
        <v>0.5515</v>
      </c>
      <c r="R7" s="40">
        <v>2</v>
      </c>
      <c r="S7" s="62"/>
      <c r="T7" s="65">
        <v>13</v>
      </c>
      <c r="U7" s="62"/>
      <c r="V7" s="15">
        <f t="shared" si="11"/>
        <v>13</v>
      </c>
      <c r="W7" s="64">
        <f t="shared" si="12"/>
        <v>6.5</v>
      </c>
      <c r="X7" s="66">
        <f t="shared" si="13"/>
        <v>0.145575</v>
      </c>
      <c r="Y7" s="15">
        <v>33.2</v>
      </c>
      <c r="Z7">
        <f t="shared" si="14"/>
        <v>77.1</v>
      </c>
      <c r="AA7" t="str">
        <f t="shared" si="0"/>
        <v>芳华分理处</v>
      </c>
      <c r="AB7" s="82" t="s">
        <v>74</v>
      </c>
      <c r="AC7" s="82">
        <v>0</v>
      </c>
      <c r="AD7" s="82">
        <v>0</v>
      </c>
      <c r="AE7" s="82">
        <v>1</v>
      </c>
      <c r="AF7" s="82">
        <v>38000</v>
      </c>
      <c r="AG7" t="str">
        <f t="shared" si="1"/>
        <v>芳华分理处</v>
      </c>
      <c r="AI7" s="90" t="s">
        <v>75</v>
      </c>
      <c r="AJ7" s="90" t="s">
        <v>30</v>
      </c>
      <c r="AL7" s="84" t="s">
        <v>34</v>
      </c>
      <c r="AM7" s="84">
        <v>5</v>
      </c>
      <c r="AN7" s="84">
        <v>5000</v>
      </c>
      <c r="AO7" s="84">
        <v>51</v>
      </c>
      <c r="AP7" s="84">
        <v>358852</v>
      </c>
      <c r="AR7" t="s">
        <v>34</v>
      </c>
      <c r="AS7">
        <v>5</v>
      </c>
      <c r="AT7">
        <v>5000</v>
      </c>
      <c r="AU7">
        <v>51</v>
      </c>
      <c r="AV7">
        <v>358852</v>
      </c>
      <c r="AX7" t="s">
        <v>75</v>
      </c>
      <c r="AY7" t="s">
        <v>30</v>
      </c>
      <c r="BB7" t="str">
        <f t="shared" si="2"/>
        <v>曹路支行</v>
      </c>
      <c r="BC7" t="s">
        <v>76</v>
      </c>
      <c r="BD7">
        <v>0</v>
      </c>
      <c r="BF7" t="s">
        <v>72</v>
      </c>
      <c r="BG7">
        <v>3</v>
      </c>
      <c r="BJ7" t="str">
        <f t="shared" si="3"/>
        <v>零售市场部</v>
      </c>
      <c r="BK7" t="s">
        <v>77</v>
      </c>
      <c r="BL7">
        <v>663500</v>
      </c>
      <c r="BN7" t="s">
        <v>78</v>
      </c>
      <c r="BO7">
        <v>350000</v>
      </c>
      <c r="BR7" t="str">
        <f t="shared" si="4"/>
        <v>妙境支行</v>
      </c>
      <c r="BS7" t="s">
        <v>79</v>
      </c>
      <c r="BT7">
        <v>2</v>
      </c>
      <c r="BV7" t="s">
        <v>54</v>
      </c>
      <c r="BW7">
        <v>8</v>
      </c>
    </row>
    <row r="8" ht="17.25" spans="1:75">
      <c r="A8" s="16"/>
      <c r="B8" s="17" t="s">
        <v>66</v>
      </c>
      <c r="C8" s="18">
        <v>38</v>
      </c>
      <c r="D8" s="15">
        <v>1</v>
      </c>
      <c r="E8" s="15">
        <f t="shared" si="5"/>
        <v>6</v>
      </c>
      <c r="F8" s="19">
        <v>32</v>
      </c>
      <c r="G8" s="15"/>
      <c r="H8" s="15"/>
      <c r="I8" s="15">
        <f t="shared" si="6"/>
        <v>38</v>
      </c>
      <c r="J8" s="42">
        <f t="shared" si="7"/>
        <v>1</v>
      </c>
      <c r="K8" s="43">
        <v>200</v>
      </c>
      <c r="L8" s="15">
        <v>16.9</v>
      </c>
      <c r="M8" s="15">
        <f t="shared" si="8"/>
        <v>108.965</v>
      </c>
      <c r="N8" s="15"/>
      <c r="O8" s="19"/>
      <c r="P8" s="15">
        <f t="shared" si="9"/>
        <v>108.965</v>
      </c>
      <c r="Q8" s="64">
        <f t="shared" si="10"/>
        <v>0.544825</v>
      </c>
      <c r="R8" s="40">
        <v>2</v>
      </c>
      <c r="S8" s="62">
        <v>5</v>
      </c>
      <c r="T8" s="65">
        <v>15</v>
      </c>
      <c r="U8" s="62"/>
      <c r="V8" s="15">
        <f t="shared" si="11"/>
        <v>20</v>
      </c>
      <c r="W8" s="64">
        <f t="shared" si="12"/>
        <v>10</v>
      </c>
      <c r="X8" s="66">
        <f t="shared" si="13"/>
        <v>0.13724125</v>
      </c>
      <c r="Y8" s="15">
        <v>92.065</v>
      </c>
      <c r="Z8">
        <f t="shared" si="14"/>
        <v>16.9</v>
      </c>
      <c r="AA8" t="str">
        <f t="shared" si="0"/>
        <v>风险管理部</v>
      </c>
      <c r="AB8" s="82" t="s">
        <v>80</v>
      </c>
      <c r="AC8" s="82">
        <v>0</v>
      </c>
      <c r="AD8" s="82">
        <v>0</v>
      </c>
      <c r="AE8" s="82">
        <v>0</v>
      </c>
      <c r="AF8" s="82">
        <v>0</v>
      </c>
      <c r="AG8" t="str">
        <f t="shared" si="1"/>
        <v>风险管理部</v>
      </c>
      <c r="AI8" s="90" t="s">
        <v>81</v>
      </c>
      <c r="AJ8" s="90" t="s">
        <v>30</v>
      </c>
      <c r="AL8" s="84" t="s">
        <v>82</v>
      </c>
      <c r="AM8" s="84">
        <v>0</v>
      </c>
      <c r="AN8" s="84">
        <v>0</v>
      </c>
      <c r="AO8" s="84">
        <v>5</v>
      </c>
      <c r="AP8" s="84">
        <v>7600</v>
      </c>
      <c r="AR8" t="s">
        <v>82</v>
      </c>
      <c r="AS8">
        <v>0</v>
      </c>
      <c r="AT8">
        <v>0</v>
      </c>
      <c r="AU8">
        <v>5</v>
      </c>
      <c r="AV8">
        <v>7600</v>
      </c>
      <c r="AX8" t="s">
        <v>81</v>
      </c>
      <c r="AY8" t="s">
        <v>30</v>
      </c>
      <c r="BB8" t="str">
        <f t="shared" si="2"/>
        <v>北蔡支行</v>
      </c>
      <c r="BC8" t="s">
        <v>58</v>
      </c>
      <c r="BD8">
        <v>6</v>
      </c>
      <c r="BF8" t="s">
        <v>54</v>
      </c>
      <c r="BG8">
        <v>8</v>
      </c>
      <c r="BJ8" t="str">
        <f t="shared" si="3"/>
        <v>王港支行</v>
      </c>
      <c r="BK8" t="s">
        <v>83</v>
      </c>
      <c r="BL8">
        <v>298000</v>
      </c>
      <c r="BN8" t="s">
        <v>84</v>
      </c>
      <c r="BO8">
        <v>145000</v>
      </c>
      <c r="BR8" t="str">
        <f t="shared" si="4"/>
        <v>芳华分理处</v>
      </c>
      <c r="BS8" t="s">
        <v>85</v>
      </c>
      <c r="BT8">
        <v>1</v>
      </c>
      <c r="BV8" t="s">
        <v>57</v>
      </c>
      <c r="BW8">
        <v>2</v>
      </c>
    </row>
    <row r="9" ht="17.25" spans="1:75">
      <c r="A9" s="16"/>
      <c r="B9" s="17" t="s">
        <v>64</v>
      </c>
      <c r="C9" s="18">
        <v>27</v>
      </c>
      <c r="D9" s="15">
        <v>0</v>
      </c>
      <c r="E9" s="15">
        <f t="shared" si="5"/>
        <v>16</v>
      </c>
      <c r="F9" s="19"/>
      <c r="G9" s="15"/>
      <c r="H9" s="15"/>
      <c r="I9" s="15">
        <f t="shared" si="6"/>
        <v>16</v>
      </c>
      <c r="J9" s="42">
        <f t="shared" si="7"/>
        <v>0.592592592592593</v>
      </c>
      <c r="K9" s="43">
        <v>200</v>
      </c>
      <c r="L9" s="15">
        <v>0</v>
      </c>
      <c r="M9" s="15">
        <f t="shared" si="8"/>
        <v>163.2166</v>
      </c>
      <c r="N9" s="15">
        <v>29.8</v>
      </c>
      <c r="O9" s="19"/>
      <c r="P9" s="15">
        <f t="shared" si="9"/>
        <v>193.0166</v>
      </c>
      <c r="Q9" s="64">
        <f t="shared" si="10"/>
        <v>0.965083</v>
      </c>
      <c r="R9" s="40">
        <v>2</v>
      </c>
      <c r="S9" s="62">
        <v>2</v>
      </c>
      <c r="T9" s="65"/>
      <c r="U9" s="62"/>
      <c r="V9" s="15">
        <f t="shared" si="11"/>
        <v>2</v>
      </c>
      <c r="W9" s="64">
        <f t="shared" si="12"/>
        <v>1</v>
      </c>
      <c r="X9" s="66">
        <f t="shared" si="13"/>
        <v>0.12788377962963</v>
      </c>
      <c r="Y9" s="15">
        <v>193.0166</v>
      </c>
      <c r="Z9">
        <f t="shared" si="14"/>
        <v>0</v>
      </c>
      <c r="AA9">
        <f t="shared" si="0"/>
        <v>0</v>
      </c>
      <c r="AB9" s="82" t="s">
        <v>86</v>
      </c>
      <c r="AC9" s="82">
        <v>0</v>
      </c>
      <c r="AD9" s="82">
        <v>0</v>
      </c>
      <c r="AE9" s="82">
        <v>0</v>
      </c>
      <c r="AF9" s="82">
        <v>0</v>
      </c>
      <c r="AG9">
        <f t="shared" si="1"/>
        <v>0</v>
      </c>
      <c r="AI9" s="90" t="s">
        <v>87</v>
      </c>
      <c r="AJ9" s="90" t="s">
        <v>30</v>
      </c>
      <c r="AL9" s="84" t="s">
        <v>88</v>
      </c>
      <c r="AM9" s="84">
        <v>0</v>
      </c>
      <c r="AN9" s="84">
        <v>0</v>
      </c>
      <c r="AO9" s="84">
        <v>5</v>
      </c>
      <c r="AP9" s="84">
        <v>80000</v>
      </c>
      <c r="AR9" t="s">
        <v>88</v>
      </c>
      <c r="AS9">
        <v>0</v>
      </c>
      <c r="AT9">
        <v>0</v>
      </c>
      <c r="AU9">
        <v>5</v>
      </c>
      <c r="AV9">
        <v>80000</v>
      </c>
      <c r="AX9" t="s">
        <v>87</v>
      </c>
      <c r="AY9" t="s">
        <v>30</v>
      </c>
      <c r="BB9" t="str">
        <f t="shared" si="2"/>
        <v>零售市场部</v>
      </c>
      <c r="BC9" t="s">
        <v>65</v>
      </c>
      <c r="BD9">
        <v>2</v>
      </c>
      <c r="BF9" t="s">
        <v>57</v>
      </c>
      <c r="BG9">
        <v>1</v>
      </c>
      <c r="BJ9" t="str">
        <f t="shared" si="3"/>
        <v>川沙支行</v>
      </c>
      <c r="BK9" t="s">
        <v>89</v>
      </c>
      <c r="BL9">
        <v>86000</v>
      </c>
      <c r="BN9" t="s">
        <v>90</v>
      </c>
      <c r="BO9">
        <v>16000</v>
      </c>
      <c r="BR9" t="str">
        <f t="shared" si="4"/>
        <v>零售市场部</v>
      </c>
      <c r="BS9" t="s">
        <v>56</v>
      </c>
      <c r="BT9">
        <v>25</v>
      </c>
      <c r="BV9" t="s">
        <v>73</v>
      </c>
      <c r="BW9">
        <v>1</v>
      </c>
    </row>
    <row r="10" ht="17" customHeight="1" spans="1:75">
      <c r="A10" s="16"/>
      <c r="B10" s="17" t="s">
        <v>72</v>
      </c>
      <c r="C10" s="18">
        <v>27</v>
      </c>
      <c r="D10" s="15">
        <v>0</v>
      </c>
      <c r="E10" s="15">
        <f t="shared" si="5"/>
        <v>3</v>
      </c>
      <c r="F10" s="19">
        <v>18</v>
      </c>
      <c r="G10" s="15"/>
      <c r="H10" s="15"/>
      <c r="I10" s="15">
        <f t="shared" si="6"/>
        <v>21</v>
      </c>
      <c r="J10" s="42">
        <f t="shared" si="7"/>
        <v>0.777777777777778</v>
      </c>
      <c r="K10" s="43">
        <v>140</v>
      </c>
      <c r="L10" s="15">
        <v>1.59999999999999</v>
      </c>
      <c r="M10" s="15">
        <f t="shared" si="8"/>
        <v>75.1571</v>
      </c>
      <c r="N10" s="15"/>
      <c r="O10" s="19"/>
      <c r="P10" s="15">
        <f t="shared" si="9"/>
        <v>75.1571</v>
      </c>
      <c r="Q10" s="64">
        <f t="shared" si="10"/>
        <v>0.536836428571429</v>
      </c>
      <c r="R10" s="40">
        <v>2</v>
      </c>
      <c r="S10" s="62"/>
      <c r="T10" s="65">
        <v>9</v>
      </c>
      <c r="U10" s="62"/>
      <c r="V10" s="15">
        <f t="shared" si="11"/>
        <v>9</v>
      </c>
      <c r="W10" s="64">
        <f t="shared" si="12"/>
        <v>4.5</v>
      </c>
      <c r="X10" s="66">
        <f t="shared" si="13"/>
        <v>0.12573071031746</v>
      </c>
      <c r="Y10" s="15">
        <v>73.5571</v>
      </c>
      <c r="Z10">
        <f t="shared" si="14"/>
        <v>1.59999999999999</v>
      </c>
      <c r="AA10">
        <f t="shared" si="0"/>
        <v>0</v>
      </c>
      <c r="AB10" s="82" t="s">
        <v>91</v>
      </c>
      <c r="AC10" s="82">
        <v>0</v>
      </c>
      <c r="AD10" s="82">
        <v>0</v>
      </c>
      <c r="AE10" s="82">
        <v>0</v>
      </c>
      <c r="AF10" s="82">
        <v>0</v>
      </c>
      <c r="AG10">
        <f t="shared" si="1"/>
        <v>0</v>
      </c>
      <c r="AI10" s="90" t="s">
        <v>92</v>
      </c>
      <c r="AJ10" s="90" t="s">
        <v>30</v>
      </c>
      <c r="AL10" s="84" t="s">
        <v>93</v>
      </c>
      <c r="AM10" s="84">
        <v>1</v>
      </c>
      <c r="AN10" s="84">
        <v>0</v>
      </c>
      <c r="AO10" s="84">
        <v>6</v>
      </c>
      <c r="AP10" s="84">
        <v>143000</v>
      </c>
      <c r="AR10" t="s">
        <v>93</v>
      </c>
      <c r="AS10">
        <v>1</v>
      </c>
      <c r="AT10">
        <v>0</v>
      </c>
      <c r="AU10">
        <v>6</v>
      </c>
      <c r="AV10">
        <v>143000</v>
      </c>
      <c r="AX10" t="s">
        <v>92</v>
      </c>
      <c r="AY10" t="s">
        <v>30</v>
      </c>
      <c r="BB10" t="str">
        <f t="shared" si="2"/>
        <v>杨园支行</v>
      </c>
      <c r="BC10" t="s">
        <v>94</v>
      </c>
      <c r="BD10">
        <v>0</v>
      </c>
      <c r="BF10" t="s">
        <v>73</v>
      </c>
      <c r="BG10">
        <v>1</v>
      </c>
      <c r="BJ10" t="str">
        <f t="shared" si="3"/>
        <v>洋泾支行</v>
      </c>
      <c r="BK10" t="s">
        <v>95</v>
      </c>
      <c r="BL10">
        <v>18000</v>
      </c>
      <c r="BN10" t="s">
        <v>96</v>
      </c>
      <c r="BO10">
        <v>100000</v>
      </c>
      <c r="BR10" t="str">
        <f t="shared" si="4"/>
        <v>曹路支行</v>
      </c>
      <c r="BS10" t="s">
        <v>63</v>
      </c>
      <c r="BT10">
        <v>1</v>
      </c>
      <c r="BV10" t="s">
        <v>69</v>
      </c>
      <c r="BW10">
        <v>4</v>
      </c>
    </row>
    <row r="11" ht="17.25" spans="1:75">
      <c r="A11" s="16"/>
      <c r="B11" s="17" t="s">
        <v>35</v>
      </c>
      <c r="C11" s="18">
        <v>22</v>
      </c>
      <c r="D11" s="15">
        <v>1</v>
      </c>
      <c r="E11" s="15">
        <f t="shared" si="5"/>
        <v>21</v>
      </c>
      <c r="F11" s="19"/>
      <c r="G11" s="15"/>
      <c r="H11" s="15"/>
      <c r="I11" s="15">
        <f t="shared" si="6"/>
        <v>21</v>
      </c>
      <c r="J11" s="42">
        <f t="shared" si="7"/>
        <v>0.954545454545455</v>
      </c>
      <c r="K11" s="43">
        <v>120</v>
      </c>
      <c r="L11" s="15">
        <v>10</v>
      </c>
      <c r="M11" s="15">
        <f t="shared" si="8"/>
        <v>49.0118</v>
      </c>
      <c r="N11" s="15"/>
      <c r="O11" s="19"/>
      <c r="P11" s="15">
        <f t="shared" si="9"/>
        <v>49.0118</v>
      </c>
      <c r="Q11" s="64">
        <f t="shared" si="10"/>
        <v>0.408431666666667</v>
      </c>
      <c r="R11" s="40">
        <v>2</v>
      </c>
      <c r="S11" s="62">
        <v>2</v>
      </c>
      <c r="T11" s="65"/>
      <c r="U11" s="62"/>
      <c r="V11" s="15">
        <f t="shared" si="11"/>
        <v>2</v>
      </c>
      <c r="W11" s="64">
        <f t="shared" si="12"/>
        <v>1</v>
      </c>
      <c r="X11" s="66">
        <f t="shared" si="13"/>
        <v>0.118148856060606</v>
      </c>
      <c r="Y11" s="15">
        <v>149.5121</v>
      </c>
      <c r="Z11">
        <f t="shared" si="14"/>
        <v>-100.5003</v>
      </c>
      <c r="AA11" t="str">
        <f t="shared" si="0"/>
        <v>张江支行</v>
      </c>
      <c r="AB11" s="82" t="s">
        <v>97</v>
      </c>
      <c r="AC11" s="82">
        <v>0</v>
      </c>
      <c r="AD11" s="82">
        <v>0</v>
      </c>
      <c r="AE11" s="82">
        <v>0</v>
      </c>
      <c r="AF11" s="82">
        <v>0</v>
      </c>
      <c r="AG11" t="str">
        <f t="shared" si="1"/>
        <v>张江支行</v>
      </c>
      <c r="AI11" s="90" t="s">
        <v>98</v>
      </c>
      <c r="AJ11" s="90" t="s">
        <v>30</v>
      </c>
      <c r="AL11" s="84" t="s">
        <v>99</v>
      </c>
      <c r="AM11" s="84">
        <v>0</v>
      </c>
      <c r="AN11" s="84">
        <v>0</v>
      </c>
      <c r="AO11" s="84">
        <v>1</v>
      </c>
      <c r="AP11" s="84">
        <v>0</v>
      </c>
      <c r="AR11" t="s">
        <v>99</v>
      </c>
      <c r="AS11">
        <v>0</v>
      </c>
      <c r="AT11">
        <v>0</v>
      </c>
      <c r="AU11">
        <v>1</v>
      </c>
      <c r="AV11">
        <v>0</v>
      </c>
      <c r="AX11" t="s">
        <v>98</v>
      </c>
      <c r="AY11" t="s">
        <v>30</v>
      </c>
      <c r="BB11" t="str">
        <f t="shared" si="2"/>
        <v>龚路支行</v>
      </c>
      <c r="BC11" t="s">
        <v>71</v>
      </c>
      <c r="BD11">
        <v>0</v>
      </c>
      <c r="BF11" t="s">
        <v>51</v>
      </c>
      <c r="BG11">
        <v>0</v>
      </c>
      <c r="BJ11" t="s">
        <v>100</v>
      </c>
      <c r="BK11" t="s">
        <v>101</v>
      </c>
      <c r="BL11">
        <v>1280000</v>
      </c>
      <c r="BN11" t="s">
        <v>102</v>
      </c>
      <c r="BO11">
        <v>298000</v>
      </c>
      <c r="BR11" t="s">
        <v>35</v>
      </c>
      <c r="BS11" t="s">
        <v>103</v>
      </c>
      <c r="BT11">
        <v>3</v>
      </c>
      <c r="BV11" t="s">
        <v>104</v>
      </c>
      <c r="BW11">
        <v>1</v>
      </c>
    </row>
    <row r="12" ht="17.25" spans="1:75">
      <c r="A12" s="16"/>
      <c r="B12" s="17" t="s">
        <v>104</v>
      </c>
      <c r="C12" s="18">
        <v>20</v>
      </c>
      <c r="D12" s="15">
        <v>0</v>
      </c>
      <c r="E12" s="15">
        <f t="shared" si="5"/>
        <v>1</v>
      </c>
      <c r="F12" s="19"/>
      <c r="G12" s="15"/>
      <c r="H12" s="15"/>
      <c r="I12" s="15">
        <f t="shared" si="6"/>
        <v>1</v>
      </c>
      <c r="J12" s="42">
        <f t="shared" si="7"/>
        <v>0.05</v>
      </c>
      <c r="K12" s="43">
        <v>60</v>
      </c>
      <c r="L12" s="15">
        <v>0</v>
      </c>
      <c r="M12" s="15">
        <f t="shared" si="8"/>
        <v>108.5121</v>
      </c>
      <c r="N12" s="15">
        <v>41</v>
      </c>
      <c r="O12" s="19"/>
      <c r="P12" s="15">
        <f t="shared" si="9"/>
        <v>149.5121</v>
      </c>
      <c r="Q12" s="64">
        <f t="shared" si="10"/>
        <v>2.49186833333333</v>
      </c>
      <c r="R12" s="40">
        <v>1</v>
      </c>
      <c r="S12" s="62">
        <v>1</v>
      </c>
      <c r="T12" s="65"/>
      <c r="U12" s="62"/>
      <c r="V12" s="15">
        <f t="shared" si="11"/>
        <v>1</v>
      </c>
      <c r="W12" s="64">
        <f t="shared" si="12"/>
        <v>1</v>
      </c>
      <c r="X12" s="66">
        <f t="shared" si="13"/>
        <v>0.1125</v>
      </c>
      <c r="Y12" s="15">
        <v>76.3</v>
      </c>
      <c r="Z12">
        <f t="shared" si="14"/>
        <v>73.2121</v>
      </c>
      <c r="AA12" t="str">
        <f t="shared" si="0"/>
        <v>合庆支行</v>
      </c>
      <c r="AB12" s="82" t="s">
        <v>105</v>
      </c>
      <c r="AC12" s="82">
        <v>0</v>
      </c>
      <c r="AD12" s="82">
        <v>0</v>
      </c>
      <c r="AE12" s="82">
        <v>0</v>
      </c>
      <c r="AF12" s="82">
        <v>0</v>
      </c>
      <c r="AG12" t="str">
        <f t="shared" si="1"/>
        <v>合庆支行</v>
      </c>
      <c r="AI12" s="90" t="s">
        <v>106</v>
      </c>
      <c r="AJ12" s="90" t="s">
        <v>30</v>
      </c>
      <c r="AL12" s="84" t="s">
        <v>51</v>
      </c>
      <c r="AM12" s="84">
        <v>5</v>
      </c>
      <c r="AN12" s="84">
        <v>400000</v>
      </c>
      <c r="AO12" s="84">
        <v>24</v>
      </c>
      <c r="AP12" s="84">
        <v>732000</v>
      </c>
      <c r="AR12" t="s">
        <v>51</v>
      </c>
      <c r="AS12">
        <v>5</v>
      </c>
      <c r="AT12">
        <v>400000</v>
      </c>
      <c r="AU12">
        <v>24</v>
      </c>
      <c r="AV12">
        <v>732000</v>
      </c>
      <c r="AX12" t="s">
        <v>106</v>
      </c>
      <c r="AY12" t="s">
        <v>30</v>
      </c>
      <c r="BB12" t="str">
        <f t="shared" si="2"/>
        <v>妙境支行</v>
      </c>
      <c r="BC12" t="s">
        <v>79</v>
      </c>
      <c r="BD12">
        <v>2</v>
      </c>
      <c r="BF12" t="s">
        <v>107</v>
      </c>
      <c r="BG12">
        <v>0</v>
      </c>
      <c r="BJ12" t="str">
        <f t="shared" ref="BJ12:BJ30" si="15">VLOOKUP(BK12,$AX:$AY,2,FALSE)</f>
        <v>六里支行</v>
      </c>
      <c r="BK12" t="s">
        <v>108</v>
      </c>
      <c r="BL12">
        <v>16000</v>
      </c>
      <c r="BN12" t="s">
        <v>109</v>
      </c>
      <c r="BO12">
        <v>100000</v>
      </c>
      <c r="BR12" t="str">
        <f>VLOOKUP(BS12,$AX:$AY,2,FALSE)</f>
        <v>南新分理处</v>
      </c>
      <c r="BS12" t="s">
        <v>110</v>
      </c>
      <c r="BT12">
        <v>1</v>
      </c>
      <c r="BV12" t="s">
        <v>111</v>
      </c>
      <c r="BW12">
        <v>1</v>
      </c>
    </row>
    <row r="13" ht="17.25" spans="1:75">
      <c r="A13" s="16"/>
      <c r="B13" s="17" t="s">
        <v>54</v>
      </c>
      <c r="C13" s="18">
        <v>30</v>
      </c>
      <c r="D13" s="15">
        <v>0</v>
      </c>
      <c r="E13" s="15">
        <f t="shared" si="5"/>
        <v>9</v>
      </c>
      <c r="F13" s="19">
        <v>7</v>
      </c>
      <c r="G13" s="15"/>
      <c r="H13" s="15"/>
      <c r="I13" s="15">
        <f t="shared" si="6"/>
        <v>16</v>
      </c>
      <c r="J13" s="42">
        <f t="shared" si="7"/>
        <v>0.533333333333333</v>
      </c>
      <c r="K13" s="43">
        <v>200</v>
      </c>
      <c r="L13" s="15">
        <v>0.799999999999997</v>
      </c>
      <c r="M13" s="15">
        <f t="shared" si="8"/>
        <v>77.1</v>
      </c>
      <c r="N13" s="15"/>
      <c r="O13" s="19"/>
      <c r="P13" s="15">
        <f t="shared" si="9"/>
        <v>77.1</v>
      </c>
      <c r="Q13" s="64">
        <f t="shared" si="10"/>
        <v>0.3855</v>
      </c>
      <c r="R13" s="40">
        <v>2</v>
      </c>
      <c r="S13" s="62">
        <v>4</v>
      </c>
      <c r="T13" s="65">
        <v>3</v>
      </c>
      <c r="U13" s="62"/>
      <c r="V13" s="15">
        <f t="shared" si="11"/>
        <v>7</v>
      </c>
      <c r="W13" s="64">
        <f t="shared" si="12"/>
        <v>3.5</v>
      </c>
      <c r="X13" s="66">
        <f t="shared" si="13"/>
        <v>0.105941666666667</v>
      </c>
      <c r="Y13" s="15">
        <v>47.16</v>
      </c>
      <c r="Z13">
        <f t="shared" si="14"/>
        <v>29.94</v>
      </c>
      <c r="AA13" t="str">
        <f t="shared" si="0"/>
        <v>潼港分理处</v>
      </c>
      <c r="AB13" s="82" t="s">
        <v>112</v>
      </c>
      <c r="AC13" s="82">
        <v>0</v>
      </c>
      <c r="AD13" s="82">
        <v>0</v>
      </c>
      <c r="AE13" s="82">
        <v>0</v>
      </c>
      <c r="AF13" s="82">
        <v>0</v>
      </c>
      <c r="AG13" t="str">
        <f t="shared" si="1"/>
        <v>潼港分理处</v>
      </c>
      <c r="AI13" s="90" t="s">
        <v>113</v>
      </c>
      <c r="AJ13" s="90" t="s">
        <v>30</v>
      </c>
      <c r="AL13" s="84" t="s">
        <v>114</v>
      </c>
      <c r="AM13" s="84">
        <v>0</v>
      </c>
      <c r="AN13" s="84">
        <v>0</v>
      </c>
      <c r="AO13" s="84">
        <v>2</v>
      </c>
      <c r="AP13" s="84">
        <v>789100</v>
      </c>
      <c r="AR13" t="s">
        <v>114</v>
      </c>
      <c r="AS13">
        <v>0</v>
      </c>
      <c r="AT13">
        <v>0</v>
      </c>
      <c r="AU13">
        <v>2</v>
      </c>
      <c r="AV13">
        <v>789100</v>
      </c>
      <c r="AX13" t="s">
        <v>113</v>
      </c>
      <c r="AY13" t="s">
        <v>30</v>
      </c>
      <c r="BB13" t="str">
        <f t="shared" si="2"/>
        <v>龚路支行</v>
      </c>
      <c r="BC13" t="s">
        <v>115</v>
      </c>
      <c r="BD13">
        <v>1</v>
      </c>
      <c r="BF13" t="s">
        <v>64</v>
      </c>
      <c r="BG13">
        <v>0</v>
      </c>
      <c r="BJ13" t="str">
        <f t="shared" si="15"/>
        <v>零售市场部</v>
      </c>
      <c r="BK13" t="s">
        <v>116</v>
      </c>
      <c r="BL13">
        <v>5636906</v>
      </c>
      <c r="BN13" t="s">
        <v>117</v>
      </c>
      <c r="BO13">
        <v>11500</v>
      </c>
      <c r="BR13" t="str">
        <f>VLOOKUP(BS13,$AX:$AY,2,FALSE)</f>
        <v>零售市场部</v>
      </c>
      <c r="BS13" t="s">
        <v>77</v>
      </c>
      <c r="BT13">
        <v>1</v>
      </c>
      <c r="BV13" t="s">
        <v>84</v>
      </c>
      <c r="BW13">
        <v>4</v>
      </c>
    </row>
    <row r="14" ht="17.25" spans="1:75">
      <c r="A14" s="16"/>
      <c r="B14" s="17" t="s">
        <v>107</v>
      </c>
      <c r="C14" s="18">
        <v>20</v>
      </c>
      <c r="D14" s="15">
        <v>0</v>
      </c>
      <c r="E14" s="15">
        <f t="shared" si="5"/>
        <v>1</v>
      </c>
      <c r="F14" s="19">
        <v>6</v>
      </c>
      <c r="G14" s="15"/>
      <c r="H14" s="15"/>
      <c r="I14" s="15">
        <f t="shared" si="6"/>
        <v>7</v>
      </c>
      <c r="J14" s="42">
        <f t="shared" si="7"/>
        <v>0.35</v>
      </c>
      <c r="K14" s="43">
        <v>70</v>
      </c>
      <c r="L14" s="15">
        <v>0</v>
      </c>
      <c r="M14" s="15">
        <f t="shared" si="8"/>
        <v>47.16</v>
      </c>
      <c r="N14" s="15"/>
      <c r="O14" s="19"/>
      <c r="P14" s="15">
        <f t="shared" si="9"/>
        <v>47.16</v>
      </c>
      <c r="Q14" s="64">
        <f t="shared" si="10"/>
        <v>0.673714285714286</v>
      </c>
      <c r="R14" s="40">
        <v>2</v>
      </c>
      <c r="S14" s="62"/>
      <c r="T14" s="65">
        <v>2</v>
      </c>
      <c r="U14" s="62"/>
      <c r="V14" s="15">
        <f t="shared" si="11"/>
        <v>2</v>
      </c>
      <c r="W14" s="64">
        <f t="shared" si="12"/>
        <v>1</v>
      </c>
      <c r="X14" s="66">
        <f t="shared" si="13"/>
        <v>0.101185714285714</v>
      </c>
      <c r="Y14" s="15">
        <v>55.8643</v>
      </c>
      <c r="Z14">
        <f t="shared" si="14"/>
        <v>-8.7043</v>
      </c>
      <c r="AA14" t="str">
        <f t="shared" si="0"/>
        <v>严桥支行</v>
      </c>
      <c r="AB14" s="82" t="s">
        <v>118</v>
      </c>
      <c r="AC14" s="82">
        <v>0</v>
      </c>
      <c r="AD14" s="82">
        <v>0</v>
      </c>
      <c r="AE14" s="82">
        <v>0</v>
      </c>
      <c r="AF14" s="82">
        <v>0</v>
      </c>
      <c r="AG14" t="str">
        <f t="shared" si="1"/>
        <v>严桥支行</v>
      </c>
      <c r="AI14" s="90" t="s">
        <v>119</v>
      </c>
      <c r="AJ14" s="90" t="s">
        <v>30</v>
      </c>
      <c r="AL14" s="84" t="s">
        <v>104</v>
      </c>
      <c r="AM14" s="84">
        <v>0</v>
      </c>
      <c r="AN14" s="84">
        <v>0</v>
      </c>
      <c r="AO14" s="84">
        <v>1</v>
      </c>
      <c r="AP14" s="84">
        <v>1085121</v>
      </c>
      <c r="AR14" t="s">
        <v>104</v>
      </c>
      <c r="AS14">
        <v>0</v>
      </c>
      <c r="AT14">
        <v>0</v>
      </c>
      <c r="AU14">
        <v>1</v>
      </c>
      <c r="AV14">
        <v>1085121</v>
      </c>
      <c r="AX14" t="s">
        <v>119</v>
      </c>
      <c r="AY14" t="s">
        <v>30</v>
      </c>
      <c r="BB14" t="str">
        <f t="shared" si="2"/>
        <v>芳华分理处</v>
      </c>
      <c r="BC14" t="s">
        <v>85</v>
      </c>
      <c r="BD14">
        <v>1</v>
      </c>
      <c r="BF14" t="s">
        <v>69</v>
      </c>
      <c r="BG14">
        <v>2</v>
      </c>
      <c r="BJ14" t="str">
        <f t="shared" si="15"/>
        <v>妙境支行</v>
      </c>
      <c r="BK14" t="s">
        <v>120</v>
      </c>
      <c r="BL14">
        <v>100000</v>
      </c>
      <c r="BN14" t="s">
        <v>121</v>
      </c>
      <c r="BO14">
        <v>100000</v>
      </c>
      <c r="BR14" t="str">
        <f>VLOOKUP(BS14,$AX:$AY,2,FALSE)</f>
        <v>高行支行</v>
      </c>
      <c r="BS14" t="s">
        <v>122</v>
      </c>
      <c r="BT14">
        <v>1</v>
      </c>
      <c r="BV14" t="s">
        <v>96</v>
      </c>
      <c r="BW14">
        <v>1</v>
      </c>
    </row>
    <row r="15" ht="17.25" spans="1:75">
      <c r="A15" s="16"/>
      <c r="B15" s="17" t="s">
        <v>69</v>
      </c>
      <c r="C15" s="18">
        <v>20</v>
      </c>
      <c r="D15" s="15">
        <v>0</v>
      </c>
      <c r="E15" s="15">
        <f t="shared" si="5"/>
        <v>7</v>
      </c>
      <c r="F15" s="19"/>
      <c r="G15" s="15"/>
      <c r="H15" s="15"/>
      <c r="I15" s="15">
        <f t="shared" si="6"/>
        <v>7</v>
      </c>
      <c r="J15" s="42">
        <f t="shared" si="7"/>
        <v>0.35</v>
      </c>
      <c r="K15" s="43">
        <v>160</v>
      </c>
      <c r="L15" s="15">
        <v>0</v>
      </c>
      <c r="M15" s="15">
        <f t="shared" si="8"/>
        <v>55.8643</v>
      </c>
      <c r="N15" s="15"/>
      <c r="O15" s="19"/>
      <c r="P15" s="15">
        <f t="shared" si="9"/>
        <v>55.8643</v>
      </c>
      <c r="Q15" s="64">
        <f t="shared" si="10"/>
        <v>0.349151875</v>
      </c>
      <c r="R15" s="40">
        <v>2</v>
      </c>
      <c r="S15" s="62">
        <v>3</v>
      </c>
      <c r="T15" s="65"/>
      <c r="U15" s="62"/>
      <c r="V15" s="15">
        <f t="shared" si="11"/>
        <v>3</v>
      </c>
      <c r="W15" s="64">
        <f t="shared" si="12"/>
        <v>1.5</v>
      </c>
      <c r="X15" s="66">
        <f t="shared" si="13"/>
        <v>0.09495759375</v>
      </c>
      <c r="Y15" s="15">
        <v>39.0118</v>
      </c>
      <c r="Z15">
        <f t="shared" si="14"/>
        <v>16.8525</v>
      </c>
      <c r="AA15" t="str">
        <f t="shared" si="0"/>
        <v>高桥支行</v>
      </c>
      <c r="AB15" s="82" t="s">
        <v>123</v>
      </c>
      <c r="AC15" s="82">
        <v>0</v>
      </c>
      <c r="AD15" s="82">
        <v>0</v>
      </c>
      <c r="AE15" s="82">
        <v>1</v>
      </c>
      <c r="AF15" s="82">
        <v>0</v>
      </c>
      <c r="AG15" t="str">
        <f t="shared" si="1"/>
        <v>高桥支行</v>
      </c>
      <c r="AI15" s="90" t="s">
        <v>124</v>
      </c>
      <c r="AJ15" s="90" t="s">
        <v>30</v>
      </c>
      <c r="AL15" s="84" t="s">
        <v>125</v>
      </c>
      <c r="AM15" s="84">
        <v>0</v>
      </c>
      <c r="AN15" s="84">
        <v>0</v>
      </c>
      <c r="AO15" s="84">
        <v>0</v>
      </c>
      <c r="AP15" s="84">
        <v>0</v>
      </c>
      <c r="AR15" t="s">
        <v>125</v>
      </c>
      <c r="AS15">
        <v>0</v>
      </c>
      <c r="AT15">
        <v>0</v>
      </c>
      <c r="AU15">
        <v>0</v>
      </c>
      <c r="AV15">
        <v>0</v>
      </c>
      <c r="AX15" t="s">
        <v>124</v>
      </c>
      <c r="AY15" t="s">
        <v>30</v>
      </c>
      <c r="BB15" t="str">
        <f t="shared" si="2"/>
        <v>张江支行</v>
      </c>
      <c r="BC15" t="s">
        <v>126</v>
      </c>
      <c r="BD15">
        <v>0</v>
      </c>
      <c r="BF15" t="s">
        <v>104</v>
      </c>
      <c r="BG15">
        <v>1</v>
      </c>
      <c r="BJ15" t="str">
        <f t="shared" si="15"/>
        <v>高行支行</v>
      </c>
      <c r="BK15" t="s">
        <v>127</v>
      </c>
      <c r="BL15">
        <v>100000</v>
      </c>
      <c r="BN15" t="s">
        <v>128</v>
      </c>
      <c r="BO15">
        <v>50000</v>
      </c>
      <c r="BR15" t="s">
        <v>100</v>
      </c>
      <c r="BS15" t="s">
        <v>101</v>
      </c>
      <c r="BT15">
        <v>52</v>
      </c>
      <c r="BV15" t="s">
        <v>88</v>
      </c>
      <c r="BW15">
        <v>1</v>
      </c>
    </row>
    <row r="16" ht="18" customHeight="1" spans="1:75">
      <c r="A16" s="16"/>
      <c r="B16" s="17" t="s">
        <v>34</v>
      </c>
      <c r="C16" s="18">
        <v>22</v>
      </c>
      <c r="D16" s="15">
        <v>5</v>
      </c>
      <c r="E16" s="15">
        <f t="shared" si="5"/>
        <v>51</v>
      </c>
      <c r="F16" s="19"/>
      <c r="G16" s="15"/>
      <c r="H16" s="15"/>
      <c r="I16" s="15">
        <f>SUM(E16:H16)-2</f>
        <v>49</v>
      </c>
      <c r="J16" s="42">
        <f t="shared" si="7"/>
        <v>2.22727272727273</v>
      </c>
      <c r="K16" s="43">
        <v>90</v>
      </c>
      <c r="L16" s="15">
        <v>0.5</v>
      </c>
      <c r="M16" s="15">
        <f t="shared" si="8"/>
        <v>35.8852</v>
      </c>
      <c r="N16" s="15">
        <v>0.1</v>
      </c>
      <c r="O16" s="19"/>
      <c r="P16" s="15">
        <f t="shared" si="9"/>
        <v>35.9852</v>
      </c>
      <c r="Q16" s="64">
        <f t="shared" si="10"/>
        <v>0.399835555555556</v>
      </c>
      <c r="R16" s="40">
        <v>2</v>
      </c>
      <c r="S16" s="62"/>
      <c r="T16" s="65"/>
      <c r="U16" s="62"/>
      <c r="V16" s="15">
        <f t="shared" si="11"/>
        <v>0</v>
      </c>
      <c r="W16" s="64">
        <f t="shared" si="12"/>
        <v>0</v>
      </c>
      <c r="X16" s="66">
        <f t="shared" si="13"/>
        <v>0.0799917777777778</v>
      </c>
      <c r="Y16" s="15">
        <v>78.91</v>
      </c>
      <c r="Z16">
        <f t="shared" si="14"/>
        <v>-42.9248</v>
      </c>
      <c r="AA16" t="str">
        <f t="shared" si="0"/>
        <v>高东支行</v>
      </c>
      <c r="AB16" s="82" t="s">
        <v>129</v>
      </c>
      <c r="AC16" s="82">
        <v>0</v>
      </c>
      <c r="AD16" s="82">
        <v>0</v>
      </c>
      <c r="AE16" s="82">
        <v>0</v>
      </c>
      <c r="AF16" s="82">
        <v>51000</v>
      </c>
      <c r="AG16" t="str">
        <f t="shared" si="1"/>
        <v>高东支行</v>
      </c>
      <c r="AI16" s="90" t="s">
        <v>130</v>
      </c>
      <c r="AJ16" s="90" t="s">
        <v>30</v>
      </c>
      <c r="AL16" s="84" t="s">
        <v>111</v>
      </c>
      <c r="AM16" s="84">
        <v>0</v>
      </c>
      <c r="AN16" s="84">
        <v>0</v>
      </c>
      <c r="AO16" s="84">
        <v>19</v>
      </c>
      <c r="AP16" s="84">
        <v>276174</v>
      </c>
      <c r="AR16" t="s">
        <v>111</v>
      </c>
      <c r="AS16">
        <v>0</v>
      </c>
      <c r="AT16">
        <v>0</v>
      </c>
      <c r="AU16">
        <v>19</v>
      </c>
      <c r="AV16">
        <v>276174</v>
      </c>
      <c r="AX16" t="s">
        <v>130</v>
      </c>
      <c r="AY16" t="s">
        <v>30</v>
      </c>
      <c r="BB16" t="str">
        <f t="shared" si="2"/>
        <v>零售市场部</v>
      </c>
      <c r="BC16" t="s">
        <v>131</v>
      </c>
      <c r="BD16">
        <v>0</v>
      </c>
      <c r="BF16" t="s">
        <v>114</v>
      </c>
      <c r="BG16">
        <v>0</v>
      </c>
      <c r="BJ16" t="str">
        <f t="shared" si="15"/>
        <v>陆家嘴支行</v>
      </c>
      <c r="BK16" t="s">
        <v>132</v>
      </c>
      <c r="BL16">
        <v>15000</v>
      </c>
      <c r="BN16" t="s">
        <v>133</v>
      </c>
      <c r="BO16">
        <v>40000</v>
      </c>
      <c r="BR16" t="str">
        <f>VLOOKUP(BS16,$AX:$AY,2,FALSE)</f>
        <v>东沟支行</v>
      </c>
      <c r="BS16" t="s">
        <v>134</v>
      </c>
      <c r="BT16">
        <v>1</v>
      </c>
      <c r="BV16" t="s">
        <v>135</v>
      </c>
      <c r="BW16">
        <v>1</v>
      </c>
    </row>
    <row r="17" ht="17.25" spans="1:75">
      <c r="A17" s="16"/>
      <c r="B17" s="17" t="s">
        <v>114</v>
      </c>
      <c r="C17" s="18">
        <v>29</v>
      </c>
      <c r="D17" s="15">
        <v>0</v>
      </c>
      <c r="E17" s="15">
        <f t="shared" si="5"/>
        <v>2</v>
      </c>
      <c r="F17" s="19"/>
      <c r="G17" s="15"/>
      <c r="H17" s="15"/>
      <c r="I17" s="15">
        <f t="shared" ref="I17:I48" si="16">SUM(E17:H17)</f>
        <v>2</v>
      </c>
      <c r="J17" s="42">
        <f t="shared" si="7"/>
        <v>0.0689655172413793</v>
      </c>
      <c r="K17" s="43">
        <v>150</v>
      </c>
      <c r="L17" s="15">
        <v>0</v>
      </c>
      <c r="M17" s="15">
        <f t="shared" si="8"/>
        <v>78.91</v>
      </c>
      <c r="N17" s="15"/>
      <c r="O17" s="19"/>
      <c r="P17" s="15">
        <f t="shared" si="9"/>
        <v>78.91</v>
      </c>
      <c r="Q17" s="64">
        <f t="shared" si="10"/>
        <v>0.526066666666667</v>
      </c>
      <c r="R17" s="40">
        <v>1</v>
      </c>
      <c r="S17" s="62">
        <v>1</v>
      </c>
      <c r="T17" s="65"/>
      <c r="U17" s="62"/>
      <c r="V17" s="15">
        <f t="shared" si="11"/>
        <v>1</v>
      </c>
      <c r="W17" s="64">
        <f t="shared" si="12"/>
        <v>1</v>
      </c>
      <c r="X17" s="66">
        <f t="shared" si="13"/>
        <v>0.0797516091954023</v>
      </c>
      <c r="Y17" s="15">
        <v>35.4852</v>
      </c>
      <c r="Z17">
        <f t="shared" si="14"/>
        <v>43.4248</v>
      </c>
      <c r="AA17" t="str">
        <f t="shared" si="0"/>
        <v>张江支行</v>
      </c>
      <c r="AB17" s="82" t="s">
        <v>136</v>
      </c>
      <c r="AC17" s="82">
        <v>0</v>
      </c>
      <c r="AD17" s="82">
        <v>0</v>
      </c>
      <c r="AE17" s="82">
        <v>0</v>
      </c>
      <c r="AF17" s="82">
        <v>140000</v>
      </c>
      <c r="AG17" t="str">
        <f t="shared" si="1"/>
        <v>张江支行</v>
      </c>
      <c r="AI17" s="90" t="s">
        <v>137</v>
      </c>
      <c r="AJ17" s="90" t="s">
        <v>30</v>
      </c>
      <c r="AL17" s="84" t="s">
        <v>138</v>
      </c>
      <c r="AM17" s="84">
        <v>0</v>
      </c>
      <c r="AN17" s="84">
        <v>0</v>
      </c>
      <c r="AO17" s="84">
        <v>0</v>
      </c>
      <c r="AP17" s="84">
        <v>85000</v>
      </c>
      <c r="AR17" t="s">
        <v>138</v>
      </c>
      <c r="AS17">
        <v>0</v>
      </c>
      <c r="AT17">
        <v>0</v>
      </c>
      <c r="AU17">
        <v>0</v>
      </c>
      <c r="AV17">
        <v>85000</v>
      </c>
      <c r="AX17" t="s">
        <v>137</v>
      </c>
      <c r="AY17" t="s">
        <v>30</v>
      </c>
      <c r="BB17" t="str">
        <f t="shared" si="2"/>
        <v>民耀分理处</v>
      </c>
      <c r="BC17" t="s">
        <v>139</v>
      </c>
      <c r="BD17">
        <v>0</v>
      </c>
      <c r="BF17" t="s">
        <v>61</v>
      </c>
      <c r="BG17">
        <v>0</v>
      </c>
      <c r="BJ17" t="str">
        <f t="shared" si="15"/>
        <v>江镇支行</v>
      </c>
      <c r="BK17" t="s">
        <v>140</v>
      </c>
      <c r="BL17">
        <v>50000</v>
      </c>
      <c r="BN17" t="s">
        <v>100</v>
      </c>
      <c r="BO17">
        <v>20425739</v>
      </c>
      <c r="BR17" t="s">
        <v>34</v>
      </c>
      <c r="BS17" t="s">
        <v>141</v>
      </c>
      <c r="BT17">
        <v>3</v>
      </c>
      <c r="BV17" t="s">
        <v>109</v>
      </c>
      <c r="BW17">
        <v>4</v>
      </c>
    </row>
    <row r="18" ht="18" spans="1:75">
      <c r="A18" s="20"/>
      <c r="B18" s="21" t="s">
        <v>32</v>
      </c>
      <c r="C18" s="22">
        <v>22</v>
      </c>
      <c r="D18" s="23">
        <v>1</v>
      </c>
      <c r="E18" s="23">
        <f t="shared" si="5"/>
        <v>1</v>
      </c>
      <c r="F18" s="24"/>
      <c r="G18" s="23"/>
      <c r="H18" s="23"/>
      <c r="I18" s="23">
        <f>SUM(E18:H18)+2</f>
        <v>3</v>
      </c>
      <c r="J18" s="44">
        <f t="shared" si="7"/>
        <v>0.136363636363636</v>
      </c>
      <c r="K18" s="45">
        <v>110</v>
      </c>
      <c r="L18" s="23">
        <v>0</v>
      </c>
      <c r="M18" s="23">
        <f t="shared" si="8"/>
        <v>52.3</v>
      </c>
      <c r="N18" s="23">
        <v>23.5</v>
      </c>
      <c r="O18" s="24"/>
      <c r="P18" s="23">
        <f t="shared" si="9"/>
        <v>75.8</v>
      </c>
      <c r="Q18" s="67">
        <f t="shared" si="10"/>
        <v>0.689090909090909</v>
      </c>
      <c r="R18" s="47">
        <v>2</v>
      </c>
      <c r="S18" s="68"/>
      <c r="T18" s="69"/>
      <c r="U18" s="68"/>
      <c r="V18" s="23">
        <f t="shared" si="11"/>
        <v>0</v>
      </c>
      <c r="W18" s="67">
        <f t="shared" si="12"/>
        <v>0</v>
      </c>
      <c r="X18" s="70">
        <f t="shared" si="13"/>
        <v>0.0412727272727273</v>
      </c>
      <c r="Y18" s="23">
        <v>75.8</v>
      </c>
      <c r="Z18">
        <f t="shared" si="14"/>
        <v>0</v>
      </c>
      <c r="AA18" t="str">
        <f t="shared" si="0"/>
        <v>江镇支行</v>
      </c>
      <c r="AB18" s="82" t="s">
        <v>142</v>
      </c>
      <c r="AC18" s="82">
        <v>0</v>
      </c>
      <c r="AD18" s="82">
        <v>0</v>
      </c>
      <c r="AE18" s="82">
        <v>0</v>
      </c>
      <c r="AF18" s="82">
        <v>0</v>
      </c>
      <c r="AG18" t="str">
        <f t="shared" si="1"/>
        <v>江镇支行</v>
      </c>
      <c r="AI18" s="90" t="s">
        <v>143</v>
      </c>
      <c r="AJ18" s="90" t="s">
        <v>30</v>
      </c>
      <c r="AL18" s="84" t="s">
        <v>35</v>
      </c>
      <c r="AM18" s="84">
        <v>1</v>
      </c>
      <c r="AN18" s="84">
        <v>100000</v>
      </c>
      <c r="AO18" s="84">
        <v>21</v>
      </c>
      <c r="AP18" s="84">
        <v>490118</v>
      </c>
      <c r="AR18" t="s">
        <v>35</v>
      </c>
      <c r="AS18">
        <v>1</v>
      </c>
      <c r="AT18">
        <v>100000</v>
      </c>
      <c r="AU18">
        <v>21</v>
      </c>
      <c r="AV18">
        <v>490118</v>
      </c>
      <c r="AX18" t="s">
        <v>143</v>
      </c>
      <c r="AY18" t="s">
        <v>30</v>
      </c>
      <c r="BB18" t="str">
        <f t="shared" si="2"/>
        <v>杨思支行</v>
      </c>
      <c r="BC18" t="s">
        <v>144</v>
      </c>
      <c r="BD18">
        <v>0</v>
      </c>
      <c r="BF18" t="s">
        <v>111</v>
      </c>
      <c r="BG18">
        <v>1</v>
      </c>
      <c r="BJ18" t="str">
        <f t="shared" si="15"/>
        <v>金海华城分理处</v>
      </c>
      <c r="BK18" t="s">
        <v>145</v>
      </c>
      <c r="BL18">
        <v>40000</v>
      </c>
      <c r="BN18" t="s">
        <v>146</v>
      </c>
      <c r="BR18" t="str">
        <f t="shared" ref="BR18:BR45" si="17">VLOOKUP(BS18,$AX:$AY,2,FALSE)</f>
        <v>零售市场部</v>
      </c>
      <c r="BS18" t="s">
        <v>116</v>
      </c>
      <c r="BT18">
        <v>92</v>
      </c>
      <c r="BV18" t="s">
        <v>121</v>
      </c>
      <c r="BW18">
        <v>2</v>
      </c>
    </row>
    <row r="19" ht="18" spans="1:75">
      <c r="A19" s="25" t="s">
        <v>147</v>
      </c>
      <c r="B19" s="13" t="s">
        <v>84</v>
      </c>
      <c r="C19" s="14">
        <v>10</v>
      </c>
      <c r="D19" s="15">
        <v>0</v>
      </c>
      <c r="E19" s="15">
        <f t="shared" si="5"/>
        <v>17</v>
      </c>
      <c r="F19" s="26"/>
      <c r="G19" s="15"/>
      <c r="H19" s="15"/>
      <c r="I19" s="15">
        <f>SUM(E19:H19)+1</f>
        <v>18</v>
      </c>
      <c r="J19" s="39">
        <f t="shared" si="7"/>
        <v>1.8</v>
      </c>
      <c r="K19" s="40">
        <v>100</v>
      </c>
      <c r="L19" s="15">
        <v>0</v>
      </c>
      <c r="M19" s="15">
        <f t="shared" si="8"/>
        <v>181.9012</v>
      </c>
      <c r="N19" s="15">
        <v>20</v>
      </c>
      <c r="O19" s="26"/>
      <c r="P19" s="15">
        <f t="shared" si="9"/>
        <v>201.9012</v>
      </c>
      <c r="Q19" s="61">
        <f t="shared" si="10"/>
        <v>2.019012</v>
      </c>
      <c r="R19" s="40">
        <v>1</v>
      </c>
      <c r="S19" s="62">
        <v>2</v>
      </c>
      <c r="T19" s="71"/>
      <c r="U19" s="71"/>
      <c r="V19" s="15">
        <f t="shared" si="11"/>
        <v>2</v>
      </c>
      <c r="W19" s="72">
        <f t="shared" si="12"/>
        <v>2</v>
      </c>
      <c r="X19" s="63">
        <f t="shared" si="13"/>
        <v>0.18</v>
      </c>
      <c r="Y19" s="15">
        <v>201.9012</v>
      </c>
      <c r="Z19">
        <f t="shared" si="14"/>
        <v>0</v>
      </c>
      <c r="AA19" t="str">
        <f t="shared" si="0"/>
        <v>金桥支行</v>
      </c>
      <c r="AB19" s="82" t="s">
        <v>31</v>
      </c>
      <c r="AC19" s="82">
        <v>0</v>
      </c>
      <c r="AD19" s="82">
        <v>0</v>
      </c>
      <c r="AE19" s="82">
        <v>0</v>
      </c>
      <c r="AF19" s="82">
        <v>200000</v>
      </c>
      <c r="AG19" t="str">
        <f t="shared" si="1"/>
        <v>金桥支行</v>
      </c>
      <c r="AI19" s="90" t="s">
        <v>148</v>
      </c>
      <c r="AJ19" s="90" t="s">
        <v>30</v>
      </c>
      <c r="AL19" s="84" t="s">
        <v>149</v>
      </c>
      <c r="AM19" s="84">
        <v>0</v>
      </c>
      <c r="AN19" s="84">
        <v>6000</v>
      </c>
      <c r="AO19" s="84">
        <v>0</v>
      </c>
      <c r="AP19" s="84">
        <v>841700</v>
      </c>
      <c r="AR19" t="s">
        <v>149</v>
      </c>
      <c r="AS19">
        <v>0</v>
      </c>
      <c r="AT19">
        <v>6000</v>
      </c>
      <c r="AU19">
        <v>0</v>
      </c>
      <c r="AV19">
        <v>841700</v>
      </c>
      <c r="AX19" t="s">
        <v>148</v>
      </c>
      <c r="AY19" t="s">
        <v>30</v>
      </c>
      <c r="BB19" t="str">
        <f t="shared" si="2"/>
        <v>零售市场部</v>
      </c>
      <c r="BC19" t="s">
        <v>56</v>
      </c>
      <c r="BD19">
        <v>15</v>
      </c>
      <c r="BF19" t="s">
        <v>78</v>
      </c>
      <c r="BG19">
        <v>0</v>
      </c>
      <c r="BJ19" t="str">
        <f t="shared" si="15"/>
        <v>零售市场部</v>
      </c>
      <c r="BK19" t="s">
        <v>150</v>
      </c>
      <c r="BL19">
        <v>188333</v>
      </c>
      <c r="BN19" t="s">
        <v>151</v>
      </c>
      <c r="BO19">
        <v>23136379</v>
      </c>
      <c r="BR19" t="str">
        <f t="shared" si="17"/>
        <v>妙境支行</v>
      </c>
      <c r="BS19" t="s">
        <v>120</v>
      </c>
      <c r="BT19">
        <v>2</v>
      </c>
      <c r="BV19" t="s">
        <v>128</v>
      </c>
      <c r="BW19">
        <v>1</v>
      </c>
    </row>
    <row r="20" ht="17.25" spans="1:75">
      <c r="A20" s="25"/>
      <c r="B20" s="13" t="s">
        <v>121</v>
      </c>
      <c r="C20" s="14">
        <v>17</v>
      </c>
      <c r="D20" s="15">
        <v>0</v>
      </c>
      <c r="E20" s="15">
        <f t="shared" si="5"/>
        <v>0</v>
      </c>
      <c r="F20" s="26">
        <v>72</v>
      </c>
      <c r="G20" s="15"/>
      <c r="H20" s="15"/>
      <c r="I20" s="15">
        <f t="shared" si="16"/>
        <v>72</v>
      </c>
      <c r="J20" s="39">
        <f t="shared" si="7"/>
        <v>4.23529411764706</v>
      </c>
      <c r="K20" s="40">
        <v>50</v>
      </c>
      <c r="L20" s="15">
        <v>0</v>
      </c>
      <c r="M20" s="15">
        <f t="shared" si="8"/>
        <v>70.7529</v>
      </c>
      <c r="N20" s="15"/>
      <c r="O20" s="26"/>
      <c r="P20" s="15">
        <f t="shared" si="9"/>
        <v>70.7529</v>
      </c>
      <c r="Q20" s="61">
        <f t="shared" si="10"/>
        <v>1.415058</v>
      </c>
      <c r="R20" s="40">
        <v>1</v>
      </c>
      <c r="S20" s="62"/>
      <c r="T20" s="71">
        <v>18</v>
      </c>
      <c r="U20" s="71"/>
      <c r="V20" s="15">
        <f t="shared" si="11"/>
        <v>18</v>
      </c>
      <c r="W20" s="72">
        <f t="shared" si="12"/>
        <v>18</v>
      </c>
      <c r="X20" s="63">
        <f t="shared" si="13"/>
        <v>0.18</v>
      </c>
      <c r="Y20" s="15">
        <v>70.7529</v>
      </c>
      <c r="Z20">
        <f t="shared" si="14"/>
        <v>0</v>
      </c>
      <c r="AA20" t="str">
        <f t="shared" si="0"/>
        <v>授信审批部</v>
      </c>
      <c r="AB20" s="82" t="s">
        <v>152</v>
      </c>
      <c r="AC20" s="82">
        <v>0</v>
      </c>
      <c r="AD20" s="82">
        <v>0</v>
      </c>
      <c r="AE20" s="82">
        <v>0</v>
      </c>
      <c r="AF20" s="82">
        <v>0</v>
      </c>
      <c r="AG20" t="str">
        <f t="shared" si="1"/>
        <v>授信审批部</v>
      </c>
      <c r="AI20" s="90" t="s">
        <v>153</v>
      </c>
      <c r="AJ20" s="90" t="s">
        <v>30</v>
      </c>
      <c r="AL20" s="84" t="s">
        <v>57</v>
      </c>
      <c r="AM20" s="84">
        <v>0</v>
      </c>
      <c r="AN20" s="84">
        <v>15000</v>
      </c>
      <c r="AO20" s="84">
        <v>13</v>
      </c>
      <c r="AP20" s="84">
        <v>645178</v>
      </c>
      <c r="AR20" t="s">
        <v>57</v>
      </c>
      <c r="AS20">
        <v>0</v>
      </c>
      <c r="AT20">
        <v>15000</v>
      </c>
      <c r="AU20">
        <v>13</v>
      </c>
      <c r="AV20">
        <v>645178</v>
      </c>
      <c r="AX20" t="s">
        <v>153</v>
      </c>
      <c r="AY20" t="s">
        <v>30</v>
      </c>
      <c r="BB20" t="str">
        <f t="shared" si="2"/>
        <v>曹路支行</v>
      </c>
      <c r="BC20" t="s">
        <v>63</v>
      </c>
      <c r="BD20">
        <v>0</v>
      </c>
      <c r="BF20" t="s">
        <v>84</v>
      </c>
      <c r="BG20">
        <v>2</v>
      </c>
      <c r="BJ20" t="str">
        <f t="shared" si="15"/>
        <v>花木支行</v>
      </c>
      <c r="BK20" t="s">
        <v>154</v>
      </c>
      <c r="BL20">
        <v>249140</v>
      </c>
      <c r="BR20" t="str">
        <f t="shared" si="17"/>
        <v>高行支行</v>
      </c>
      <c r="BS20" t="s">
        <v>127</v>
      </c>
      <c r="BT20">
        <v>2</v>
      </c>
      <c r="BV20" t="s">
        <v>93</v>
      </c>
      <c r="BW20">
        <v>2</v>
      </c>
    </row>
    <row r="21" ht="18" customHeight="1" spans="1:75">
      <c r="A21" s="25"/>
      <c r="B21" s="13" t="s">
        <v>96</v>
      </c>
      <c r="C21" s="14">
        <v>9</v>
      </c>
      <c r="D21" s="15">
        <v>0</v>
      </c>
      <c r="E21" s="15">
        <f t="shared" si="5"/>
        <v>14</v>
      </c>
      <c r="F21" s="26"/>
      <c r="G21" s="15"/>
      <c r="H21" s="15"/>
      <c r="I21" s="15">
        <f t="shared" si="16"/>
        <v>14</v>
      </c>
      <c r="J21" s="39">
        <f t="shared" si="7"/>
        <v>1.55555555555556</v>
      </c>
      <c r="K21" s="40">
        <v>20</v>
      </c>
      <c r="L21" s="15">
        <v>0</v>
      </c>
      <c r="M21" s="15">
        <f t="shared" si="8"/>
        <v>20</v>
      </c>
      <c r="N21" s="15"/>
      <c r="O21" s="26"/>
      <c r="P21" s="15">
        <f t="shared" si="9"/>
        <v>20</v>
      </c>
      <c r="Q21" s="61">
        <f t="shared" si="10"/>
        <v>1</v>
      </c>
      <c r="R21" s="40">
        <v>1</v>
      </c>
      <c r="S21" s="62">
        <v>1</v>
      </c>
      <c r="T21" s="71"/>
      <c r="U21" s="71"/>
      <c r="V21" s="15">
        <f t="shared" si="11"/>
        <v>1</v>
      </c>
      <c r="W21" s="72">
        <f t="shared" si="12"/>
        <v>1</v>
      </c>
      <c r="X21" s="63">
        <f t="shared" si="13"/>
        <v>0.16</v>
      </c>
      <c r="Y21" s="15">
        <v>27.1</v>
      </c>
      <c r="Z21">
        <f t="shared" si="14"/>
        <v>-7.1</v>
      </c>
      <c r="AA21" t="str">
        <f t="shared" si="0"/>
        <v>杨思支行</v>
      </c>
      <c r="AB21" s="82" t="s">
        <v>155</v>
      </c>
      <c r="AC21" s="82">
        <v>0</v>
      </c>
      <c r="AD21" s="82">
        <v>0</v>
      </c>
      <c r="AE21" s="82">
        <v>0</v>
      </c>
      <c r="AF21" s="82">
        <v>0</v>
      </c>
      <c r="AG21" t="str">
        <f t="shared" si="1"/>
        <v>杨思支行</v>
      </c>
      <c r="AI21" s="90" t="s">
        <v>156</v>
      </c>
      <c r="AJ21" s="90" t="s">
        <v>30</v>
      </c>
      <c r="AL21" s="84" t="s">
        <v>78</v>
      </c>
      <c r="AM21" s="84">
        <v>0</v>
      </c>
      <c r="AN21" s="84">
        <v>1100</v>
      </c>
      <c r="AO21" s="84">
        <v>9</v>
      </c>
      <c r="AP21" s="84">
        <v>533100</v>
      </c>
      <c r="AR21" t="s">
        <v>78</v>
      </c>
      <c r="AS21">
        <v>0</v>
      </c>
      <c r="AT21">
        <v>1100</v>
      </c>
      <c r="AU21">
        <v>9</v>
      </c>
      <c r="AV21">
        <v>533100</v>
      </c>
      <c r="AX21" t="s">
        <v>156</v>
      </c>
      <c r="AY21" t="s">
        <v>30</v>
      </c>
      <c r="BB21" t="s">
        <v>35</v>
      </c>
      <c r="BC21" t="s">
        <v>103</v>
      </c>
      <c r="BD21">
        <v>3</v>
      </c>
      <c r="BF21" t="s">
        <v>157</v>
      </c>
      <c r="BG21">
        <v>0</v>
      </c>
      <c r="BJ21" t="str">
        <f t="shared" si="15"/>
        <v>零售市场部</v>
      </c>
      <c r="BK21" t="s">
        <v>158</v>
      </c>
      <c r="BL21">
        <v>200000</v>
      </c>
      <c r="BR21" t="str">
        <f t="shared" si="17"/>
        <v>陆家嘴支行</v>
      </c>
      <c r="BS21" t="s">
        <v>132</v>
      </c>
      <c r="BT21">
        <v>2</v>
      </c>
      <c r="BV21" t="s">
        <v>159</v>
      </c>
      <c r="BW21">
        <v>1</v>
      </c>
    </row>
    <row r="22" ht="17.25" spans="1:75">
      <c r="A22" s="25"/>
      <c r="B22" s="13" t="s">
        <v>117</v>
      </c>
      <c r="C22" s="14">
        <v>17</v>
      </c>
      <c r="D22" s="15">
        <v>0</v>
      </c>
      <c r="E22" s="15">
        <f t="shared" si="5"/>
        <v>10</v>
      </c>
      <c r="F22" s="26">
        <v>6</v>
      </c>
      <c r="G22" s="15"/>
      <c r="H22" s="15"/>
      <c r="I22" s="15">
        <f t="shared" si="16"/>
        <v>16</v>
      </c>
      <c r="J22" s="39">
        <f t="shared" si="7"/>
        <v>0.941176470588235</v>
      </c>
      <c r="K22" s="40">
        <v>40</v>
      </c>
      <c r="L22" s="15">
        <v>0</v>
      </c>
      <c r="M22" s="15">
        <f t="shared" si="8"/>
        <v>27.1</v>
      </c>
      <c r="N22" s="15"/>
      <c r="O22" s="26"/>
      <c r="P22" s="15">
        <f t="shared" si="9"/>
        <v>27.1</v>
      </c>
      <c r="Q22" s="61">
        <f t="shared" si="10"/>
        <v>0.6775</v>
      </c>
      <c r="R22" s="40">
        <v>1</v>
      </c>
      <c r="S22" s="62">
        <v>4</v>
      </c>
      <c r="T22" s="71">
        <v>1</v>
      </c>
      <c r="U22" s="71"/>
      <c r="V22" s="15">
        <f t="shared" si="11"/>
        <v>5</v>
      </c>
      <c r="W22" s="72">
        <f t="shared" si="12"/>
        <v>5</v>
      </c>
      <c r="X22" s="63">
        <f t="shared" si="13"/>
        <v>0.140933823529412</v>
      </c>
      <c r="Y22" s="15">
        <v>65.14</v>
      </c>
      <c r="Z22">
        <f t="shared" si="14"/>
        <v>-38.04</v>
      </c>
      <c r="AA22" t="str">
        <f t="shared" si="0"/>
        <v>零售市场部</v>
      </c>
      <c r="AB22" s="82" t="s">
        <v>33</v>
      </c>
      <c r="AC22" s="82">
        <v>3</v>
      </c>
      <c r="AD22" s="82">
        <v>0</v>
      </c>
      <c r="AE22" s="82">
        <v>51</v>
      </c>
      <c r="AF22" s="82">
        <v>813000</v>
      </c>
      <c r="AG22" t="str">
        <f t="shared" si="1"/>
        <v>零售市场部</v>
      </c>
      <c r="AI22" s="90" t="s">
        <v>160</v>
      </c>
      <c r="AJ22" s="90" t="s">
        <v>30</v>
      </c>
      <c r="AL22" s="84" t="s">
        <v>32</v>
      </c>
      <c r="AM22" s="84">
        <v>1</v>
      </c>
      <c r="AN22" s="84">
        <v>0</v>
      </c>
      <c r="AO22" s="84">
        <v>1</v>
      </c>
      <c r="AP22" s="84">
        <v>523000</v>
      </c>
      <c r="AR22" t="s">
        <v>32</v>
      </c>
      <c r="AS22">
        <v>1</v>
      </c>
      <c r="AT22">
        <v>0</v>
      </c>
      <c r="AU22">
        <v>1</v>
      </c>
      <c r="AV22">
        <v>523000</v>
      </c>
      <c r="AX22" t="s">
        <v>160</v>
      </c>
      <c r="AY22" t="s">
        <v>30</v>
      </c>
      <c r="BB22" t="str">
        <f t="shared" ref="BB22:BB38" si="18">VLOOKUP(BC22,$AX:$AY,2,FALSE)</f>
        <v>合庆支行</v>
      </c>
      <c r="BC22" t="s">
        <v>161</v>
      </c>
      <c r="BD22">
        <v>0</v>
      </c>
      <c r="BF22" t="s">
        <v>90</v>
      </c>
      <c r="BG22">
        <v>0</v>
      </c>
      <c r="BJ22" t="str">
        <f t="shared" si="15"/>
        <v>零售市场部</v>
      </c>
      <c r="BK22" t="s">
        <v>162</v>
      </c>
      <c r="BL22">
        <v>200000</v>
      </c>
      <c r="BR22" t="str">
        <f t="shared" si="17"/>
        <v>金海华城分理处</v>
      </c>
      <c r="BS22" t="s">
        <v>145</v>
      </c>
      <c r="BT22">
        <v>1</v>
      </c>
      <c r="BV22" t="s">
        <v>133</v>
      </c>
      <c r="BW22">
        <v>1</v>
      </c>
    </row>
    <row r="23" ht="17.25" spans="1:75">
      <c r="A23" s="25"/>
      <c r="B23" s="13" t="s">
        <v>163</v>
      </c>
      <c r="C23" s="14">
        <v>10</v>
      </c>
      <c r="D23" s="15">
        <v>0</v>
      </c>
      <c r="E23" s="15">
        <f t="shared" si="5"/>
        <v>4</v>
      </c>
      <c r="F23" s="26"/>
      <c r="G23" s="15"/>
      <c r="H23" s="15"/>
      <c r="I23" s="15">
        <f t="shared" si="16"/>
        <v>4</v>
      </c>
      <c r="J23" s="39">
        <f t="shared" si="7"/>
        <v>0.4</v>
      </c>
      <c r="K23" s="40">
        <v>40</v>
      </c>
      <c r="L23" s="15">
        <v>11</v>
      </c>
      <c r="M23" s="15">
        <f t="shared" si="8"/>
        <v>76.14</v>
      </c>
      <c r="N23" s="15"/>
      <c r="O23" s="26"/>
      <c r="P23" s="15">
        <f t="shared" si="9"/>
        <v>76.14</v>
      </c>
      <c r="Q23" s="61">
        <f t="shared" si="10"/>
        <v>1.9035</v>
      </c>
      <c r="R23" s="40">
        <v>1</v>
      </c>
      <c r="S23" s="62">
        <v>2</v>
      </c>
      <c r="T23" s="71"/>
      <c r="U23" s="71"/>
      <c r="V23" s="15">
        <f t="shared" si="11"/>
        <v>2</v>
      </c>
      <c r="W23" s="72">
        <f t="shared" si="12"/>
        <v>2</v>
      </c>
      <c r="X23" s="63">
        <f t="shared" si="13"/>
        <v>0.14</v>
      </c>
      <c r="Y23" s="15">
        <v>8</v>
      </c>
      <c r="Z23">
        <f t="shared" si="14"/>
        <v>68.14</v>
      </c>
      <c r="AA23" t="str">
        <f t="shared" si="0"/>
        <v>川沙支行</v>
      </c>
      <c r="AB23" s="82" t="s">
        <v>164</v>
      </c>
      <c r="AC23" s="82">
        <v>0</v>
      </c>
      <c r="AD23" s="82">
        <v>0</v>
      </c>
      <c r="AE23" s="82">
        <v>0</v>
      </c>
      <c r="AF23" s="82">
        <v>0</v>
      </c>
      <c r="AG23" t="str">
        <f t="shared" si="1"/>
        <v>川沙支行</v>
      </c>
      <c r="AI23" s="90" t="s">
        <v>165</v>
      </c>
      <c r="AJ23" s="90" t="s">
        <v>30</v>
      </c>
      <c r="AL23" s="84" t="s">
        <v>133</v>
      </c>
      <c r="AM23" s="84">
        <v>0</v>
      </c>
      <c r="AN23" s="84">
        <v>0</v>
      </c>
      <c r="AO23" s="84">
        <v>0</v>
      </c>
      <c r="AP23" s="84">
        <v>8800</v>
      </c>
      <c r="AR23" t="s">
        <v>133</v>
      </c>
      <c r="AS23">
        <v>0</v>
      </c>
      <c r="AT23">
        <v>0</v>
      </c>
      <c r="AU23">
        <v>0</v>
      </c>
      <c r="AV23">
        <v>8800</v>
      </c>
      <c r="AX23" t="s">
        <v>165</v>
      </c>
      <c r="AY23" t="s">
        <v>30</v>
      </c>
      <c r="BB23" t="str">
        <f t="shared" si="18"/>
        <v>洋泾支行</v>
      </c>
      <c r="BC23" t="s">
        <v>166</v>
      </c>
      <c r="BD23">
        <v>0</v>
      </c>
      <c r="BF23" t="s">
        <v>167</v>
      </c>
      <c r="BG23">
        <v>0</v>
      </c>
      <c r="BJ23" t="str">
        <f t="shared" si="15"/>
        <v>零售市场部</v>
      </c>
      <c r="BK23" t="s">
        <v>168</v>
      </c>
      <c r="BL23">
        <v>2503000</v>
      </c>
      <c r="BR23" t="str">
        <f t="shared" si="17"/>
        <v>零售市场部</v>
      </c>
      <c r="BS23" t="s">
        <v>150</v>
      </c>
      <c r="BT23">
        <v>2</v>
      </c>
      <c r="BV23" t="s">
        <v>100</v>
      </c>
      <c r="BW23">
        <v>389</v>
      </c>
    </row>
    <row r="24" ht="17.25" spans="1:74">
      <c r="A24" s="25"/>
      <c r="B24" s="13" t="s">
        <v>88</v>
      </c>
      <c r="C24" s="14">
        <v>9</v>
      </c>
      <c r="D24" s="15">
        <v>0</v>
      </c>
      <c r="E24" s="15">
        <f t="shared" si="5"/>
        <v>5</v>
      </c>
      <c r="F24" s="26">
        <v>25</v>
      </c>
      <c r="G24" s="15"/>
      <c r="H24" s="15"/>
      <c r="I24" s="15">
        <f t="shared" si="16"/>
        <v>30</v>
      </c>
      <c r="J24" s="39">
        <f t="shared" si="7"/>
        <v>3.33333333333333</v>
      </c>
      <c r="K24" s="40">
        <v>40</v>
      </c>
      <c r="L24" s="15">
        <v>0</v>
      </c>
      <c r="M24" s="15">
        <f t="shared" si="8"/>
        <v>8</v>
      </c>
      <c r="N24" s="15"/>
      <c r="O24" s="26"/>
      <c r="P24" s="15">
        <f t="shared" si="9"/>
        <v>8</v>
      </c>
      <c r="Q24" s="61">
        <f t="shared" si="10"/>
        <v>0.2</v>
      </c>
      <c r="R24" s="40">
        <v>1</v>
      </c>
      <c r="S24" s="62">
        <v>3</v>
      </c>
      <c r="T24" s="71">
        <v>5</v>
      </c>
      <c r="U24" s="71"/>
      <c r="V24" s="15">
        <f t="shared" si="11"/>
        <v>8</v>
      </c>
      <c r="W24" s="72">
        <f t="shared" si="12"/>
        <v>8</v>
      </c>
      <c r="X24" s="63">
        <f t="shared" si="13"/>
        <v>0.13</v>
      </c>
      <c r="Y24" s="15">
        <v>27.6174</v>
      </c>
      <c r="Z24">
        <f t="shared" si="14"/>
        <v>-19.6174</v>
      </c>
      <c r="AA24">
        <f t="shared" si="0"/>
        <v>0</v>
      </c>
      <c r="AB24" s="82" t="s">
        <v>169</v>
      </c>
      <c r="AC24" s="82">
        <v>0</v>
      </c>
      <c r="AD24" s="82">
        <v>0</v>
      </c>
      <c r="AE24" s="82">
        <v>0</v>
      </c>
      <c r="AF24" s="82">
        <v>0</v>
      </c>
      <c r="AG24">
        <f t="shared" si="1"/>
        <v>0</v>
      </c>
      <c r="AI24" s="89" t="s">
        <v>170</v>
      </c>
      <c r="AJ24" s="90" t="s">
        <v>171</v>
      </c>
      <c r="AL24" s="84" t="s">
        <v>64</v>
      </c>
      <c r="AM24" s="84">
        <v>0</v>
      </c>
      <c r="AN24" s="84">
        <v>0</v>
      </c>
      <c r="AO24" s="84">
        <v>16</v>
      </c>
      <c r="AP24" s="84">
        <v>1632166</v>
      </c>
      <c r="AR24" t="s">
        <v>64</v>
      </c>
      <c r="AS24">
        <v>0</v>
      </c>
      <c r="AT24">
        <v>0</v>
      </c>
      <c r="AU24">
        <v>16</v>
      </c>
      <c r="AV24">
        <v>1632166</v>
      </c>
      <c r="AX24" t="s">
        <v>170</v>
      </c>
      <c r="AY24" t="s">
        <v>171</v>
      </c>
      <c r="BB24" t="str">
        <f t="shared" si="18"/>
        <v>南新分理处</v>
      </c>
      <c r="BC24" t="s">
        <v>110</v>
      </c>
      <c r="BD24">
        <v>1</v>
      </c>
      <c r="BF24" t="s">
        <v>96</v>
      </c>
      <c r="BG24">
        <v>1</v>
      </c>
      <c r="BJ24" t="str">
        <f t="shared" si="15"/>
        <v>新园路支行</v>
      </c>
      <c r="BK24" t="s">
        <v>172</v>
      </c>
      <c r="BL24">
        <v>100000</v>
      </c>
      <c r="BR24" t="str">
        <f t="shared" si="17"/>
        <v>零售市场部</v>
      </c>
      <c r="BS24" t="s">
        <v>173</v>
      </c>
      <c r="BT24">
        <v>3</v>
      </c>
      <c r="BV24" t="s">
        <v>146</v>
      </c>
    </row>
    <row r="25" ht="17.25" spans="1:75">
      <c r="A25" s="25"/>
      <c r="B25" s="13" t="s">
        <v>111</v>
      </c>
      <c r="C25" s="14">
        <v>9</v>
      </c>
      <c r="D25" s="15">
        <v>0</v>
      </c>
      <c r="E25" s="15">
        <f t="shared" si="5"/>
        <v>19</v>
      </c>
      <c r="F25" s="26"/>
      <c r="G25" s="15"/>
      <c r="H25" s="15"/>
      <c r="I25" s="15">
        <f t="shared" si="16"/>
        <v>19</v>
      </c>
      <c r="J25" s="39">
        <f t="shared" si="7"/>
        <v>2.11111111111111</v>
      </c>
      <c r="K25" s="40">
        <v>80</v>
      </c>
      <c r="L25" s="15">
        <v>0</v>
      </c>
      <c r="M25" s="15">
        <f t="shared" si="8"/>
        <v>27.6174</v>
      </c>
      <c r="N25" s="15"/>
      <c r="O25" s="26"/>
      <c r="P25" s="15">
        <f t="shared" si="9"/>
        <v>27.6174</v>
      </c>
      <c r="Q25" s="61">
        <f t="shared" si="10"/>
        <v>0.3452175</v>
      </c>
      <c r="R25" s="40">
        <v>1</v>
      </c>
      <c r="S25" s="62">
        <v>1</v>
      </c>
      <c r="T25" s="71"/>
      <c r="U25" s="71"/>
      <c r="V25" s="15">
        <f t="shared" si="11"/>
        <v>1</v>
      </c>
      <c r="W25" s="72">
        <f t="shared" si="12"/>
        <v>1</v>
      </c>
      <c r="X25" s="63">
        <f t="shared" si="13"/>
        <v>0.127260875</v>
      </c>
      <c r="Y25" s="15">
        <v>20</v>
      </c>
      <c r="Z25">
        <f t="shared" si="14"/>
        <v>7.6174</v>
      </c>
      <c r="AA25" t="str">
        <f t="shared" si="0"/>
        <v>金桥支行</v>
      </c>
      <c r="AB25" s="82" t="s">
        <v>55</v>
      </c>
      <c r="AC25" s="82">
        <v>0</v>
      </c>
      <c r="AD25" s="82">
        <v>0</v>
      </c>
      <c r="AE25" s="82">
        <v>2</v>
      </c>
      <c r="AF25" s="82">
        <v>377000</v>
      </c>
      <c r="AG25" t="str">
        <f t="shared" si="1"/>
        <v>金桥支行</v>
      </c>
      <c r="AI25" s="90" t="s">
        <v>174</v>
      </c>
      <c r="AJ25" s="90" t="s">
        <v>171</v>
      </c>
      <c r="AL25" s="84" t="s">
        <v>121</v>
      </c>
      <c r="AM25" s="84">
        <v>0</v>
      </c>
      <c r="AN25" s="84">
        <v>0</v>
      </c>
      <c r="AO25" s="84">
        <v>0</v>
      </c>
      <c r="AP25" s="84">
        <v>707529</v>
      </c>
      <c r="AR25" t="s">
        <v>121</v>
      </c>
      <c r="AS25">
        <v>0</v>
      </c>
      <c r="AT25">
        <v>0</v>
      </c>
      <c r="AU25">
        <v>0</v>
      </c>
      <c r="AV25">
        <v>707529</v>
      </c>
      <c r="AX25" t="s">
        <v>174</v>
      </c>
      <c r="AY25" t="s">
        <v>171</v>
      </c>
      <c r="BB25" t="str">
        <f t="shared" si="18"/>
        <v>金桥支行</v>
      </c>
      <c r="BC25" t="s">
        <v>70</v>
      </c>
      <c r="BD25">
        <v>0</v>
      </c>
      <c r="BF25" t="s">
        <v>163</v>
      </c>
      <c r="BG25">
        <v>0</v>
      </c>
      <c r="BJ25" t="str">
        <f t="shared" si="15"/>
        <v>川沙支行</v>
      </c>
      <c r="BK25" t="s">
        <v>175</v>
      </c>
      <c r="BL25">
        <v>350000</v>
      </c>
      <c r="BR25" t="str">
        <f t="shared" si="17"/>
        <v>北蔡支行</v>
      </c>
      <c r="BS25" t="s">
        <v>176</v>
      </c>
      <c r="BT25">
        <v>1</v>
      </c>
      <c r="BV25" t="s">
        <v>151</v>
      </c>
      <c r="BW25">
        <v>437</v>
      </c>
    </row>
    <row r="26" ht="17.25" spans="1:72">
      <c r="A26" s="25"/>
      <c r="B26" s="13" t="s">
        <v>78</v>
      </c>
      <c r="C26" s="14">
        <v>10</v>
      </c>
      <c r="D26" s="15">
        <v>0</v>
      </c>
      <c r="E26" s="15">
        <f t="shared" si="5"/>
        <v>9</v>
      </c>
      <c r="F26" s="26"/>
      <c r="G26" s="15"/>
      <c r="H26" s="15"/>
      <c r="I26" s="15">
        <f t="shared" si="16"/>
        <v>9</v>
      </c>
      <c r="J26" s="39">
        <f t="shared" si="7"/>
        <v>0.9</v>
      </c>
      <c r="K26" s="40">
        <v>40</v>
      </c>
      <c r="L26" s="15">
        <v>0.109999999999999</v>
      </c>
      <c r="M26" s="15">
        <f t="shared" si="8"/>
        <v>53.31</v>
      </c>
      <c r="N26" s="15">
        <v>18</v>
      </c>
      <c r="O26" s="26"/>
      <c r="P26" s="15">
        <f t="shared" si="9"/>
        <v>71.31</v>
      </c>
      <c r="Q26" s="61">
        <f t="shared" si="10"/>
        <v>1.78275</v>
      </c>
      <c r="R26" s="40">
        <v>1</v>
      </c>
      <c r="S26" s="62"/>
      <c r="T26" s="71"/>
      <c r="U26" s="71"/>
      <c r="V26" s="15">
        <f t="shared" si="11"/>
        <v>0</v>
      </c>
      <c r="W26" s="72">
        <f t="shared" si="12"/>
        <v>0</v>
      </c>
      <c r="X26" s="63">
        <f t="shared" si="13"/>
        <v>0.105</v>
      </c>
      <c r="Y26" s="15">
        <v>71.2</v>
      </c>
      <c r="Z26">
        <f t="shared" si="14"/>
        <v>0.109999999999999</v>
      </c>
      <c r="AA26" t="str">
        <f t="shared" si="0"/>
        <v>五星路支行</v>
      </c>
      <c r="AB26" s="82" t="s">
        <v>177</v>
      </c>
      <c r="AC26" s="82">
        <v>0</v>
      </c>
      <c r="AD26" s="82">
        <v>0</v>
      </c>
      <c r="AE26" s="82">
        <v>0</v>
      </c>
      <c r="AF26" s="82">
        <v>0</v>
      </c>
      <c r="AG26" t="str">
        <f t="shared" si="1"/>
        <v>五星路支行</v>
      </c>
      <c r="AI26" s="90" t="s">
        <v>178</v>
      </c>
      <c r="AJ26" s="90" t="s">
        <v>171</v>
      </c>
      <c r="AL26" s="84" t="s">
        <v>96</v>
      </c>
      <c r="AM26" s="84">
        <v>0</v>
      </c>
      <c r="AN26" s="84">
        <v>0</v>
      </c>
      <c r="AO26" s="84">
        <v>14</v>
      </c>
      <c r="AP26" s="84">
        <v>200000</v>
      </c>
      <c r="AR26" t="s">
        <v>96</v>
      </c>
      <c r="AS26">
        <v>0</v>
      </c>
      <c r="AT26">
        <v>0</v>
      </c>
      <c r="AU26">
        <v>14</v>
      </c>
      <c r="AV26">
        <v>200000</v>
      </c>
      <c r="AX26" t="s">
        <v>178</v>
      </c>
      <c r="AY26" t="s">
        <v>171</v>
      </c>
      <c r="BB26" t="str">
        <f t="shared" si="18"/>
        <v>零售市场部</v>
      </c>
      <c r="BC26" t="s">
        <v>77</v>
      </c>
      <c r="BD26">
        <v>0</v>
      </c>
      <c r="BF26" t="s">
        <v>149</v>
      </c>
      <c r="BG26">
        <v>0</v>
      </c>
      <c r="BJ26" t="str">
        <f t="shared" si="15"/>
        <v>零售市场部</v>
      </c>
      <c r="BK26" t="s">
        <v>179</v>
      </c>
      <c r="BL26">
        <v>288000</v>
      </c>
      <c r="BR26" t="str">
        <f t="shared" si="17"/>
        <v>零售市场部</v>
      </c>
      <c r="BS26" t="s">
        <v>158</v>
      </c>
      <c r="BT26">
        <v>2</v>
      </c>
    </row>
    <row r="27" ht="17.25" spans="1:72">
      <c r="A27" s="25"/>
      <c r="B27" s="13" t="s">
        <v>167</v>
      </c>
      <c r="C27" s="14">
        <v>9</v>
      </c>
      <c r="D27" s="15">
        <v>2</v>
      </c>
      <c r="E27" s="15">
        <f t="shared" si="5"/>
        <v>5</v>
      </c>
      <c r="F27" s="26"/>
      <c r="G27" s="15"/>
      <c r="H27" s="15"/>
      <c r="I27" s="15">
        <f t="shared" si="16"/>
        <v>5</v>
      </c>
      <c r="J27" s="39">
        <f t="shared" si="7"/>
        <v>0.555555555555556</v>
      </c>
      <c r="K27" s="40">
        <v>50</v>
      </c>
      <c r="L27" s="15">
        <v>0</v>
      </c>
      <c r="M27" s="15">
        <f t="shared" si="8"/>
        <v>60.1792</v>
      </c>
      <c r="N27" s="15"/>
      <c r="O27" s="26"/>
      <c r="P27" s="15">
        <f t="shared" si="9"/>
        <v>60.1792</v>
      </c>
      <c r="Q27" s="61">
        <f t="shared" si="10"/>
        <v>1.203584</v>
      </c>
      <c r="R27" s="40">
        <v>1</v>
      </c>
      <c r="S27" s="62"/>
      <c r="T27" s="71"/>
      <c r="U27" s="71"/>
      <c r="V27" s="15">
        <f t="shared" si="11"/>
        <v>0</v>
      </c>
      <c r="W27" s="72">
        <f t="shared" si="12"/>
        <v>0</v>
      </c>
      <c r="X27" s="63">
        <f t="shared" si="13"/>
        <v>0.0877777777777778</v>
      </c>
      <c r="Y27" s="15">
        <v>60.1792</v>
      </c>
      <c r="Z27">
        <f t="shared" si="14"/>
        <v>0</v>
      </c>
      <c r="AA27" t="str">
        <f t="shared" si="0"/>
        <v>高行支行</v>
      </c>
      <c r="AB27" s="82" t="s">
        <v>180</v>
      </c>
      <c r="AC27" s="82">
        <v>0</v>
      </c>
      <c r="AD27" s="82">
        <v>0</v>
      </c>
      <c r="AE27" s="82">
        <v>0</v>
      </c>
      <c r="AF27" s="82">
        <v>0</v>
      </c>
      <c r="AG27" t="str">
        <f t="shared" si="1"/>
        <v>高行支行</v>
      </c>
      <c r="AI27" s="90" t="s">
        <v>181</v>
      </c>
      <c r="AJ27" s="90" t="s">
        <v>171</v>
      </c>
      <c r="AL27" s="84" t="s">
        <v>182</v>
      </c>
      <c r="AM27" s="84">
        <v>0</v>
      </c>
      <c r="AN27" s="84">
        <v>0</v>
      </c>
      <c r="AO27" s="84">
        <v>2</v>
      </c>
      <c r="AP27" s="84">
        <v>213000</v>
      </c>
      <c r="AR27" t="s">
        <v>182</v>
      </c>
      <c r="AS27">
        <v>0</v>
      </c>
      <c r="AT27">
        <v>0</v>
      </c>
      <c r="AU27">
        <v>2</v>
      </c>
      <c r="AV27">
        <v>213000</v>
      </c>
      <c r="AX27" t="s">
        <v>181</v>
      </c>
      <c r="AY27" t="s">
        <v>171</v>
      </c>
      <c r="BB27" t="str">
        <f t="shared" si="18"/>
        <v>香山分理处</v>
      </c>
      <c r="BC27" t="s">
        <v>183</v>
      </c>
      <c r="BD27">
        <v>0</v>
      </c>
      <c r="BF27" t="s">
        <v>88</v>
      </c>
      <c r="BG27">
        <v>1</v>
      </c>
      <c r="BJ27" t="str">
        <f t="shared" si="15"/>
        <v>金杨支行</v>
      </c>
      <c r="BK27" t="s">
        <v>184</v>
      </c>
      <c r="BL27">
        <v>200000</v>
      </c>
      <c r="BR27" t="str">
        <f t="shared" si="17"/>
        <v>零售市场部</v>
      </c>
      <c r="BS27" t="s">
        <v>185</v>
      </c>
      <c r="BT27">
        <v>1</v>
      </c>
    </row>
    <row r="28" ht="17.25" spans="1:72">
      <c r="A28" s="25"/>
      <c r="B28" s="13" t="s">
        <v>109</v>
      </c>
      <c r="C28" s="14">
        <v>10</v>
      </c>
      <c r="D28" s="15">
        <v>0</v>
      </c>
      <c r="E28" s="15">
        <f t="shared" si="5"/>
        <v>1</v>
      </c>
      <c r="F28" s="26"/>
      <c r="G28" s="15"/>
      <c r="H28" s="15"/>
      <c r="I28" s="15">
        <f t="shared" si="16"/>
        <v>1</v>
      </c>
      <c r="J28" s="39">
        <f t="shared" si="7"/>
        <v>0.1</v>
      </c>
      <c r="K28" s="40">
        <v>80</v>
      </c>
      <c r="L28" s="15">
        <v>0</v>
      </c>
      <c r="M28" s="15">
        <f t="shared" si="8"/>
        <v>13</v>
      </c>
      <c r="N28" s="15">
        <v>6</v>
      </c>
      <c r="O28" s="26"/>
      <c r="P28" s="15">
        <f t="shared" si="9"/>
        <v>19</v>
      </c>
      <c r="Q28" s="61">
        <f t="shared" si="10"/>
        <v>0.2375</v>
      </c>
      <c r="R28" s="40">
        <v>1</v>
      </c>
      <c r="S28" s="62">
        <v>1</v>
      </c>
      <c r="T28" s="71"/>
      <c r="U28" s="71"/>
      <c r="V28" s="15">
        <f t="shared" si="11"/>
        <v>1</v>
      </c>
      <c r="W28" s="72">
        <f t="shared" si="12"/>
        <v>1</v>
      </c>
      <c r="X28" s="63">
        <f t="shared" si="13"/>
        <v>0.066875</v>
      </c>
      <c r="Y28" s="15">
        <v>19</v>
      </c>
      <c r="Z28">
        <f t="shared" si="14"/>
        <v>0</v>
      </c>
      <c r="AA28" t="str">
        <f t="shared" si="0"/>
        <v>施湾支行</v>
      </c>
      <c r="AB28" s="82" t="s">
        <v>186</v>
      </c>
      <c r="AC28" s="82">
        <v>0</v>
      </c>
      <c r="AD28" s="82">
        <v>0</v>
      </c>
      <c r="AE28" s="82">
        <v>0</v>
      </c>
      <c r="AF28" s="82">
        <v>0</v>
      </c>
      <c r="AG28" t="str">
        <f t="shared" si="1"/>
        <v>施湾支行</v>
      </c>
      <c r="AI28" s="90" t="s">
        <v>187</v>
      </c>
      <c r="AJ28" s="90" t="s">
        <v>171</v>
      </c>
      <c r="AL28" s="84" t="s">
        <v>188</v>
      </c>
      <c r="AM28" s="84">
        <v>0</v>
      </c>
      <c r="AN28" s="84">
        <v>0</v>
      </c>
      <c r="AO28" s="84">
        <v>0</v>
      </c>
      <c r="AP28" s="84">
        <v>300462</v>
      </c>
      <c r="AR28" t="s">
        <v>188</v>
      </c>
      <c r="AS28">
        <v>0</v>
      </c>
      <c r="AT28">
        <v>0</v>
      </c>
      <c r="AU28">
        <v>0</v>
      </c>
      <c r="AV28">
        <v>300462</v>
      </c>
      <c r="AX28" t="s">
        <v>187</v>
      </c>
      <c r="AY28" t="s">
        <v>171</v>
      </c>
      <c r="BB28" t="str">
        <f t="shared" si="18"/>
        <v>王港支行</v>
      </c>
      <c r="BC28" t="s">
        <v>83</v>
      </c>
      <c r="BD28">
        <v>0</v>
      </c>
      <c r="BF28" t="s">
        <v>102</v>
      </c>
      <c r="BG28">
        <v>0</v>
      </c>
      <c r="BJ28" t="str">
        <f t="shared" si="15"/>
        <v>零售市场部</v>
      </c>
      <c r="BK28" t="s">
        <v>189</v>
      </c>
      <c r="BL28">
        <v>1518000</v>
      </c>
      <c r="BR28" t="str">
        <f t="shared" si="17"/>
        <v>北蔡支行</v>
      </c>
      <c r="BS28" t="s">
        <v>190</v>
      </c>
      <c r="BT28">
        <v>1</v>
      </c>
    </row>
    <row r="29" ht="17.25" spans="1:72">
      <c r="A29" s="25"/>
      <c r="B29" s="13" t="s">
        <v>157</v>
      </c>
      <c r="C29" s="14">
        <v>9</v>
      </c>
      <c r="D29" s="15">
        <v>0</v>
      </c>
      <c r="E29" s="15">
        <f t="shared" si="5"/>
        <v>0</v>
      </c>
      <c r="F29" s="26"/>
      <c r="G29" s="15"/>
      <c r="H29" s="15"/>
      <c r="I29" s="15">
        <f t="shared" si="16"/>
        <v>0</v>
      </c>
      <c r="J29" s="39">
        <f t="shared" si="7"/>
        <v>0</v>
      </c>
      <c r="K29" s="40">
        <v>20</v>
      </c>
      <c r="L29" s="15">
        <v>0</v>
      </c>
      <c r="M29" s="15">
        <f t="shared" si="8"/>
        <v>25.495</v>
      </c>
      <c r="N29" s="15"/>
      <c r="O29" s="26"/>
      <c r="P29" s="15">
        <f t="shared" si="9"/>
        <v>25.495</v>
      </c>
      <c r="Q29" s="61">
        <f t="shared" si="10"/>
        <v>1.27475</v>
      </c>
      <c r="R29" s="40">
        <v>1</v>
      </c>
      <c r="S29" s="62"/>
      <c r="T29" s="71"/>
      <c r="U29" s="71"/>
      <c r="V29" s="15">
        <f t="shared" si="11"/>
        <v>0</v>
      </c>
      <c r="W29" s="72">
        <f t="shared" si="12"/>
        <v>0</v>
      </c>
      <c r="X29" s="63">
        <f t="shared" si="13"/>
        <v>0.06</v>
      </c>
      <c r="Y29" s="15">
        <v>25.495</v>
      </c>
      <c r="Z29">
        <f t="shared" si="14"/>
        <v>0</v>
      </c>
      <c r="AA29" t="str">
        <f t="shared" si="0"/>
        <v>运营管理部</v>
      </c>
      <c r="AB29" s="82" t="s">
        <v>191</v>
      </c>
      <c r="AC29" s="82">
        <v>0</v>
      </c>
      <c r="AD29" s="82">
        <v>0</v>
      </c>
      <c r="AE29" s="82">
        <v>0</v>
      </c>
      <c r="AF29" s="82">
        <v>0</v>
      </c>
      <c r="AG29" t="str">
        <f t="shared" si="1"/>
        <v>运营管理部</v>
      </c>
      <c r="AI29" s="89" t="s">
        <v>192</v>
      </c>
      <c r="AJ29" s="90" t="s">
        <v>125</v>
      </c>
      <c r="AL29" s="84" t="s">
        <v>100</v>
      </c>
      <c r="AM29" s="84">
        <v>17</v>
      </c>
      <c r="AN29" s="84">
        <v>562900</v>
      </c>
      <c r="AO29" s="84">
        <v>349</v>
      </c>
      <c r="AP29" s="84">
        <v>33065626</v>
      </c>
      <c r="AR29" t="s">
        <v>100</v>
      </c>
      <c r="AS29">
        <v>17</v>
      </c>
      <c r="AT29">
        <v>562900</v>
      </c>
      <c r="AU29">
        <v>349</v>
      </c>
      <c r="AV29">
        <v>33065626</v>
      </c>
      <c r="AX29" t="s">
        <v>192</v>
      </c>
      <c r="AY29" t="s">
        <v>125</v>
      </c>
      <c r="BB29" t="e">
        <f t="shared" si="18"/>
        <v>#N/A</v>
      </c>
      <c r="BC29" t="s">
        <v>193</v>
      </c>
      <c r="BD29">
        <v>0</v>
      </c>
      <c r="BF29" t="s">
        <v>135</v>
      </c>
      <c r="BG29">
        <v>1</v>
      </c>
      <c r="BJ29" t="str">
        <f t="shared" si="15"/>
        <v>洋泾支行</v>
      </c>
      <c r="BK29" t="s">
        <v>194</v>
      </c>
      <c r="BL29">
        <v>127000</v>
      </c>
      <c r="BR29" t="str">
        <f t="shared" si="17"/>
        <v>零售市场部</v>
      </c>
      <c r="BS29" t="s">
        <v>195</v>
      </c>
      <c r="BT29">
        <v>3</v>
      </c>
    </row>
    <row r="30" ht="17.25" spans="1:72">
      <c r="A30" s="25"/>
      <c r="B30" s="13" t="s">
        <v>61</v>
      </c>
      <c r="C30" s="14">
        <v>9</v>
      </c>
      <c r="D30" s="15">
        <v>0</v>
      </c>
      <c r="E30" s="15">
        <f t="shared" si="5"/>
        <v>3</v>
      </c>
      <c r="F30" s="26"/>
      <c r="G30" s="15"/>
      <c r="H30" s="15"/>
      <c r="I30" s="15">
        <f t="shared" si="16"/>
        <v>3</v>
      </c>
      <c r="J30" s="39">
        <f t="shared" si="7"/>
        <v>0.333333333333333</v>
      </c>
      <c r="K30" s="40">
        <v>60</v>
      </c>
      <c r="L30" s="15">
        <v>0</v>
      </c>
      <c r="M30" s="15">
        <f t="shared" si="8"/>
        <v>37.25</v>
      </c>
      <c r="N30" s="15"/>
      <c r="O30" s="26"/>
      <c r="P30" s="15">
        <f t="shared" si="9"/>
        <v>37.25</v>
      </c>
      <c r="Q30" s="61">
        <f t="shared" si="10"/>
        <v>0.620833333333333</v>
      </c>
      <c r="R30" s="40">
        <v>1</v>
      </c>
      <c r="S30" s="62"/>
      <c r="T30" s="71"/>
      <c r="U30" s="71"/>
      <c r="V30" s="15">
        <f t="shared" si="11"/>
        <v>0</v>
      </c>
      <c r="W30" s="72">
        <f t="shared" si="12"/>
        <v>0</v>
      </c>
      <c r="X30" s="63">
        <f t="shared" si="13"/>
        <v>0.0477083333333333</v>
      </c>
      <c r="Y30" s="15">
        <v>37.25</v>
      </c>
      <c r="Z30">
        <f t="shared" si="14"/>
        <v>0</v>
      </c>
      <c r="AA30">
        <f t="shared" si="0"/>
        <v>0</v>
      </c>
      <c r="AB30" s="82" t="s">
        <v>196</v>
      </c>
      <c r="AC30" s="82">
        <v>0</v>
      </c>
      <c r="AD30" s="82">
        <v>0</v>
      </c>
      <c r="AE30" s="82">
        <v>0</v>
      </c>
      <c r="AF30" s="82">
        <v>0</v>
      </c>
      <c r="AG30">
        <f t="shared" si="1"/>
        <v>0</v>
      </c>
      <c r="AI30" s="90" t="s">
        <v>197</v>
      </c>
      <c r="AJ30" s="90" t="s">
        <v>125</v>
      </c>
      <c r="AL30" s="84" t="s">
        <v>90</v>
      </c>
      <c r="AM30" s="84">
        <v>0</v>
      </c>
      <c r="AN30" s="84">
        <v>0</v>
      </c>
      <c r="AO30" s="84">
        <v>0</v>
      </c>
      <c r="AP30" s="84">
        <v>91000</v>
      </c>
      <c r="AR30" t="s">
        <v>90</v>
      </c>
      <c r="AS30">
        <v>0</v>
      </c>
      <c r="AT30">
        <v>0</v>
      </c>
      <c r="AU30">
        <v>0</v>
      </c>
      <c r="AV30">
        <v>91000</v>
      </c>
      <c r="AX30" t="s">
        <v>197</v>
      </c>
      <c r="AY30" t="s">
        <v>125</v>
      </c>
      <c r="BB30" t="str">
        <f t="shared" si="18"/>
        <v>川沙支行</v>
      </c>
      <c r="BC30" t="s">
        <v>89</v>
      </c>
      <c r="BD30">
        <v>0</v>
      </c>
      <c r="BF30" t="s">
        <v>109</v>
      </c>
      <c r="BG30">
        <v>3</v>
      </c>
      <c r="BJ30" t="str">
        <f t="shared" si="15"/>
        <v>杨思支行</v>
      </c>
      <c r="BK30" t="s">
        <v>198</v>
      </c>
      <c r="BL30">
        <v>11500</v>
      </c>
      <c r="BR30" t="str">
        <f t="shared" si="17"/>
        <v>零售市场部</v>
      </c>
      <c r="BS30" t="s">
        <v>162</v>
      </c>
      <c r="BT30">
        <v>3</v>
      </c>
    </row>
    <row r="31" ht="17.25" spans="1:72">
      <c r="A31" s="25"/>
      <c r="B31" s="13" t="s">
        <v>199</v>
      </c>
      <c r="C31" s="14">
        <v>9</v>
      </c>
      <c r="D31" s="15">
        <v>0</v>
      </c>
      <c r="E31" s="15">
        <f t="shared" si="5"/>
        <v>0</v>
      </c>
      <c r="F31" s="26"/>
      <c r="G31" s="15"/>
      <c r="H31" s="15"/>
      <c r="I31" s="15">
        <f t="shared" si="16"/>
        <v>0</v>
      </c>
      <c r="J31" s="39">
        <f t="shared" si="7"/>
        <v>0</v>
      </c>
      <c r="K31" s="40">
        <v>30</v>
      </c>
      <c r="L31" s="15">
        <v>0</v>
      </c>
      <c r="M31" s="15">
        <f t="shared" si="8"/>
        <v>20</v>
      </c>
      <c r="N31" s="15"/>
      <c r="O31" s="26"/>
      <c r="P31" s="15">
        <f t="shared" si="9"/>
        <v>20</v>
      </c>
      <c r="Q31" s="61">
        <f t="shared" si="10"/>
        <v>0.666666666666667</v>
      </c>
      <c r="R31" s="40">
        <v>1</v>
      </c>
      <c r="S31" s="62"/>
      <c r="T31" s="71"/>
      <c r="U31" s="71"/>
      <c r="V31" s="15">
        <f t="shared" si="11"/>
        <v>0</v>
      </c>
      <c r="W31" s="72">
        <f t="shared" si="12"/>
        <v>0</v>
      </c>
      <c r="X31" s="63">
        <f t="shared" si="13"/>
        <v>0.0333333333333333</v>
      </c>
      <c r="Y31" s="15">
        <v>20</v>
      </c>
      <c r="Z31">
        <f t="shared" si="14"/>
        <v>0</v>
      </c>
      <c r="AA31">
        <f t="shared" si="0"/>
        <v>0</v>
      </c>
      <c r="AB31" s="82" t="s">
        <v>200</v>
      </c>
      <c r="AC31" s="82">
        <v>0</v>
      </c>
      <c r="AD31" s="82">
        <v>0</v>
      </c>
      <c r="AE31" s="82">
        <v>0</v>
      </c>
      <c r="AF31" s="82">
        <v>0</v>
      </c>
      <c r="AG31">
        <f t="shared" si="1"/>
        <v>0</v>
      </c>
      <c r="AI31" s="91" t="s">
        <v>201</v>
      </c>
      <c r="AJ31" s="90" t="s">
        <v>125</v>
      </c>
      <c r="AL31" s="84" t="s">
        <v>167</v>
      </c>
      <c r="AM31" s="84">
        <v>2</v>
      </c>
      <c r="AN31" s="84">
        <v>0</v>
      </c>
      <c r="AO31" s="84">
        <v>5</v>
      </c>
      <c r="AP31" s="84">
        <v>601792</v>
      </c>
      <c r="AR31" t="s">
        <v>167</v>
      </c>
      <c r="AS31">
        <v>2</v>
      </c>
      <c r="AT31">
        <v>0</v>
      </c>
      <c r="AU31">
        <v>5</v>
      </c>
      <c r="AV31">
        <v>601792</v>
      </c>
      <c r="AX31" t="s">
        <v>201</v>
      </c>
      <c r="AY31" t="s">
        <v>125</v>
      </c>
      <c r="BB31" t="str">
        <f t="shared" si="18"/>
        <v>零售市场部</v>
      </c>
      <c r="BC31" t="s">
        <v>202</v>
      </c>
      <c r="BD31">
        <v>0</v>
      </c>
      <c r="BF31" t="s">
        <v>199</v>
      </c>
      <c r="BG31">
        <v>0</v>
      </c>
      <c r="BR31" t="str">
        <f t="shared" si="17"/>
        <v>孙桥支行</v>
      </c>
      <c r="BS31" t="s">
        <v>203</v>
      </c>
      <c r="BT31">
        <v>1</v>
      </c>
    </row>
    <row r="32" ht="17.25" spans="1:72">
      <c r="A32" s="25"/>
      <c r="B32" s="13" t="s">
        <v>102</v>
      </c>
      <c r="C32" s="14">
        <v>9</v>
      </c>
      <c r="D32" s="15">
        <v>0</v>
      </c>
      <c r="E32" s="15">
        <f t="shared" si="5"/>
        <v>1</v>
      </c>
      <c r="F32" s="26"/>
      <c r="G32" s="15"/>
      <c r="H32" s="15"/>
      <c r="I32" s="15">
        <f t="shared" si="16"/>
        <v>1</v>
      </c>
      <c r="J32" s="39">
        <f t="shared" si="7"/>
        <v>0.111111111111111</v>
      </c>
      <c r="K32" s="40">
        <v>170</v>
      </c>
      <c r="L32" s="15">
        <v>0</v>
      </c>
      <c r="M32" s="15">
        <f t="shared" si="8"/>
        <v>82.347</v>
      </c>
      <c r="N32" s="15"/>
      <c r="O32" s="26"/>
      <c r="P32" s="15">
        <f t="shared" si="9"/>
        <v>82.347</v>
      </c>
      <c r="Q32" s="61">
        <f t="shared" si="10"/>
        <v>0.484394117647059</v>
      </c>
      <c r="R32" s="40">
        <v>1</v>
      </c>
      <c r="S32" s="62"/>
      <c r="T32" s="71"/>
      <c r="U32" s="71"/>
      <c r="V32" s="15">
        <f t="shared" si="11"/>
        <v>0</v>
      </c>
      <c r="W32" s="72">
        <f t="shared" si="12"/>
        <v>0</v>
      </c>
      <c r="X32" s="63">
        <f t="shared" si="13"/>
        <v>0.0297752614379085</v>
      </c>
      <c r="Y32" s="15">
        <v>82.347</v>
      </c>
      <c r="Z32">
        <f t="shared" si="14"/>
        <v>0</v>
      </c>
      <c r="AA32" t="str">
        <f t="shared" si="0"/>
        <v>江镇支行</v>
      </c>
      <c r="AB32" s="82" t="s">
        <v>204</v>
      </c>
      <c r="AC32" s="82">
        <v>0</v>
      </c>
      <c r="AD32" s="82">
        <v>0</v>
      </c>
      <c r="AE32" s="82">
        <v>0</v>
      </c>
      <c r="AF32" s="82">
        <v>0</v>
      </c>
      <c r="AG32" t="str">
        <f t="shared" si="1"/>
        <v>江镇支行</v>
      </c>
      <c r="AI32" s="91" t="s">
        <v>205</v>
      </c>
      <c r="AJ32" s="90" t="s">
        <v>125</v>
      </c>
      <c r="AL32" s="84" t="s">
        <v>49</v>
      </c>
      <c r="AM32" s="84">
        <v>0</v>
      </c>
      <c r="AN32" s="84">
        <v>117000</v>
      </c>
      <c r="AO32" s="84">
        <v>1</v>
      </c>
      <c r="AP32" s="84">
        <v>664650</v>
      </c>
      <c r="AR32" t="s">
        <v>49</v>
      </c>
      <c r="AS32">
        <v>0</v>
      </c>
      <c r="AT32">
        <v>117000</v>
      </c>
      <c r="AU32">
        <v>1</v>
      </c>
      <c r="AV32">
        <v>664650</v>
      </c>
      <c r="AX32" t="s">
        <v>205</v>
      </c>
      <c r="AY32" t="s">
        <v>125</v>
      </c>
      <c r="BB32" t="str">
        <f t="shared" si="18"/>
        <v>高行支行</v>
      </c>
      <c r="BC32" t="s">
        <v>122</v>
      </c>
      <c r="BD32">
        <v>1</v>
      </c>
      <c r="BF32" t="s">
        <v>117</v>
      </c>
      <c r="BG32">
        <v>0</v>
      </c>
      <c r="BR32" t="str">
        <f t="shared" si="17"/>
        <v>零售市场部</v>
      </c>
      <c r="BS32" t="s">
        <v>206</v>
      </c>
      <c r="BT32">
        <v>1</v>
      </c>
    </row>
    <row r="33" ht="17.25" spans="1:72">
      <c r="A33" s="25"/>
      <c r="B33" s="13" t="s">
        <v>135</v>
      </c>
      <c r="C33" s="14">
        <v>14</v>
      </c>
      <c r="D33" s="15">
        <v>0</v>
      </c>
      <c r="E33" s="15">
        <f t="shared" si="5"/>
        <v>6</v>
      </c>
      <c r="F33" s="26"/>
      <c r="G33" s="15"/>
      <c r="H33" s="15"/>
      <c r="I33" s="15">
        <f t="shared" si="16"/>
        <v>6</v>
      </c>
      <c r="J33" s="39">
        <f t="shared" si="7"/>
        <v>0.428571428571429</v>
      </c>
      <c r="K33" s="40">
        <v>60</v>
      </c>
      <c r="L33" s="15">
        <v>0</v>
      </c>
      <c r="M33" s="15">
        <f t="shared" si="8"/>
        <v>9.6</v>
      </c>
      <c r="N33" s="15"/>
      <c r="O33" s="26"/>
      <c r="P33" s="15">
        <f t="shared" si="9"/>
        <v>9.6</v>
      </c>
      <c r="Q33" s="61">
        <f t="shared" si="10"/>
        <v>0.16</v>
      </c>
      <c r="R33" s="40">
        <v>1</v>
      </c>
      <c r="S33" s="62"/>
      <c r="T33" s="71"/>
      <c r="U33" s="71"/>
      <c r="V33" s="15">
        <f t="shared" si="11"/>
        <v>0</v>
      </c>
      <c r="W33" s="72">
        <f t="shared" si="12"/>
        <v>0</v>
      </c>
      <c r="X33" s="63">
        <f t="shared" si="13"/>
        <v>0.0294285714285714</v>
      </c>
      <c r="Y33" s="15">
        <v>9.6</v>
      </c>
      <c r="Z33">
        <f t="shared" si="14"/>
        <v>0</v>
      </c>
      <c r="AA33" t="str">
        <f t="shared" si="0"/>
        <v>三林支行</v>
      </c>
      <c r="AB33" s="82" t="s">
        <v>207</v>
      </c>
      <c r="AC33" s="82">
        <v>0</v>
      </c>
      <c r="AD33" s="82">
        <v>0</v>
      </c>
      <c r="AE33" s="82">
        <v>0</v>
      </c>
      <c r="AF33" s="82">
        <v>0</v>
      </c>
      <c r="AG33" t="str">
        <f t="shared" si="1"/>
        <v>三林支行</v>
      </c>
      <c r="AI33" s="91" t="s">
        <v>208</v>
      </c>
      <c r="AJ33" s="90" t="s">
        <v>125</v>
      </c>
      <c r="AL33" s="84" t="s">
        <v>109</v>
      </c>
      <c r="AM33" s="84">
        <v>0</v>
      </c>
      <c r="AN33" s="84">
        <v>0</v>
      </c>
      <c r="AO33" s="84">
        <v>1</v>
      </c>
      <c r="AP33" s="84">
        <v>130000</v>
      </c>
      <c r="AR33" t="s">
        <v>109</v>
      </c>
      <c r="AS33">
        <v>0</v>
      </c>
      <c r="AT33">
        <v>0</v>
      </c>
      <c r="AU33">
        <v>1</v>
      </c>
      <c r="AV33">
        <v>130000</v>
      </c>
      <c r="AX33" t="s">
        <v>208</v>
      </c>
      <c r="AY33" t="s">
        <v>125</v>
      </c>
      <c r="BB33" t="str">
        <f t="shared" si="18"/>
        <v>妙境支行</v>
      </c>
      <c r="BC33" t="s">
        <v>209</v>
      </c>
      <c r="BD33">
        <v>0</v>
      </c>
      <c r="BF33" t="s">
        <v>210</v>
      </c>
      <c r="BG33">
        <v>0</v>
      </c>
      <c r="BR33" t="str">
        <f t="shared" si="17"/>
        <v>严桥支行</v>
      </c>
      <c r="BS33" t="s">
        <v>211</v>
      </c>
      <c r="BT33">
        <v>1</v>
      </c>
    </row>
    <row r="34" ht="17.25" spans="1:72">
      <c r="A34" s="25"/>
      <c r="B34" s="13" t="s">
        <v>149</v>
      </c>
      <c r="C34" s="14">
        <v>9</v>
      </c>
      <c r="D34" s="15">
        <v>0</v>
      </c>
      <c r="E34" s="15">
        <f t="shared" si="5"/>
        <v>0</v>
      </c>
      <c r="F34" s="26"/>
      <c r="G34" s="15"/>
      <c r="H34" s="15"/>
      <c r="I34" s="15">
        <f t="shared" si="16"/>
        <v>0</v>
      </c>
      <c r="J34" s="39">
        <f t="shared" si="7"/>
        <v>0</v>
      </c>
      <c r="K34" s="40">
        <v>150</v>
      </c>
      <c r="L34" s="15">
        <v>0.600000000000009</v>
      </c>
      <c r="M34" s="15">
        <f t="shared" si="8"/>
        <v>84.17</v>
      </c>
      <c r="N34" s="15">
        <v>4</v>
      </c>
      <c r="O34" s="26"/>
      <c r="P34" s="15">
        <f t="shared" si="9"/>
        <v>88.17</v>
      </c>
      <c r="Q34" s="61">
        <f t="shared" si="10"/>
        <v>0.5878</v>
      </c>
      <c r="R34" s="40">
        <v>1</v>
      </c>
      <c r="S34" s="62"/>
      <c r="T34" s="71"/>
      <c r="U34" s="71"/>
      <c r="V34" s="15">
        <f t="shared" si="11"/>
        <v>0</v>
      </c>
      <c r="W34" s="72">
        <f t="shared" si="12"/>
        <v>0</v>
      </c>
      <c r="X34" s="63">
        <f t="shared" si="13"/>
        <v>0.02939</v>
      </c>
      <c r="Y34" s="15">
        <v>87.57</v>
      </c>
      <c r="Z34">
        <f t="shared" si="14"/>
        <v>0.600000000000009</v>
      </c>
      <c r="AA34" t="str">
        <f t="shared" si="0"/>
        <v>御桥分理处</v>
      </c>
      <c r="AB34" s="82" t="s">
        <v>62</v>
      </c>
      <c r="AC34" s="82">
        <v>0</v>
      </c>
      <c r="AD34" s="82">
        <v>0</v>
      </c>
      <c r="AE34" s="82">
        <v>2</v>
      </c>
      <c r="AF34" s="82">
        <v>0</v>
      </c>
      <c r="AG34" t="str">
        <f t="shared" si="1"/>
        <v>御桥分理处</v>
      </c>
      <c r="AI34" s="90" t="s">
        <v>212</v>
      </c>
      <c r="AJ34" s="90" t="s">
        <v>125</v>
      </c>
      <c r="AL34" s="84" t="s">
        <v>213</v>
      </c>
      <c r="AM34" s="84">
        <v>0</v>
      </c>
      <c r="AN34" s="84">
        <v>0</v>
      </c>
      <c r="AO34" s="84">
        <v>3</v>
      </c>
      <c r="AP34" s="84">
        <v>25000</v>
      </c>
      <c r="AR34" t="s">
        <v>213</v>
      </c>
      <c r="AS34">
        <v>0</v>
      </c>
      <c r="AT34">
        <v>0</v>
      </c>
      <c r="AU34">
        <v>3</v>
      </c>
      <c r="AV34">
        <v>25000</v>
      </c>
      <c r="AX34" t="s">
        <v>212</v>
      </c>
      <c r="AY34" t="s">
        <v>125</v>
      </c>
      <c r="BB34" t="str">
        <f t="shared" si="18"/>
        <v>香山分理处</v>
      </c>
      <c r="BC34" t="s">
        <v>214</v>
      </c>
      <c r="BD34">
        <v>1</v>
      </c>
      <c r="BF34" t="s">
        <v>121</v>
      </c>
      <c r="BG34">
        <v>1</v>
      </c>
      <c r="BR34" t="str">
        <f t="shared" si="17"/>
        <v>益江分理处</v>
      </c>
      <c r="BS34" t="s">
        <v>215</v>
      </c>
      <c r="BT34">
        <v>1</v>
      </c>
    </row>
    <row r="35" ht="17.25" spans="1:72">
      <c r="A35" s="25"/>
      <c r="B35" s="13" t="s">
        <v>210</v>
      </c>
      <c r="C35" s="14">
        <v>9</v>
      </c>
      <c r="D35" s="15">
        <v>0</v>
      </c>
      <c r="E35" s="15">
        <f t="shared" si="5"/>
        <v>0</v>
      </c>
      <c r="F35" s="26"/>
      <c r="G35" s="15"/>
      <c r="H35" s="15"/>
      <c r="I35" s="15">
        <f t="shared" si="16"/>
        <v>0</v>
      </c>
      <c r="J35" s="39">
        <f t="shared" si="7"/>
        <v>0</v>
      </c>
      <c r="K35" s="40">
        <v>30</v>
      </c>
      <c r="L35" s="15">
        <v>1</v>
      </c>
      <c r="M35" s="15">
        <f t="shared" si="8"/>
        <v>16.7</v>
      </c>
      <c r="N35" s="15"/>
      <c r="O35" s="26"/>
      <c r="P35" s="15">
        <f t="shared" si="9"/>
        <v>16.7</v>
      </c>
      <c r="Q35" s="61">
        <f t="shared" si="10"/>
        <v>0.556666666666667</v>
      </c>
      <c r="R35" s="40">
        <v>1</v>
      </c>
      <c r="S35" s="62"/>
      <c r="T35" s="71"/>
      <c r="U35" s="71"/>
      <c r="V35" s="15">
        <f t="shared" si="11"/>
        <v>0</v>
      </c>
      <c r="W35" s="72">
        <f t="shared" si="12"/>
        <v>0</v>
      </c>
      <c r="X35" s="63">
        <f t="shared" si="13"/>
        <v>0.0278333333333333</v>
      </c>
      <c r="Y35" s="15">
        <v>15.7</v>
      </c>
      <c r="Z35">
        <f t="shared" si="14"/>
        <v>1</v>
      </c>
      <c r="AA35" t="str">
        <f t="shared" si="0"/>
        <v>曹路支行</v>
      </c>
      <c r="AB35" s="82" t="s">
        <v>216</v>
      </c>
      <c r="AC35" s="82">
        <v>0</v>
      </c>
      <c r="AD35" s="82">
        <v>0</v>
      </c>
      <c r="AE35" s="82">
        <v>0</v>
      </c>
      <c r="AF35" s="82">
        <v>0</v>
      </c>
      <c r="AG35" t="str">
        <f t="shared" si="1"/>
        <v>曹路支行</v>
      </c>
      <c r="AI35" s="90" t="s">
        <v>217</v>
      </c>
      <c r="AJ35" s="90" t="s">
        <v>125</v>
      </c>
      <c r="AL35" s="84" t="s">
        <v>159</v>
      </c>
      <c r="AM35" s="84">
        <v>3</v>
      </c>
      <c r="AN35" s="84">
        <v>0</v>
      </c>
      <c r="AO35" s="84">
        <v>5</v>
      </c>
      <c r="AP35" s="84">
        <v>641900</v>
      </c>
      <c r="AR35" t="s">
        <v>159</v>
      </c>
      <c r="AS35">
        <v>3</v>
      </c>
      <c r="AT35">
        <v>0</v>
      </c>
      <c r="AU35">
        <v>5</v>
      </c>
      <c r="AV35">
        <v>641900</v>
      </c>
      <c r="AX35" t="s">
        <v>217</v>
      </c>
      <c r="AY35" t="s">
        <v>125</v>
      </c>
      <c r="BB35" t="str">
        <f t="shared" si="18"/>
        <v>高行支行</v>
      </c>
      <c r="BC35" t="s">
        <v>218</v>
      </c>
      <c r="BD35">
        <v>0</v>
      </c>
      <c r="BF35" t="s">
        <v>219</v>
      </c>
      <c r="BG35">
        <v>0</v>
      </c>
      <c r="BR35" t="str">
        <f t="shared" si="17"/>
        <v>零售市场部</v>
      </c>
      <c r="BS35" t="s">
        <v>168</v>
      </c>
      <c r="BT35">
        <v>55</v>
      </c>
    </row>
    <row r="36" ht="17.25" spans="1:72">
      <c r="A36" s="25"/>
      <c r="B36" s="17" t="s">
        <v>219</v>
      </c>
      <c r="C36" s="18">
        <v>9</v>
      </c>
      <c r="D36" s="15">
        <v>0</v>
      </c>
      <c r="E36" s="15">
        <f t="shared" si="5"/>
        <v>1</v>
      </c>
      <c r="F36" s="19"/>
      <c r="G36" s="15"/>
      <c r="H36" s="15"/>
      <c r="I36" s="15">
        <f t="shared" si="16"/>
        <v>1</v>
      </c>
      <c r="J36" s="39">
        <f t="shared" si="7"/>
        <v>0.111111111111111</v>
      </c>
      <c r="K36" s="43">
        <v>20</v>
      </c>
      <c r="L36" s="15">
        <v>0</v>
      </c>
      <c r="M36" s="15">
        <f t="shared" si="8"/>
        <v>3.2</v>
      </c>
      <c r="N36" s="15"/>
      <c r="O36" s="26"/>
      <c r="P36" s="15">
        <f t="shared" si="9"/>
        <v>3.2</v>
      </c>
      <c r="Q36" s="61">
        <f t="shared" si="10"/>
        <v>0.16</v>
      </c>
      <c r="R36" s="40">
        <v>1</v>
      </c>
      <c r="S36" s="62"/>
      <c r="T36" s="71"/>
      <c r="U36" s="71"/>
      <c r="V36" s="15">
        <f t="shared" si="11"/>
        <v>0</v>
      </c>
      <c r="W36" s="72">
        <f t="shared" si="12"/>
        <v>0</v>
      </c>
      <c r="X36" s="63">
        <f t="shared" si="13"/>
        <v>0.0135555555555556</v>
      </c>
      <c r="Y36" s="15">
        <v>3.2</v>
      </c>
      <c r="Z36">
        <f t="shared" si="14"/>
        <v>0</v>
      </c>
      <c r="AA36" t="str">
        <f t="shared" si="0"/>
        <v>川沙支行</v>
      </c>
      <c r="AB36" s="82" t="s">
        <v>48</v>
      </c>
      <c r="AC36" s="82">
        <v>4</v>
      </c>
      <c r="AD36" s="82">
        <v>0</v>
      </c>
      <c r="AE36" s="82">
        <v>48</v>
      </c>
      <c r="AF36" s="82">
        <v>163852</v>
      </c>
      <c r="AG36" t="str">
        <f t="shared" si="1"/>
        <v>川沙支行</v>
      </c>
      <c r="AI36" s="90" t="s">
        <v>220</v>
      </c>
      <c r="AJ36" s="90" t="s">
        <v>125</v>
      </c>
      <c r="AL36" s="84" t="s">
        <v>221</v>
      </c>
      <c r="AM36" s="84">
        <v>0</v>
      </c>
      <c r="AN36" s="84">
        <v>0</v>
      </c>
      <c r="AO36" s="84">
        <v>5</v>
      </c>
      <c r="AP36" s="84">
        <v>0</v>
      </c>
      <c r="AR36" t="s">
        <v>221</v>
      </c>
      <c r="AS36">
        <v>0</v>
      </c>
      <c r="AT36">
        <v>0</v>
      </c>
      <c r="AU36">
        <v>5</v>
      </c>
      <c r="AV36">
        <v>0</v>
      </c>
      <c r="AX36" t="s">
        <v>220</v>
      </c>
      <c r="AY36" t="s">
        <v>125</v>
      </c>
      <c r="BB36" t="str">
        <f t="shared" si="18"/>
        <v>高东支行</v>
      </c>
      <c r="BC36" t="s">
        <v>222</v>
      </c>
      <c r="BD36">
        <v>0</v>
      </c>
      <c r="BF36" t="s">
        <v>213</v>
      </c>
      <c r="BG36">
        <v>0</v>
      </c>
      <c r="BR36" t="str">
        <f t="shared" si="17"/>
        <v>新园路支行</v>
      </c>
      <c r="BS36" t="s">
        <v>172</v>
      </c>
      <c r="BT36">
        <v>1</v>
      </c>
    </row>
    <row r="37" ht="18" spans="1:72">
      <c r="A37" s="27"/>
      <c r="B37" s="28" t="s">
        <v>90</v>
      </c>
      <c r="C37" s="29">
        <v>17</v>
      </c>
      <c r="D37" s="23">
        <v>0</v>
      </c>
      <c r="E37" s="23">
        <f t="shared" si="5"/>
        <v>0</v>
      </c>
      <c r="F37" s="30">
        <v>0</v>
      </c>
      <c r="G37" s="23"/>
      <c r="H37" s="23"/>
      <c r="I37" s="23">
        <f t="shared" si="16"/>
        <v>0</v>
      </c>
      <c r="J37" s="46">
        <f t="shared" si="7"/>
        <v>0</v>
      </c>
      <c r="K37" s="47">
        <v>50</v>
      </c>
      <c r="L37" s="23">
        <v>0</v>
      </c>
      <c r="M37" s="23">
        <f t="shared" si="8"/>
        <v>9.1</v>
      </c>
      <c r="N37" s="23"/>
      <c r="O37" s="30"/>
      <c r="P37" s="23">
        <f t="shared" si="9"/>
        <v>9.1</v>
      </c>
      <c r="Q37" s="73">
        <f t="shared" si="10"/>
        <v>0.182</v>
      </c>
      <c r="R37" s="47">
        <v>1</v>
      </c>
      <c r="S37" s="68"/>
      <c r="T37" s="74"/>
      <c r="U37" s="74"/>
      <c r="V37" s="23">
        <f t="shared" si="11"/>
        <v>0</v>
      </c>
      <c r="W37" s="75">
        <f t="shared" si="12"/>
        <v>0</v>
      </c>
      <c r="X37" s="76">
        <f t="shared" si="13"/>
        <v>0.0091</v>
      </c>
      <c r="Y37" s="23">
        <v>9.1</v>
      </c>
      <c r="Z37">
        <f t="shared" si="14"/>
        <v>0</v>
      </c>
      <c r="AA37" t="str">
        <f t="shared" si="0"/>
        <v>曹路支行</v>
      </c>
      <c r="AB37" s="82" t="s">
        <v>76</v>
      </c>
      <c r="AC37" s="82">
        <v>0</v>
      </c>
      <c r="AD37" s="82">
        <v>0</v>
      </c>
      <c r="AE37" s="82">
        <v>2</v>
      </c>
      <c r="AF37" s="82">
        <v>0</v>
      </c>
      <c r="AG37" t="str">
        <f t="shared" si="1"/>
        <v>曹路支行</v>
      </c>
      <c r="AI37" s="90" t="s">
        <v>223</v>
      </c>
      <c r="AJ37" s="90" t="s">
        <v>125</v>
      </c>
      <c r="AL37" s="84" t="s">
        <v>171</v>
      </c>
      <c r="AM37" s="84">
        <v>0</v>
      </c>
      <c r="AN37" s="84">
        <v>0</v>
      </c>
      <c r="AO37" s="84">
        <v>0</v>
      </c>
      <c r="AP37" s="84">
        <v>30000</v>
      </c>
      <c r="AR37" t="s">
        <v>171</v>
      </c>
      <c r="AS37">
        <v>0</v>
      </c>
      <c r="AT37">
        <v>0</v>
      </c>
      <c r="AU37">
        <v>0</v>
      </c>
      <c r="AV37">
        <v>30000</v>
      </c>
      <c r="AX37" t="s">
        <v>223</v>
      </c>
      <c r="AY37" t="s">
        <v>125</v>
      </c>
      <c r="BB37" t="str">
        <f t="shared" si="18"/>
        <v>陆家嘴支行</v>
      </c>
      <c r="BC37" t="s">
        <v>224</v>
      </c>
      <c r="BD37">
        <v>0</v>
      </c>
      <c r="BF37" t="s">
        <v>225</v>
      </c>
      <c r="BG37">
        <v>0</v>
      </c>
      <c r="BR37" t="str">
        <f t="shared" si="17"/>
        <v>曹路支行</v>
      </c>
      <c r="BS37" t="s">
        <v>226</v>
      </c>
      <c r="BT37">
        <v>3</v>
      </c>
    </row>
    <row r="38" ht="18" spans="1:72">
      <c r="A38" s="25" t="s">
        <v>227</v>
      </c>
      <c r="B38" s="13" t="s">
        <v>159</v>
      </c>
      <c r="C38" s="14">
        <v>9</v>
      </c>
      <c r="D38" s="15">
        <v>3</v>
      </c>
      <c r="E38" s="15">
        <f t="shared" si="5"/>
        <v>5</v>
      </c>
      <c r="F38" s="26"/>
      <c r="G38" s="15"/>
      <c r="H38" s="15"/>
      <c r="I38" s="15">
        <f t="shared" si="16"/>
        <v>5</v>
      </c>
      <c r="J38" s="39">
        <f t="shared" si="7"/>
        <v>0.555555555555556</v>
      </c>
      <c r="K38" s="40">
        <v>40</v>
      </c>
      <c r="L38" s="15">
        <v>0</v>
      </c>
      <c r="M38" s="15">
        <f t="shared" si="8"/>
        <v>64.19</v>
      </c>
      <c r="N38" s="15"/>
      <c r="O38" s="26"/>
      <c r="P38" s="15">
        <f t="shared" si="9"/>
        <v>64.19</v>
      </c>
      <c r="Q38" s="61">
        <f t="shared" si="10"/>
        <v>1.60475</v>
      </c>
      <c r="R38" s="40">
        <v>1</v>
      </c>
      <c r="S38" s="62">
        <v>2</v>
      </c>
      <c r="T38" s="71"/>
      <c r="U38" s="71"/>
      <c r="V38" s="15">
        <f t="shared" si="11"/>
        <v>2</v>
      </c>
      <c r="W38" s="72">
        <f t="shared" si="12"/>
        <v>2</v>
      </c>
      <c r="X38" s="63">
        <f t="shared" si="13"/>
        <v>0.147777777777778</v>
      </c>
      <c r="Y38" s="15">
        <v>32.06</v>
      </c>
      <c r="Z38">
        <f t="shared" si="14"/>
        <v>32.13</v>
      </c>
      <c r="AA38" t="str">
        <f t="shared" si="0"/>
        <v>北蔡支行</v>
      </c>
      <c r="AB38" s="82" t="s">
        <v>58</v>
      </c>
      <c r="AC38" s="82">
        <v>0</v>
      </c>
      <c r="AD38" s="82">
        <v>0</v>
      </c>
      <c r="AE38" s="82">
        <v>1</v>
      </c>
      <c r="AF38" s="82">
        <v>0</v>
      </c>
      <c r="AG38" t="str">
        <f t="shared" si="1"/>
        <v>北蔡支行</v>
      </c>
      <c r="AI38" s="90" t="s">
        <v>228</v>
      </c>
      <c r="AJ38" s="90" t="s">
        <v>125</v>
      </c>
      <c r="AL38" s="84" t="s">
        <v>72</v>
      </c>
      <c r="AM38" s="84">
        <v>0</v>
      </c>
      <c r="AN38" s="84">
        <v>16000</v>
      </c>
      <c r="AO38" s="84">
        <v>3</v>
      </c>
      <c r="AP38" s="84">
        <v>751571</v>
      </c>
      <c r="AR38" t="s">
        <v>72</v>
      </c>
      <c r="AS38">
        <v>0</v>
      </c>
      <c r="AT38">
        <v>16000</v>
      </c>
      <c r="AU38">
        <v>3</v>
      </c>
      <c r="AV38">
        <v>751571</v>
      </c>
      <c r="AX38" t="s">
        <v>228</v>
      </c>
      <c r="AY38" t="s">
        <v>125</v>
      </c>
      <c r="BB38" t="str">
        <f t="shared" si="18"/>
        <v>洋泾支行</v>
      </c>
      <c r="BC38" t="s">
        <v>95</v>
      </c>
      <c r="BD38">
        <v>0</v>
      </c>
      <c r="BF38" t="s">
        <v>128</v>
      </c>
      <c r="BG38">
        <v>1</v>
      </c>
      <c r="BR38" t="str">
        <f t="shared" si="17"/>
        <v>零售市场部</v>
      </c>
      <c r="BS38" t="s">
        <v>179</v>
      </c>
      <c r="BT38">
        <v>9</v>
      </c>
    </row>
    <row r="39" ht="17.25" spans="1:72">
      <c r="A39" s="25"/>
      <c r="B39" s="13" t="s">
        <v>229</v>
      </c>
      <c r="C39" s="14">
        <v>9</v>
      </c>
      <c r="D39" s="15">
        <v>0</v>
      </c>
      <c r="E39" s="15">
        <f t="shared" si="5"/>
        <v>4</v>
      </c>
      <c r="F39" s="26"/>
      <c r="G39" s="15"/>
      <c r="H39" s="15"/>
      <c r="I39" s="15">
        <f t="shared" si="16"/>
        <v>4</v>
      </c>
      <c r="J39" s="39">
        <f t="shared" si="7"/>
        <v>0.444444444444444</v>
      </c>
      <c r="K39" s="40">
        <v>20</v>
      </c>
      <c r="L39" s="15">
        <v>1</v>
      </c>
      <c r="M39" s="15">
        <f t="shared" si="8"/>
        <v>33.06</v>
      </c>
      <c r="N39" s="15"/>
      <c r="O39" s="26"/>
      <c r="P39" s="15">
        <f t="shared" si="9"/>
        <v>33.06</v>
      </c>
      <c r="Q39" s="61">
        <f t="shared" si="10"/>
        <v>1.653</v>
      </c>
      <c r="R39" s="40">
        <v>1</v>
      </c>
      <c r="S39" s="62">
        <v>1</v>
      </c>
      <c r="T39" s="71"/>
      <c r="U39" s="71"/>
      <c r="V39" s="15">
        <f t="shared" si="11"/>
        <v>1</v>
      </c>
      <c r="W39" s="72">
        <f t="shared" si="12"/>
        <v>1</v>
      </c>
      <c r="X39" s="63">
        <f t="shared" si="13"/>
        <v>0.132222222222222</v>
      </c>
      <c r="Y39" s="15">
        <v>64.19</v>
      </c>
      <c r="Z39">
        <f t="shared" si="14"/>
        <v>-31.13</v>
      </c>
      <c r="AA39">
        <f t="shared" si="0"/>
        <v>0</v>
      </c>
      <c r="AB39" s="82" t="s">
        <v>230</v>
      </c>
      <c r="AC39" s="82">
        <v>0</v>
      </c>
      <c r="AD39" s="82">
        <v>0</v>
      </c>
      <c r="AE39" s="82">
        <v>0</v>
      </c>
      <c r="AF39" s="82">
        <v>0</v>
      </c>
      <c r="AG39">
        <f t="shared" si="1"/>
        <v>0</v>
      </c>
      <c r="AI39" s="90" t="s">
        <v>231</v>
      </c>
      <c r="AJ39" s="90" t="s">
        <v>125</v>
      </c>
      <c r="AL39" s="84" t="s">
        <v>210</v>
      </c>
      <c r="AM39" s="84">
        <v>0</v>
      </c>
      <c r="AN39" s="84">
        <v>10000</v>
      </c>
      <c r="AO39" s="84">
        <v>0</v>
      </c>
      <c r="AP39" s="84">
        <v>167000</v>
      </c>
      <c r="AR39" t="s">
        <v>210</v>
      </c>
      <c r="AS39">
        <v>0</v>
      </c>
      <c r="AT39">
        <v>10000</v>
      </c>
      <c r="AU39">
        <v>0</v>
      </c>
      <c r="AV39">
        <v>167000</v>
      </c>
      <c r="AX39" t="s">
        <v>231</v>
      </c>
      <c r="AY39" t="s">
        <v>125</v>
      </c>
      <c r="BB39" t="s">
        <v>100</v>
      </c>
      <c r="BC39" t="s">
        <v>101</v>
      </c>
      <c r="BD39">
        <v>41</v>
      </c>
      <c r="BF39" t="s">
        <v>93</v>
      </c>
      <c r="BG39">
        <v>1</v>
      </c>
      <c r="BR39" t="str">
        <f t="shared" si="17"/>
        <v>芳华分理处</v>
      </c>
      <c r="BS39" t="s">
        <v>232</v>
      </c>
      <c r="BT39">
        <v>1</v>
      </c>
    </row>
    <row r="40" ht="17.25" spans="1:72">
      <c r="A40" s="25"/>
      <c r="B40" s="13" t="s">
        <v>128</v>
      </c>
      <c r="C40" s="14">
        <v>9</v>
      </c>
      <c r="D40" s="15">
        <v>0</v>
      </c>
      <c r="E40" s="15">
        <f t="shared" si="5"/>
        <v>2</v>
      </c>
      <c r="F40" s="26"/>
      <c r="G40" s="15"/>
      <c r="H40" s="15"/>
      <c r="I40" s="15">
        <f t="shared" si="16"/>
        <v>2</v>
      </c>
      <c r="J40" s="39">
        <f t="shared" si="7"/>
        <v>0.222222222222222</v>
      </c>
      <c r="K40" s="40">
        <v>40</v>
      </c>
      <c r="L40" s="15">
        <v>0</v>
      </c>
      <c r="M40" s="15">
        <f t="shared" si="8"/>
        <v>35.9888</v>
      </c>
      <c r="N40" s="15">
        <v>2</v>
      </c>
      <c r="O40" s="26"/>
      <c r="P40" s="15">
        <f t="shared" si="9"/>
        <v>37.9888</v>
      </c>
      <c r="Q40" s="61">
        <f t="shared" si="10"/>
        <v>0.94972</v>
      </c>
      <c r="R40" s="40">
        <v>1</v>
      </c>
      <c r="S40" s="62">
        <v>1</v>
      </c>
      <c r="T40" s="71"/>
      <c r="U40" s="71"/>
      <c r="V40" s="15">
        <f t="shared" si="11"/>
        <v>1</v>
      </c>
      <c r="W40" s="72">
        <f t="shared" si="12"/>
        <v>1</v>
      </c>
      <c r="X40" s="63">
        <f t="shared" si="13"/>
        <v>0.108597111111111</v>
      </c>
      <c r="Y40" s="15">
        <v>37.9888</v>
      </c>
      <c r="Z40">
        <f t="shared" si="14"/>
        <v>0</v>
      </c>
      <c r="AA40" t="str">
        <f t="shared" si="0"/>
        <v>金海华城分理处</v>
      </c>
      <c r="AB40" s="82" t="s">
        <v>233</v>
      </c>
      <c r="AC40" s="82">
        <v>0</v>
      </c>
      <c r="AD40" s="82">
        <v>0</v>
      </c>
      <c r="AE40" s="82">
        <v>0</v>
      </c>
      <c r="AF40" s="82">
        <v>2000</v>
      </c>
      <c r="AG40" t="str">
        <f t="shared" si="1"/>
        <v>金海华城分理处</v>
      </c>
      <c r="AI40" s="90" t="s">
        <v>234</v>
      </c>
      <c r="AJ40" s="90" t="s">
        <v>125</v>
      </c>
      <c r="AL40" s="84" t="s">
        <v>235</v>
      </c>
      <c r="AM40" s="84">
        <v>0</v>
      </c>
      <c r="AN40" s="84">
        <v>0</v>
      </c>
      <c r="AO40" s="84">
        <v>0</v>
      </c>
      <c r="AP40" s="84">
        <v>0</v>
      </c>
      <c r="AR40" t="s">
        <v>235</v>
      </c>
      <c r="AS40">
        <v>0</v>
      </c>
      <c r="AT40">
        <v>0</v>
      </c>
      <c r="AU40">
        <v>0</v>
      </c>
      <c r="AV40">
        <v>0</v>
      </c>
      <c r="AX40" t="s">
        <v>234</v>
      </c>
      <c r="AY40" t="s">
        <v>125</v>
      </c>
      <c r="BB40" t="str">
        <f t="shared" ref="BB40:BB49" si="19">VLOOKUP(BC40,$AX:$AY,2,FALSE)</f>
        <v>凌兆分理处</v>
      </c>
      <c r="BC40" t="s">
        <v>236</v>
      </c>
      <c r="BD40">
        <v>0</v>
      </c>
      <c r="BF40" t="s">
        <v>159</v>
      </c>
      <c r="BG40">
        <v>1</v>
      </c>
      <c r="BR40" t="str">
        <f t="shared" si="17"/>
        <v>花木支行</v>
      </c>
      <c r="BS40" t="s">
        <v>237</v>
      </c>
      <c r="BT40">
        <v>2</v>
      </c>
    </row>
    <row r="41" ht="17.25" spans="1:72">
      <c r="A41" s="25"/>
      <c r="B41" s="13" t="s">
        <v>182</v>
      </c>
      <c r="C41" s="14">
        <v>12</v>
      </c>
      <c r="D41" s="15">
        <v>0</v>
      </c>
      <c r="E41" s="15">
        <f t="shared" si="5"/>
        <v>2</v>
      </c>
      <c r="F41" s="26"/>
      <c r="G41" s="15"/>
      <c r="H41" s="15"/>
      <c r="I41" s="15">
        <f t="shared" si="16"/>
        <v>2</v>
      </c>
      <c r="J41" s="39">
        <f t="shared" si="7"/>
        <v>0.166666666666667</v>
      </c>
      <c r="K41" s="40">
        <v>50</v>
      </c>
      <c r="L41" s="15">
        <v>0</v>
      </c>
      <c r="M41" s="15">
        <f t="shared" si="8"/>
        <v>21.3</v>
      </c>
      <c r="N41" s="15"/>
      <c r="O41" s="26"/>
      <c r="P41" s="15">
        <f t="shared" si="9"/>
        <v>21.3</v>
      </c>
      <c r="Q41" s="61">
        <f t="shared" si="10"/>
        <v>0.426</v>
      </c>
      <c r="R41" s="40">
        <v>1</v>
      </c>
      <c r="S41" s="62">
        <v>1</v>
      </c>
      <c r="T41" s="71"/>
      <c r="U41" s="71"/>
      <c r="V41" s="15">
        <f t="shared" si="11"/>
        <v>1</v>
      </c>
      <c r="W41" s="72">
        <f t="shared" si="12"/>
        <v>1</v>
      </c>
      <c r="X41" s="63">
        <f t="shared" si="13"/>
        <v>0.0796333333333333</v>
      </c>
      <c r="Y41" s="15">
        <v>21.3</v>
      </c>
      <c r="Z41">
        <f t="shared" si="14"/>
        <v>0</v>
      </c>
      <c r="AA41" t="str">
        <f t="shared" si="0"/>
        <v>零售市场部</v>
      </c>
      <c r="AB41" s="82" t="s">
        <v>65</v>
      </c>
      <c r="AC41" s="82">
        <v>0</v>
      </c>
      <c r="AD41" s="82">
        <v>0</v>
      </c>
      <c r="AE41" s="82">
        <v>0</v>
      </c>
      <c r="AF41" s="82">
        <v>365600</v>
      </c>
      <c r="AG41" t="str">
        <f t="shared" si="1"/>
        <v>零售市场部</v>
      </c>
      <c r="AI41" s="90" t="s">
        <v>238</v>
      </c>
      <c r="AJ41" s="90" t="s">
        <v>125</v>
      </c>
      <c r="AL41" s="84" t="s">
        <v>239</v>
      </c>
      <c r="AM41" s="84">
        <v>0</v>
      </c>
      <c r="AN41" s="84">
        <v>0</v>
      </c>
      <c r="AO41" s="84">
        <v>0</v>
      </c>
      <c r="AP41" s="84">
        <v>152656</v>
      </c>
      <c r="AR41" t="s">
        <v>239</v>
      </c>
      <c r="AS41">
        <v>0</v>
      </c>
      <c r="AT41">
        <v>0</v>
      </c>
      <c r="AU41">
        <v>0</v>
      </c>
      <c r="AV41">
        <v>152656</v>
      </c>
      <c r="AX41" t="s">
        <v>238</v>
      </c>
      <c r="AY41" t="s">
        <v>125</v>
      </c>
      <c r="BB41" t="str">
        <f t="shared" si="19"/>
        <v>东沟支行</v>
      </c>
      <c r="BC41" t="s">
        <v>134</v>
      </c>
      <c r="BD41">
        <v>1</v>
      </c>
      <c r="BF41" t="s">
        <v>229</v>
      </c>
      <c r="BG41">
        <v>0</v>
      </c>
      <c r="BR41" t="str">
        <f t="shared" si="17"/>
        <v>零售市场部</v>
      </c>
      <c r="BS41" t="s">
        <v>240</v>
      </c>
      <c r="BT41">
        <v>5</v>
      </c>
    </row>
    <row r="42" ht="17.25" spans="1:72">
      <c r="A42" s="25"/>
      <c r="B42" s="13" t="s">
        <v>241</v>
      </c>
      <c r="C42" s="14">
        <v>9</v>
      </c>
      <c r="D42" s="15">
        <v>1</v>
      </c>
      <c r="E42" s="15">
        <f t="shared" si="5"/>
        <v>10</v>
      </c>
      <c r="F42" s="26"/>
      <c r="G42" s="15"/>
      <c r="H42" s="15"/>
      <c r="I42" s="15">
        <f t="shared" si="16"/>
        <v>10</v>
      </c>
      <c r="J42" s="39">
        <f t="shared" si="7"/>
        <v>1.11111111111111</v>
      </c>
      <c r="K42" s="40">
        <v>40</v>
      </c>
      <c r="L42" s="15">
        <v>0</v>
      </c>
      <c r="M42" s="15">
        <f t="shared" si="8"/>
        <v>18.6</v>
      </c>
      <c r="N42" s="15"/>
      <c r="O42" s="26"/>
      <c r="P42" s="15">
        <f t="shared" si="9"/>
        <v>18.6</v>
      </c>
      <c r="Q42" s="61">
        <f t="shared" si="10"/>
        <v>0.465</v>
      </c>
      <c r="R42" s="40">
        <v>1</v>
      </c>
      <c r="S42" s="62"/>
      <c r="T42" s="71"/>
      <c r="U42" s="71"/>
      <c r="V42" s="15">
        <f t="shared" si="11"/>
        <v>0</v>
      </c>
      <c r="W42" s="72">
        <f t="shared" si="12"/>
        <v>0</v>
      </c>
      <c r="X42" s="63">
        <f t="shared" si="13"/>
        <v>0.0788055555555556</v>
      </c>
      <c r="Y42" s="15">
        <v>7</v>
      </c>
      <c r="Z42">
        <f t="shared" si="14"/>
        <v>11.6</v>
      </c>
      <c r="AA42" t="str">
        <f t="shared" si="0"/>
        <v>凌兆分理处</v>
      </c>
      <c r="AB42" s="82" t="s">
        <v>242</v>
      </c>
      <c r="AC42" s="82">
        <v>0</v>
      </c>
      <c r="AD42" s="82">
        <v>0</v>
      </c>
      <c r="AE42" s="82">
        <v>0</v>
      </c>
      <c r="AF42" s="82">
        <v>0</v>
      </c>
      <c r="AG42" t="str">
        <f t="shared" si="1"/>
        <v>凌兆分理处</v>
      </c>
      <c r="AI42" s="90" t="s">
        <v>243</v>
      </c>
      <c r="AJ42" s="90" t="s">
        <v>125</v>
      </c>
      <c r="AL42" s="84" t="s">
        <v>244</v>
      </c>
      <c r="AM42" s="84">
        <v>0</v>
      </c>
      <c r="AN42" s="84">
        <v>0</v>
      </c>
      <c r="AO42" s="84">
        <v>0</v>
      </c>
      <c r="AP42" s="84">
        <v>0</v>
      </c>
      <c r="AR42" t="s">
        <v>244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19"/>
        <v>潼港分理处</v>
      </c>
      <c r="BC42" t="s">
        <v>245</v>
      </c>
      <c r="BD42">
        <v>0</v>
      </c>
      <c r="BF42" t="s">
        <v>82</v>
      </c>
      <c r="BG42">
        <v>0</v>
      </c>
      <c r="BR42" t="str">
        <f t="shared" si="17"/>
        <v>零售市场部</v>
      </c>
      <c r="BS42" t="s">
        <v>189</v>
      </c>
      <c r="BT42">
        <v>91</v>
      </c>
    </row>
    <row r="43" ht="17.25" spans="1:72">
      <c r="A43" s="25"/>
      <c r="B43" s="13" t="s">
        <v>225</v>
      </c>
      <c r="C43" s="14">
        <v>9</v>
      </c>
      <c r="D43" s="15">
        <v>0</v>
      </c>
      <c r="E43" s="15">
        <f t="shared" si="5"/>
        <v>23</v>
      </c>
      <c r="F43" s="26"/>
      <c r="G43" s="15"/>
      <c r="H43" s="15"/>
      <c r="I43" s="15">
        <f t="shared" si="16"/>
        <v>23</v>
      </c>
      <c r="J43" s="39">
        <f t="shared" si="7"/>
        <v>2.55555555555556</v>
      </c>
      <c r="K43" s="40">
        <v>20</v>
      </c>
      <c r="L43" s="15">
        <v>0</v>
      </c>
      <c r="M43" s="15">
        <f t="shared" si="8"/>
        <v>7</v>
      </c>
      <c r="N43" s="15"/>
      <c r="O43" s="26"/>
      <c r="P43" s="15">
        <f t="shared" si="9"/>
        <v>7</v>
      </c>
      <c r="Q43" s="61">
        <f t="shared" si="10"/>
        <v>0.35</v>
      </c>
      <c r="R43" s="40">
        <v>1</v>
      </c>
      <c r="S43" s="62"/>
      <c r="T43" s="71"/>
      <c r="U43" s="71"/>
      <c r="V43" s="15">
        <f t="shared" si="11"/>
        <v>0</v>
      </c>
      <c r="W43" s="72">
        <f t="shared" si="12"/>
        <v>0</v>
      </c>
      <c r="X43" s="63">
        <f t="shared" si="13"/>
        <v>0.0775</v>
      </c>
      <c r="Y43" s="15">
        <v>18.6</v>
      </c>
      <c r="Z43">
        <f t="shared" si="14"/>
        <v>-11.6</v>
      </c>
      <c r="AA43">
        <f t="shared" si="0"/>
        <v>0</v>
      </c>
      <c r="AB43" s="82" t="s">
        <v>246</v>
      </c>
      <c r="AC43" s="82">
        <v>0</v>
      </c>
      <c r="AD43" s="82">
        <v>0</v>
      </c>
      <c r="AE43" s="82">
        <v>0</v>
      </c>
      <c r="AF43" s="82">
        <v>0</v>
      </c>
      <c r="AG43">
        <f t="shared" si="1"/>
        <v>0</v>
      </c>
      <c r="AI43" s="89" t="s">
        <v>247</v>
      </c>
      <c r="AJ43" s="90" t="s">
        <v>125</v>
      </c>
      <c r="AL43" s="84" t="s">
        <v>163</v>
      </c>
      <c r="AM43" s="84">
        <v>0</v>
      </c>
      <c r="AN43" s="84">
        <v>110000</v>
      </c>
      <c r="AO43" s="84">
        <v>4</v>
      </c>
      <c r="AP43" s="84">
        <v>761400</v>
      </c>
      <c r="AR43" t="s">
        <v>163</v>
      </c>
      <c r="AS43">
        <v>0</v>
      </c>
      <c r="AT43">
        <v>110000</v>
      </c>
      <c r="AU43">
        <v>4</v>
      </c>
      <c r="AV43">
        <v>761400</v>
      </c>
      <c r="AX43" t="s">
        <v>247</v>
      </c>
      <c r="AY43" t="s">
        <v>125</v>
      </c>
      <c r="BB43" t="str">
        <f t="shared" si="19"/>
        <v>民耀分理处</v>
      </c>
      <c r="BC43" t="s">
        <v>248</v>
      </c>
      <c r="BD43">
        <v>0</v>
      </c>
      <c r="BF43" t="s">
        <v>241</v>
      </c>
      <c r="BG43">
        <v>1</v>
      </c>
      <c r="BR43" t="str">
        <f t="shared" si="17"/>
        <v>金桥支行</v>
      </c>
      <c r="BS43" t="s">
        <v>249</v>
      </c>
      <c r="BT43">
        <v>1</v>
      </c>
    </row>
    <row r="44" ht="17.25" spans="1:72">
      <c r="A44" s="25"/>
      <c r="B44" s="13" t="s">
        <v>93</v>
      </c>
      <c r="C44" s="14">
        <v>9</v>
      </c>
      <c r="D44" s="15">
        <v>1</v>
      </c>
      <c r="E44" s="15">
        <f t="shared" si="5"/>
        <v>6</v>
      </c>
      <c r="F44" s="26"/>
      <c r="G44" s="15"/>
      <c r="H44" s="15"/>
      <c r="I44" s="15">
        <f t="shared" si="16"/>
        <v>6</v>
      </c>
      <c r="J44" s="39">
        <f t="shared" si="7"/>
        <v>0.666666666666667</v>
      </c>
      <c r="K44" s="40">
        <v>30</v>
      </c>
      <c r="L44" s="15">
        <v>0</v>
      </c>
      <c r="M44" s="15">
        <f t="shared" si="8"/>
        <v>14.3</v>
      </c>
      <c r="N44" s="15">
        <v>11.4324</v>
      </c>
      <c r="O44" s="26"/>
      <c r="P44" s="15">
        <f t="shared" si="9"/>
        <v>25.7324</v>
      </c>
      <c r="Q44" s="61">
        <f t="shared" si="10"/>
        <v>0.857746666666667</v>
      </c>
      <c r="R44" s="40">
        <v>1</v>
      </c>
      <c r="S44" s="62"/>
      <c r="T44" s="71"/>
      <c r="U44" s="71"/>
      <c r="V44" s="15">
        <f t="shared" si="11"/>
        <v>0</v>
      </c>
      <c r="W44" s="72">
        <f t="shared" si="12"/>
        <v>0</v>
      </c>
      <c r="X44" s="63">
        <f t="shared" si="13"/>
        <v>0.0762206666666667</v>
      </c>
      <c r="Y44" s="15">
        <v>25.7324</v>
      </c>
      <c r="Z44">
        <f t="shared" si="14"/>
        <v>0</v>
      </c>
      <c r="AA44">
        <f t="shared" si="0"/>
        <v>0</v>
      </c>
      <c r="AB44" s="82" t="s">
        <v>250</v>
      </c>
      <c r="AC44" s="82">
        <v>0</v>
      </c>
      <c r="AD44" s="82">
        <v>0</v>
      </c>
      <c r="AE44" s="82">
        <v>0</v>
      </c>
      <c r="AF44" s="82">
        <v>0</v>
      </c>
      <c r="AG44">
        <f t="shared" si="1"/>
        <v>0</v>
      </c>
      <c r="AI44" s="91" t="s">
        <v>251</v>
      </c>
      <c r="AJ44" s="90" t="s">
        <v>188</v>
      </c>
      <c r="AL44" s="84" t="s">
        <v>107</v>
      </c>
      <c r="AM44" s="84">
        <v>0</v>
      </c>
      <c r="AN44" s="84">
        <v>0</v>
      </c>
      <c r="AO44" s="84">
        <v>1</v>
      </c>
      <c r="AP44" s="84">
        <v>471600</v>
      </c>
      <c r="AR44" t="s">
        <v>107</v>
      </c>
      <c r="AS44">
        <v>0</v>
      </c>
      <c r="AT44">
        <v>0</v>
      </c>
      <c r="AU44">
        <v>1</v>
      </c>
      <c r="AV44">
        <v>471600</v>
      </c>
      <c r="AX44" t="s">
        <v>251</v>
      </c>
      <c r="AY44" t="s">
        <v>188</v>
      </c>
      <c r="BB44" t="str">
        <f t="shared" si="19"/>
        <v>六里支行</v>
      </c>
      <c r="BC44" t="s">
        <v>108</v>
      </c>
      <c r="BD44">
        <v>0</v>
      </c>
      <c r="BF44" t="s">
        <v>182</v>
      </c>
      <c r="BG44">
        <v>0</v>
      </c>
      <c r="BR44" t="str">
        <f t="shared" si="17"/>
        <v>三林支行</v>
      </c>
      <c r="BS44" t="s">
        <v>252</v>
      </c>
      <c r="BT44">
        <v>3</v>
      </c>
    </row>
    <row r="45" ht="17.25" spans="1:72">
      <c r="A45" s="25"/>
      <c r="B45" s="17" t="s">
        <v>82</v>
      </c>
      <c r="C45" s="14">
        <v>9</v>
      </c>
      <c r="D45" s="15">
        <v>0</v>
      </c>
      <c r="E45" s="15">
        <f t="shared" si="5"/>
        <v>5</v>
      </c>
      <c r="F45" s="26"/>
      <c r="G45" s="15"/>
      <c r="H45" s="15"/>
      <c r="I45" s="15">
        <f t="shared" si="16"/>
        <v>5</v>
      </c>
      <c r="J45" s="39">
        <f t="shared" si="7"/>
        <v>0.555555555555556</v>
      </c>
      <c r="K45" s="40">
        <v>20</v>
      </c>
      <c r="L45" s="15">
        <v>0</v>
      </c>
      <c r="M45" s="15">
        <f t="shared" si="8"/>
        <v>0.76</v>
      </c>
      <c r="N45" s="15">
        <v>5</v>
      </c>
      <c r="O45" s="26"/>
      <c r="P45" s="15">
        <f t="shared" si="9"/>
        <v>5.76</v>
      </c>
      <c r="Q45" s="61">
        <f t="shared" si="10"/>
        <v>0.288</v>
      </c>
      <c r="R45" s="40">
        <v>1</v>
      </c>
      <c r="S45" s="62"/>
      <c r="T45" s="71"/>
      <c r="U45" s="71"/>
      <c r="V45" s="15">
        <f t="shared" si="11"/>
        <v>0</v>
      </c>
      <c r="W45" s="72">
        <f t="shared" si="12"/>
        <v>0</v>
      </c>
      <c r="X45" s="63">
        <f t="shared" si="13"/>
        <v>0.0421777777777778</v>
      </c>
      <c r="Y45" s="15">
        <v>5.76</v>
      </c>
      <c r="Z45">
        <f t="shared" si="14"/>
        <v>0</v>
      </c>
      <c r="AA45" t="str">
        <f t="shared" si="0"/>
        <v>合庆支行</v>
      </c>
      <c r="AB45" s="82" t="s">
        <v>253</v>
      </c>
      <c r="AC45" s="82">
        <v>0</v>
      </c>
      <c r="AD45" s="82">
        <v>0</v>
      </c>
      <c r="AE45" s="82">
        <v>0</v>
      </c>
      <c r="AF45" s="82">
        <v>0</v>
      </c>
      <c r="AG45" t="str">
        <f t="shared" si="1"/>
        <v>合庆支行</v>
      </c>
      <c r="AI45" s="90" t="s">
        <v>254</v>
      </c>
      <c r="AJ45" s="90" t="s">
        <v>188</v>
      </c>
      <c r="AL45" s="84" t="s">
        <v>225</v>
      </c>
      <c r="AM45" s="84">
        <v>0</v>
      </c>
      <c r="AN45" s="84">
        <v>0</v>
      </c>
      <c r="AO45" s="84">
        <v>23</v>
      </c>
      <c r="AP45" s="84">
        <v>70000</v>
      </c>
      <c r="AR45" t="s">
        <v>225</v>
      </c>
      <c r="AS45">
        <v>0</v>
      </c>
      <c r="AT45">
        <v>0</v>
      </c>
      <c r="AU45">
        <v>23</v>
      </c>
      <c r="AV45">
        <v>70000</v>
      </c>
      <c r="AX45" t="s">
        <v>254</v>
      </c>
      <c r="AY45" t="s">
        <v>188</v>
      </c>
      <c r="BB45" t="str">
        <f t="shared" si="19"/>
        <v>零售市场部</v>
      </c>
      <c r="BC45" t="s">
        <v>255</v>
      </c>
      <c r="BD45">
        <v>0</v>
      </c>
      <c r="BF45" t="s">
        <v>133</v>
      </c>
      <c r="BG45">
        <v>0</v>
      </c>
      <c r="BR45" t="str">
        <f t="shared" si="17"/>
        <v>洋泾支行</v>
      </c>
      <c r="BS45" t="s">
        <v>256</v>
      </c>
      <c r="BT45">
        <v>4</v>
      </c>
    </row>
    <row r="46" ht="17.25" spans="1:59">
      <c r="A46" s="25"/>
      <c r="B46" s="13" t="s">
        <v>213</v>
      </c>
      <c r="C46" s="14">
        <v>9</v>
      </c>
      <c r="D46" s="15">
        <v>0</v>
      </c>
      <c r="E46" s="15">
        <f t="shared" si="5"/>
        <v>3</v>
      </c>
      <c r="F46" s="26"/>
      <c r="G46" s="15"/>
      <c r="H46" s="15"/>
      <c r="I46" s="15">
        <f t="shared" si="16"/>
        <v>3</v>
      </c>
      <c r="J46" s="39">
        <f t="shared" si="7"/>
        <v>0.333333333333333</v>
      </c>
      <c r="K46" s="40">
        <v>30</v>
      </c>
      <c r="L46" s="15">
        <v>0</v>
      </c>
      <c r="M46" s="15">
        <f t="shared" si="8"/>
        <v>2.5</v>
      </c>
      <c r="N46" s="15"/>
      <c r="O46" s="26"/>
      <c r="P46" s="15">
        <f t="shared" si="9"/>
        <v>2.5</v>
      </c>
      <c r="Q46" s="61">
        <f t="shared" si="10"/>
        <v>0.0833333333333333</v>
      </c>
      <c r="R46" s="40">
        <v>1</v>
      </c>
      <c r="S46" s="62"/>
      <c r="T46" s="71"/>
      <c r="U46" s="71"/>
      <c r="V46" s="15">
        <f t="shared" si="11"/>
        <v>0</v>
      </c>
      <c r="W46" s="72">
        <f t="shared" si="12"/>
        <v>0</v>
      </c>
      <c r="X46" s="63">
        <f t="shared" si="13"/>
        <v>0.0208333333333333</v>
      </c>
      <c r="Y46" s="15">
        <v>2.5</v>
      </c>
      <c r="Z46">
        <f t="shared" si="14"/>
        <v>0</v>
      </c>
      <c r="AA46">
        <f t="shared" si="0"/>
        <v>0</v>
      </c>
      <c r="AB46" s="82" t="s">
        <v>257</v>
      </c>
      <c r="AC46" s="82">
        <v>0</v>
      </c>
      <c r="AD46" s="82">
        <v>0</v>
      </c>
      <c r="AE46" s="82">
        <v>0</v>
      </c>
      <c r="AF46" s="82">
        <v>0</v>
      </c>
      <c r="AG46">
        <f t="shared" si="1"/>
        <v>0</v>
      </c>
      <c r="AI46" s="90" t="s">
        <v>258</v>
      </c>
      <c r="AJ46" s="90" t="s">
        <v>188</v>
      </c>
      <c r="AL46" s="84" t="s">
        <v>259</v>
      </c>
      <c r="AM46" s="84">
        <v>0</v>
      </c>
      <c r="AN46" s="84">
        <v>0</v>
      </c>
      <c r="AO46" s="84">
        <v>0</v>
      </c>
      <c r="AP46" s="84">
        <v>0</v>
      </c>
      <c r="AR46" t="s">
        <v>259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19"/>
        <v>北蔡支行</v>
      </c>
      <c r="BC46" t="s">
        <v>260</v>
      </c>
      <c r="BD46">
        <v>0</v>
      </c>
      <c r="BF46" t="s">
        <v>100</v>
      </c>
      <c r="BG46">
        <v>284</v>
      </c>
    </row>
    <row r="47" ht="22.05" customHeight="1" spans="1:59">
      <c r="A47" s="31"/>
      <c r="B47" s="32" t="s">
        <v>133</v>
      </c>
      <c r="C47" s="14">
        <v>9</v>
      </c>
      <c r="D47" s="15">
        <v>0</v>
      </c>
      <c r="E47" s="15">
        <f t="shared" si="5"/>
        <v>0</v>
      </c>
      <c r="F47" s="26"/>
      <c r="G47" s="15"/>
      <c r="H47" s="15"/>
      <c r="I47" s="15">
        <f t="shared" si="16"/>
        <v>0</v>
      </c>
      <c r="J47" s="48">
        <f t="shared" si="7"/>
        <v>0</v>
      </c>
      <c r="K47" s="40">
        <v>30</v>
      </c>
      <c r="L47" s="15">
        <v>0</v>
      </c>
      <c r="M47" s="15">
        <f t="shared" si="8"/>
        <v>0.88</v>
      </c>
      <c r="N47" s="15"/>
      <c r="O47" s="26"/>
      <c r="P47" s="15">
        <f t="shared" si="9"/>
        <v>0.88</v>
      </c>
      <c r="Q47" s="61">
        <f t="shared" si="10"/>
        <v>0.0293333333333333</v>
      </c>
      <c r="R47" s="40">
        <v>1</v>
      </c>
      <c r="S47" s="62"/>
      <c r="T47" s="71"/>
      <c r="U47" s="71"/>
      <c r="V47" s="15">
        <f t="shared" si="11"/>
        <v>0</v>
      </c>
      <c r="W47" s="72">
        <f t="shared" si="12"/>
        <v>0</v>
      </c>
      <c r="X47" s="63">
        <f t="shared" si="13"/>
        <v>0.00146666666666667</v>
      </c>
      <c r="Y47" s="15">
        <v>0.88</v>
      </c>
      <c r="Z47">
        <f t="shared" si="14"/>
        <v>0</v>
      </c>
      <c r="AA47" t="str">
        <f t="shared" si="0"/>
        <v>杨园支行</v>
      </c>
      <c r="AB47" s="82" t="s">
        <v>94</v>
      </c>
      <c r="AC47" s="82">
        <v>0</v>
      </c>
      <c r="AD47" s="82">
        <v>0</v>
      </c>
      <c r="AE47" s="82">
        <v>0</v>
      </c>
      <c r="AF47" s="82">
        <v>0</v>
      </c>
      <c r="AG47" t="str">
        <f t="shared" si="1"/>
        <v>杨园支行</v>
      </c>
      <c r="AI47" s="90" t="s">
        <v>261</v>
      </c>
      <c r="AJ47" s="90" t="s">
        <v>188</v>
      </c>
      <c r="AL47" s="84" t="s">
        <v>102</v>
      </c>
      <c r="AM47" s="84">
        <v>0</v>
      </c>
      <c r="AN47" s="84">
        <v>0</v>
      </c>
      <c r="AO47" s="84">
        <v>1</v>
      </c>
      <c r="AP47" s="84">
        <v>823470</v>
      </c>
      <c r="AR47" t="s">
        <v>102</v>
      </c>
      <c r="AS47">
        <v>0</v>
      </c>
      <c r="AT47">
        <v>0</v>
      </c>
      <c r="AU47">
        <v>1</v>
      </c>
      <c r="AV47">
        <v>823470</v>
      </c>
      <c r="AX47" t="s">
        <v>261</v>
      </c>
      <c r="AY47" t="s">
        <v>188</v>
      </c>
      <c r="BB47" t="str">
        <f t="shared" si="19"/>
        <v>市场二部</v>
      </c>
      <c r="BC47" t="s">
        <v>262</v>
      </c>
      <c r="BD47">
        <v>0</v>
      </c>
      <c r="BF47" t="s">
        <v>263</v>
      </c>
      <c r="BG47">
        <v>0</v>
      </c>
    </row>
    <row r="48" ht="19.05" customHeight="1" spans="1:59">
      <c r="A48" s="33" t="s">
        <v>264</v>
      </c>
      <c r="B48" s="34"/>
      <c r="C48" s="35">
        <f t="shared" ref="C48:H48" si="20">SUM(C4:C47)</f>
        <v>686</v>
      </c>
      <c r="D48" s="36">
        <v>37</v>
      </c>
      <c r="E48" s="36">
        <f t="shared" si="20"/>
        <v>314</v>
      </c>
      <c r="F48" s="36">
        <f t="shared" si="20"/>
        <v>306</v>
      </c>
      <c r="G48" s="36">
        <f t="shared" si="20"/>
        <v>0</v>
      </c>
      <c r="H48" s="36">
        <f t="shared" si="20"/>
        <v>0</v>
      </c>
      <c r="I48" s="36">
        <f t="shared" si="16"/>
        <v>620</v>
      </c>
      <c r="J48" s="50">
        <f t="shared" si="7"/>
        <v>0.903790087463557</v>
      </c>
      <c r="K48" s="35">
        <f t="shared" ref="K48:P48" si="21">SUM(K4:K47)</f>
        <v>3410</v>
      </c>
      <c r="L48" s="36">
        <v>109.71</v>
      </c>
      <c r="M48" s="36">
        <f t="shared" si="21"/>
        <v>2191.0064</v>
      </c>
      <c r="N48" s="36">
        <f t="shared" si="21"/>
        <v>227.5553</v>
      </c>
      <c r="O48" s="36">
        <f t="shared" si="21"/>
        <v>20</v>
      </c>
      <c r="P48" s="36">
        <f t="shared" si="21"/>
        <v>2438.5617</v>
      </c>
      <c r="Q48" s="77">
        <f t="shared" si="10"/>
        <v>0.71512073313783</v>
      </c>
      <c r="R48" s="78">
        <f t="shared" ref="R48:V48" si="22">SUM(R4:R47)</f>
        <v>57</v>
      </c>
      <c r="S48" s="79">
        <f t="shared" si="22"/>
        <v>44</v>
      </c>
      <c r="T48" s="79">
        <f t="shared" si="22"/>
        <v>120</v>
      </c>
      <c r="U48" s="79">
        <f t="shared" si="22"/>
        <v>0</v>
      </c>
      <c r="V48" s="79">
        <f t="shared" si="22"/>
        <v>164</v>
      </c>
      <c r="W48" s="77">
        <f t="shared" si="12"/>
        <v>2.87719298245614</v>
      </c>
      <c r="X48" s="80">
        <f t="shared" si="13"/>
        <v>0.140945541030069</v>
      </c>
      <c r="Y48" s="87">
        <v>2328.8517</v>
      </c>
      <c r="Z48">
        <f t="shared" si="14"/>
        <v>109.71</v>
      </c>
      <c r="AA48" t="str">
        <f t="shared" si="0"/>
        <v>龚路支行</v>
      </c>
      <c r="AB48" s="82" t="s">
        <v>71</v>
      </c>
      <c r="AC48" s="82">
        <v>0</v>
      </c>
      <c r="AD48" s="82">
        <v>0</v>
      </c>
      <c r="AE48" s="82">
        <v>0</v>
      </c>
      <c r="AF48" s="82">
        <v>0</v>
      </c>
      <c r="AG48" t="str">
        <f t="shared" si="1"/>
        <v>龚路支行</v>
      </c>
      <c r="AI48" s="90" t="s">
        <v>265</v>
      </c>
      <c r="AJ48" s="90" t="s">
        <v>188</v>
      </c>
      <c r="AL48" s="84" t="s">
        <v>219</v>
      </c>
      <c r="AM48" s="84">
        <v>0</v>
      </c>
      <c r="AN48" s="84">
        <v>0</v>
      </c>
      <c r="AO48" s="84">
        <v>1</v>
      </c>
      <c r="AP48" s="84">
        <v>32000</v>
      </c>
      <c r="AR48" t="s">
        <v>219</v>
      </c>
      <c r="AS48">
        <v>0</v>
      </c>
      <c r="AT48">
        <v>0</v>
      </c>
      <c r="AU48">
        <v>1</v>
      </c>
      <c r="AV48">
        <v>32000</v>
      </c>
      <c r="AX48" t="s">
        <v>265</v>
      </c>
      <c r="AY48" t="s">
        <v>188</v>
      </c>
      <c r="BB48" t="str">
        <f t="shared" si="19"/>
        <v>和炯路支行</v>
      </c>
      <c r="BC48" t="s">
        <v>266</v>
      </c>
      <c r="BD48">
        <v>0</v>
      </c>
      <c r="BF48" t="s">
        <v>267</v>
      </c>
      <c r="BG48">
        <v>0</v>
      </c>
    </row>
    <row r="49" ht="17.25" spans="1:59">
      <c r="A49" s="85"/>
      <c r="B49" s="85"/>
      <c r="C49" s="85"/>
      <c r="D49" s="85">
        <v>0</v>
      </c>
      <c r="E49" s="85"/>
      <c r="F49" s="85"/>
      <c r="G49" s="85"/>
      <c r="H49" s="85"/>
      <c r="I49" s="85"/>
      <c r="J49" s="85"/>
      <c r="K49" s="85"/>
      <c r="L49" s="85">
        <v>0</v>
      </c>
      <c r="M49" s="85"/>
      <c r="N49" s="85"/>
      <c r="O49" s="85"/>
      <c r="P49" s="85"/>
      <c r="Q49" s="85"/>
      <c r="Y49" s="87"/>
      <c r="Z49">
        <f t="shared" si="14"/>
        <v>0</v>
      </c>
      <c r="AA49">
        <f t="shared" si="0"/>
        <v>0</v>
      </c>
      <c r="AB49" s="82" t="s">
        <v>268</v>
      </c>
      <c r="AC49" s="82">
        <v>0</v>
      </c>
      <c r="AD49" s="82">
        <v>0</v>
      </c>
      <c r="AE49" s="82">
        <v>0</v>
      </c>
      <c r="AF49" s="82">
        <v>0</v>
      </c>
      <c r="AG49">
        <f t="shared" si="1"/>
        <v>0</v>
      </c>
      <c r="AI49" s="90" t="s">
        <v>269</v>
      </c>
      <c r="AJ49" s="90" t="s">
        <v>188</v>
      </c>
      <c r="AL49" s="84" t="s">
        <v>241</v>
      </c>
      <c r="AM49" s="84">
        <v>1</v>
      </c>
      <c r="AN49" s="84">
        <v>0</v>
      </c>
      <c r="AO49" s="84">
        <v>10</v>
      </c>
      <c r="AP49" s="84">
        <v>186000</v>
      </c>
      <c r="AR49" t="s">
        <v>241</v>
      </c>
      <c r="AS49">
        <v>1</v>
      </c>
      <c r="AT49">
        <v>0</v>
      </c>
      <c r="AU49">
        <v>10</v>
      </c>
      <c r="AV49">
        <v>186000</v>
      </c>
      <c r="AX49" t="s">
        <v>269</v>
      </c>
      <c r="AY49" t="s">
        <v>188</v>
      </c>
      <c r="BB49" t="str">
        <f t="shared" si="19"/>
        <v>花木支行</v>
      </c>
      <c r="BC49" t="s">
        <v>270</v>
      </c>
      <c r="BD49">
        <v>0</v>
      </c>
      <c r="BF49" t="e">
        <v>#N/A</v>
      </c>
      <c r="BG49">
        <v>0</v>
      </c>
    </row>
    <row r="50" ht="17.25" spans="1:59">
      <c r="A50" s="85"/>
      <c r="B50" s="85" t="s">
        <v>271</v>
      </c>
      <c r="C50" s="85"/>
      <c r="D50" s="85">
        <v>0</v>
      </c>
      <c r="E50" s="85"/>
      <c r="F50" s="85"/>
      <c r="G50" s="85"/>
      <c r="H50" s="85"/>
      <c r="I50" s="85"/>
      <c r="J50" s="85"/>
      <c r="K50" s="85"/>
      <c r="L50" s="85">
        <v>0</v>
      </c>
      <c r="M50" s="85"/>
      <c r="N50" s="85"/>
      <c r="O50" s="85"/>
      <c r="P50" s="85"/>
      <c r="Q50" s="85"/>
      <c r="Y50" s="87"/>
      <c r="Z50">
        <f t="shared" si="14"/>
        <v>0</v>
      </c>
      <c r="AA50" t="str">
        <f t="shared" si="0"/>
        <v>妙境支行</v>
      </c>
      <c r="AB50" s="82" t="s">
        <v>79</v>
      </c>
      <c r="AC50" s="82">
        <v>0</v>
      </c>
      <c r="AD50" s="82">
        <v>0</v>
      </c>
      <c r="AE50" s="82">
        <v>0</v>
      </c>
      <c r="AF50" s="82">
        <v>130000</v>
      </c>
      <c r="AG50" t="str">
        <f t="shared" si="1"/>
        <v>妙境支行</v>
      </c>
      <c r="AI50" s="90" t="s">
        <v>272</v>
      </c>
      <c r="AJ50" s="90" t="s">
        <v>188</v>
      </c>
      <c r="AL50" s="84" t="s">
        <v>157</v>
      </c>
      <c r="AM50" s="84">
        <v>0</v>
      </c>
      <c r="AN50" s="84">
        <v>0</v>
      </c>
      <c r="AO50" s="84">
        <v>0</v>
      </c>
      <c r="AP50" s="84">
        <v>254950</v>
      </c>
      <c r="AR50" t="s">
        <v>157</v>
      </c>
      <c r="AS50">
        <v>0</v>
      </c>
      <c r="AT50">
        <v>0</v>
      </c>
      <c r="AU50">
        <v>0</v>
      </c>
      <c r="AV50">
        <v>254950</v>
      </c>
      <c r="AX50" t="s">
        <v>272</v>
      </c>
      <c r="AY50" t="s">
        <v>188</v>
      </c>
      <c r="BB50" t="s">
        <v>34</v>
      </c>
      <c r="BC50" t="s">
        <v>141</v>
      </c>
      <c r="BD50">
        <v>3</v>
      </c>
      <c r="BF50" t="s">
        <v>146</v>
      </c>
      <c r="BG50">
        <v>323</v>
      </c>
    </row>
    <row r="51" ht="17.25" spans="1:59">
      <c r="A51" s="85"/>
      <c r="B51" s="85"/>
      <c r="C51" s="85"/>
      <c r="D51" s="85">
        <v>0</v>
      </c>
      <c r="E51" s="85"/>
      <c r="F51" s="85"/>
      <c r="G51" s="85"/>
      <c r="H51" s="85"/>
      <c r="I51" s="85"/>
      <c r="J51" s="85"/>
      <c r="K51" s="85"/>
      <c r="L51" s="85">
        <v>0</v>
      </c>
      <c r="M51" s="85"/>
      <c r="N51" s="85"/>
      <c r="O51" s="85"/>
      <c r="P51" s="85"/>
      <c r="Q51" s="85"/>
      <c r="Y51" s="87"/>
      <c r="Z51">
        <f t="shared" si="14"/>
        <v>0</v>
      </c>
      <c r="AA51">
        <f t="shared" si="0"/>
        <v>0</v>
      </c>
      <c r="AB51" s="82" t="s">
        <v>273</v>
      </c>
      <c r="AC51" s="82">
        <v>0</v>
      </c>
      <c r="AD51" s="82">
        <v>0</v>
      </c>
      <c r="AE51" s="82">
        <v>0</v>
      </c>
      <c r="AF51" s="82">
        <v>0</v>
      </c>
      <c r="AG51">
        <f t="shared" si="1"/>
        <v>0</v>
      </c>
      <c r="AI51" s="90" t="s">
        <v>274</v>
      </c>
      <c r="AJ51" s="90" t="s">
        <v>188</v>
      </c>
      <c r="AL51" s="84" t="s">
        <v>135</v>
      </c>
      <c r="AM51" s="84">
        <v>0</v>
      </c>
      <c r="AN51" s="84">
        <v>0</v>
      </c>
      <c r="AO51" s="84">
        <v>6</v>
      </c>
      <c r="AP51" s="84">
        <v>96000</v>
      </c>
      <c r="AR51" t="s">
        <v>135</v>
      </c>
      <c r="AS51">
        <v>0</v>
      </c>
      <c r="AT51">
        <v>0</v>
      </c>
      <c r="AU51">
        <v>6</v>
      </c>
      <c r="AV51">
        <v>96000</v>
      </c>
      <c r="AX51" t="s">
        <v>274</v>
      </c>
      <c r="AY51" t="s">
        <v>188</v>
      </c>
      <c r="BB51" t="str">
        <f t="shared" ref="BB51:BB82" si="23">VLOOKUP(BC51,$AX:$AY,2,FALSE)</f>
        <v>市场五部</v>
      </c>
      <c r="BC51" t="s">
        <v>275</v>
      </c>
      <c r="BD51">
        <v>0</v>
      </c>
      <c r="BF51" t="s">
        <v>151</v>
      </c>
      <c r="BG51">
        <v>646</v>
      </c>
    </row>
    <row r="52" ht="17.25" spans="1:56">
      <c r="A52" s="85"/>
      <c r="B52" s="85"/>
      <c r="C52" s="85"/>
      <c r="D52" s="85">
        <v>0</v>
      </c>
      <c r="E52" s="85"/>
      <c r="F52" s="85"/>
      <c r="G52" s="85"/>
      <c r="H52" s="85"/>
      <c r="I52" s="85"/>
      <c r="J52" s="85"/>
      <c r="K52" s="85"/>
      <c r="L52" s="85">
        <v>0</v>
      </c>
      <c r="M52" s="85"/>
      <c r="N52" s="85"/>
      <c r="O52" s="85"/>
      <c r="P52" s="85"/>
      <c r="Q52" s="85"/>
      <c r="Y52" s="87"/>
      <c r="Z52">
        <f t="shared" si="14"/>
        <v>0</v>
      </c>
      <c r="AA52" t="str">
        <f t="shared" si="0"/>
        <v>龚路支行</v>
      </c>
      <c r="AB52" s="82" t="s">
        <v>115</v>
      </c>
      <c r="AC52" s="82">
        <v>0</v>
      </c>
      <c r="AD52" s="82">
        <v>0</v>
      </c>
      <c r="AE52" s="82">
        <v>19</v>
      </c>
      <c r="AF52" s="82">
        <v>225000</v>
      </c>
      <c r="AG52" t="str">
        <f t="shared" si="1"/>
        <v>龚路支行</v>
      </c>
      <c r="AI52" s="90" t="s">
        <v>276</v>
      </c>
      <c r="AJ52" s="90" t="s">
        <v>188</v>
      </c>
      <c r="AL52" s="84" t="s">
        <v>117</v>
      </c>
      <c r="AM52" s="84">
        <v>0</v>
      </c>
      <c r="AN52" s="84">
        <v>0</v>
      </c>
      <c r="AO52" s="84">
        <v>10</v>
      </c>
      <c r="AP52" s="84">
        <v>271000</v>
      </c>
      <c r="AR52" t="s">
        <v>117</v>
      </c>
      <c r="AS52">
        <v>0</v>
      </c>
      <c r="AT52">
        <v>0</v>
      </c>
      <c r="AU52">
        <v>10</v>
      </c>
      <c r="AV52">
        <v>271000</v>
      </c>
      <c r="AX52" t="s">
        <v>276</v>
      </c>
      <c r="AY52" t="s">
        <v>188</v>
      </c>
      <c r="BB52" t="str">
        <f t="shared" si="23"/>
        <v>市场五部</v>
      </c>
      <c r="BC52" t="s">
        <v>277</v>
      </c>
      <c r="BD52">
        <v>0</v>
      </c>
    </row>
    <row r="53" ht="17.25" spans="1:56">
      <c r="A53" s="85"/>
      <c r="B53" s="85"/>
      <c r="C53" s="85"/>
      <c r="D53" s="85">
        <v>0</v>
      </c>
      <c r="E53" s="85"/>
      <c r="F53" s="85"/>
      <c r="G53" s="85"/>
      <c r="H53" s="85"/>
      <c r="I53" s="85"/>
      <c r="J53" s="85"/>
      <c r="K53" s="85"/>
      <c r="L53" s="85">
        <v>0</v>
      </c>
      <c r="M53" s="85"/>
      <c r="N53" s="85"/>
      <c r="O53" s="85"/>
      <c r="P53" s="85"/>
      <c r="Q53" s="85"/>
      <c r="Y53" s="87"/>
      <c r="Z53">
        <f t="shared" si="14"/>
        <v>0</v>
      </c>
      <c r="AA53">
        <f t="shared" si="0"/>
        <v>0</v>
      </c>
      <c r="AB53" s="82" t="s">
        <v>278</v>
      </c>
      <c r="AC53" s="82">
        <v>0</v>
      </c>
      <c r="AD53" s="82">
        <v>0</v>
      </c>
      <c r="AE53" s="82">
        <v>0</v>
      </c>
      <c r="AF53" s="82">
        <v>0</v>
      </c>
      <c r="AG53">
        <f t="shared" si="1"/>
        <v>0</v>
      </c>
      <c r="AI53" s="90" t="s">
        <v>279</v>
      </c>
      <c r="AJ53" s="90" t="s">
        <v>188</v>
      </c>
      <c r="AL53" s="84" t="s">
        <v>199</v>
      </c>
      <c r="AM53" s="84">
        <v>0</v>
      </c>
      <c r="AN53" s="84">
        <v>0</v>
      </c>
      <c r="AO53" s="84">
        <v>0</v>
      </c>
      <c r="AP53" s="84">
        <v>200000</v>
      </c>
      <c r="AR53" t="s">
        <v>199</v>
      </c>
      <c r="AS53">
        <v>0</v>
      </c>
      <c r="AT53">
        <v>0</v>
      </c>
      <c r="AU53">
        <v>0</v>
      </c>
      <c r="AV53">
        <v>200000</v>
      </c>
      <c r="AX53" t="s">
        <v>279</v>
      </c>
      <c r="AY53" t="s">
        <v>188</v>
      </c>
      <c r="BB53" t="str">
        <f t="shared" si="23"/>
        <v>零售市场部</v>
      </c>
      <c r="BC53" t="s">
        <v>280</v>
      </c>
      <c r="BD53">
        <v>0</v>
      </c>
    </row>
    <row r="54" ht="17.25" spans="1:56">
      <c r="A54"/>
      <c r="B54" s="85"/>
      <c r="C54" s="85"/>
      <c r="D54" s="85">
        <v>0</v>
      </c>
      <c r="E54" s="85"/>
      <c r="F54" s="85"/>
      <c r="G54" s="85"/>
      <c r="H54" s="85"/>
      <c r="I54" s="85"/>
      <c r="J54" s="85"/>
      <c r="K54" s="85"/>
      <c r="L54" s="85">
        <v>0</v>
      </c>
      <c r="M54" s="85"/>
      <c r="N54" s="85"/>
      <c r="O54" s="85"/>
      <c r="P54" s="85"/>
      <c r="Q54" s="85"/>
      <c r="Y54" s="87"/>
      <c r="Z54">
        <f t="shared" si="14"/>
        <v>0</v>
      </c>
      <c r="AA54" t="str">
        <f t="shared" si="0"/>
        <v>三林支行</v>
      </c>
      <c r="AB54" s="82" t="s">
        <v>281</v>
      </c>
      <c r="AC54" s="82">
        <v>0</v>
      </c>
      <c r="AD54" s="82">
        <v>0</v>
      </c>
      <c r="AE54" s="82">
        <v>0</v>
      </c>
      <c r="AF54" s="82">
        <v>0</v>
      </c>
      <c r="AG54" t="str">
        <f t="shared" si="1"/>
        <v>三林支行</v>
      </c>
      <c r="AI54" s="90" t="s">
        <v>282</v>
      </c>
      <c r="AJ54" s="90" t="s">
        <v>188</v>
      </c>
      <c r="AL54" s="84" t="s">
        <v>84</v>
      </c>
      <c r="AM54" s="84">
        <v>0</v>
      </c>
      <c r="AN54" s="84">
        <v>0</v>
      </c>
      <c r="AO54" s="84">
        <v>17</v>
      </c>
      <c r="AP54" s="84">
        <v>1819012</v>
      </c>
      <c r="AR54" t="s">
        <v>84</v>
      </c>
      <c r="AS54">
        <v>0</v>
      </c>
      <c r="AT54">
        <v>0</v>
      </c>
      <c r="AU54">
        <v>17</v>
      </c>
      <c r="AV54">
        <v>1819012</v>
      </c>
      <c r="AX54" t="s">
        <v>282</v>
      </c>
      <c r="AY54" t="s">
        <v>188</v>
      </c>
      <c r="BB54" t="str">
        <f t="shared" si="23"/>
        <v>川沙支行</v>
      </c>
      <c r="BC54" t="s">
        <v>283</v>
      </c>
      <c r="BD54">
        <v>0</v>
      </c>
    </row>
    <row r="55" ht="17.25" spans="1:56">
      <c r="A55" s="85"/>
      <c r="D55" s="81">
        <v>0</v>
      </c>
      <c r="L55">
        <v>0</v>
      </c>
      <c r="Y55" s="87"/>
      <c r="Z55">
        <f t="shared" si="14"/>
        <v>0</v>
      </c>
      <c r="AA55" t="str">
        <f t="shared" si="0"/>
        <v>川沙支行</v>
      </c>
      <c r="AB55" s="82" t="s">
        <v>284</v>
      </c>
      <c r="AC55" s="82">
        <v>0</v>
      </c>
      <c r="AD55" s="82">
        <v>0</v>
      </c>
      <c r="AE55" s="82">
        <v>0</v>
      </c>
      <c r="AF55" s="82">
        <v>0</v>
      </c>
      <c r="AG55" t="str">
        <f t="shared" si="1"/>
        <v>川沙支行</v>
      </c>
      <c r="AI55" s="89" t="s">
        <v>285</v>
      </c>
      <c r="AJ55" s="90" t="s">
        <v>286</v>
      </c>
      <c r="AL55" s="84" t="s">
        <v>128</v>
      </c>
      <c r="AM55" s="84">
        <v>0</v>
      </c>
      <c r="AN55" s="84">
        <v>0</v>
      </c>
      <c r="AO55" s="84">
        <v>2</v>
      </c>
      <c r="AP55" s="84">
        <v>359888</v>
      </c>
      <c r="AR55" t="s">
        <v>128</v>
      </c>
      <c r="AS55">
        <v>0</v>
      </c>
      <c r="AT55">
        <v>0</v>
      </c>
      <c r="AU55">
        <v>2</v>
      </c>
      <c r="AV55">
        <v>359888</v>
      </c>
      <c r="AX55" t="s">
        <v>285</v>
      </c>
      <c r="AY55" t="s">
        <v>286</v>
      </c>
      <c r="BB55" t="str">
        <f t="shared" si="23"/>
        <v>高东支行</v>
      </c>
      <c r="BC55" t="s">
        <v>287</v>
      </c>
      <c r="BD55">
        <v>0</v>
      </c>
    </row>
    <row r="56" ht="17.25" spans="1:56">
      <c r="A56" s="85"/>
      <c r="D56" s="81">
        <v>0</v>
      </c>
      <c r="L56">
        <v>0</v>
      </c>
      <c r="Y56" s="87"/>
      <c r="Z56">
        <f t="shared" si="14"/>
        <v>0</v>
      </c>
      <c r="AA56">
        <f t="shared" si="0"/>
        <v>0</v>
      </c>
      <c r="AB56" s="82" t="s">
        <v>288</v>
      </c>
      <c r="AC56" s="82">
        <v>0</v>
      </c>
      <c r="AD56" s="82">
        <v>0</v>
      </c>
      <c r="AE56" s="82">
        <v>0</v>
      </c>
      <c r="AF56" s="82">
        <v>0</v>
      </c>
      <c r="AG56">
        <f t="shared" si="1"/>
        <v>0</v>
      </c>
      <c r="AI56" s="90" t="s">
        <v>289</v>
      </c>
      <c r="AJ56" s="90" t="s">
        <v>286</v>
      </c>
      <c r="AL56" s="84" t="s">
        <v>290</v>
      </c>
      <c r="AM56" s="84">
        <v>0</v>
      </c>
      <c r="AN56" s="84">
        <v>0</v>
      </c>
      <c r="AO56" s="84">
        <v>0</v>
      </c>
      <c r="AP56" s="84">
        <v>0</v>
      </c>
      <c r="AR56" t="s">
        <v>290</v>
      </c>
      <c r="AS56">
        <v>0</v>
      </c>
      <c r="AT56">
        <v>0</v>
      </c>
      <c r="AU56">
        <v>0</v>
      </c>
      <c r="AV56">
        <v>0</v>
      </c>
      <c r="AX56" t="s">
        <v>289</v>
      </c>
      <c r="AY56" t="s">
        <v>286</v>
      </c>
      <c r="BB56" t="str">
        <f t="shared" si="23"/>
        <v>陆家嘴支行</v>
      </c>
      <c r="BC56" t="s">
        <v>291</v>
      </c>
      <c r="BD56">
        <v>0</v>
      </c>
    </row>
    <row r="57" ht="17.25" spans="4:56">
      <c r="D57" s="81">
        <v>0</v>
      </c>
      <c r="L57">
        <v>0</v>
      </c>
      <c r="Y57" s="87"/>
      <c r="Z57">
        <f t="shared" si="14"/>
        <v>0</v>
      </c>
      <c r="AA57">
        <f t="shared" si="0"/>
        <v>0</v>
      </c>
      <c r="AB57" s="82" t="s">
        <v>292</v>
      </c>
      <c r="AC57" s="82">
        <v>0</v>
      </c>
      <c r="AD57" s="82">
        <v>0</v>
      </c>
      <c r="AE57" s="82">
        <v>0</v>
      </c>
      <c r="AF57" s="82">
        <v>0</v>
      </c>
      <c r="AG57">
        <f t="shared" si="1"/>
        <v>0</v>
      </c>
      <c r="AI57" s="90" t="s">
        <v>293</v>
      </c>
      <c r="AJ57" s="90" t="s">
        <v>286</v>
      </c>
      <c r="AL57" s="84" t="s">
        <v>73</v>
      </c>
      <c r="AM57" s="84">
        <v>0</v>
      </c>
      <c r="AN57" s="84">
        <v>0</v>
      </c>
      <c r="AO57" s="84">
        <v>3</v>
      </c>
      <c r="AP57" s="84">
        <v>1103000</v>
      </c>
      <c r="AR57" t="s">
        <v>73</v>
      </c>
      <c r="AS57">
        <v>0</v>
      </c>
      <c r="AT57">
        <v>0</v>
      </c>
      <c r="AU57">
        <v>3</v>
      </c>
      <c r="AV57">
        <v>1103000</v>
      </c>
      <c r="AX57" t="s">
        <v>293</v>
      </c>
      <c r="AY57" t="s">
        <v>286</v>
      </c>
      <c r="BB57" t="str">
        <f t="shared" si="23"/>
        <v>零售市场部</v>
      </c>
      <c r="BC57" t="s">
        <v>116</v>
      </c>
      <c r="BD57">
        <v>57</v>
      </c>
    </row>
    <row r="58" ht="17.25" spans="4:56">
      <c r="D58" s="81">
        <v>0</v>
      </c>
      <c r="L58">
        <v>0</v>
      </c>
      <c r="Y58" s="87"/>
      <c r="Z58">
        <f t="shared" si="14"/>
        <v>0</v>
      </c>
      <c r="AA58" t="str">
        <f t="shared" si="0"/>
        <v>唐镇支行</v>
      </c>
      <c r="AB58" s="82" t="s">
        <v>294</v>
      </c>
      <c r="AC58" s="82">
        <v>0</v>
      </c>
      <c r="AD58" s="82">
        <v>0</v>
      </c>
      <c r="AE58" s="82">
        <v>0</v>
      </c>
      <c r="AF58" s="82">
        <v>90000</v>
      </c>
      <c r="AG58" t="str">
        <f t="shared" si="1"/>
        <v>唐镇支行</v>
      </c>
      <c r="AI58" s="90" t="s">
        <v>295</v>
      </c>
      <c r="AJ58" s="90" t="s">
        <v>286</v>
      </c>
      <c r="AL58" s="84" t="s">
        <v>229</v>
      </c>
      <c r="AM58" s="84">
        <v>0</v>
      </c>
      <c r="AN58" s="84">
        <v>10000</v>
      </c>
      <c r="AO58" s="84">
        <v>4</v>
      </c>
      <c r="AP58" s="84">
        <v>330600</v>
      </c>
      <c r="AR58" t="s">
        <v>229</v>
      </c>
      <c r="AS58">
        <v>0</v>
      </c>
      <c r="AT58">
        <v>10000</v>
      </c>
      <c r="AU58">
        <v>4</v>
      </c>
      <c r="AV58">
        <v>330600</v>
      </c>
      <c r="AX58" t="s">
        <v>295</v>
      </c>
      <c r="AY58" t="s">
        <v>286</v>
      </c>
      <c r="BB58" t="str">
        <f t="shared" si="23"/>
        <v>妙境支行</v>
      </c>
      <c r="BC58" t="s">
        <v>120</v>
      </c>
      <c r="BD58">
        <v>1</v>
      </c>
    </row>
    <row r="59" ht="17.25" spans="4:56">
      <c r="D59" s="81">
        <v>0</v>
      </c>
      <c r="L59">
        <v>0</v>
      </c>
      <c r="Y59" s="87"/>
      <c r="Z59">
        <f t="shared" si="14"/>
        <v>0</v>
      </c>
      <c r="AA59" t="str">
        <f t="shared" si="0"/>
        <v>凌兆分理处</v>
      </c>
      <c r="AB59" s="82" t="s">
        <v>296</v>
      </c>
      <c r="AC59" s="82">
        <v>0</v>
      </c>
      <c r="AD59" s="82">
        <v>0</v>
      </c>
      <c r="AE59" s="82">
        <v>0</v>
      </c>
      <c r="AF59" s="82">
        <v>0</v>
      </c>
      <c r="AG59" t="str">
        <f t="shared" si="1"/>
        <v>凌兆分理处</v>
      </c>
      <c r="AI59" s="90" t="s">
        <v>191</v>
      </c>
      <c r="AJ59" s="90" t="s">
        <v>286</v>
      </c>
      <c r="AL59" s="84" t="s">
        <v>286</v>
      </c>
      <c r="AM59" s="84">
        <v>0</v>
      </c>
      <c r="AN59" s="84">
        <v>0</v>
      </c>
      <c r="AO59" s="84">
        <v>0</v>
      </c>
      <c r="AP59" s="84">
        <v>453000</v>
      </c>
      <c r="AR59" t="s">
        <v>286</v>
      </c>
      <c r="AS59">
        <v>0</v>
      </c>
      <c r="AT59">
        <v>0</v>
      </c>
      <c r="AU59">
        <v>0</v>
      </c>
      <c r="AV59">
        <v>453000</v>
      </c>
      <c r="AX59" t="s">
        <v>191</v>
      </c>
      <c r="AY59" t="s">
        <v>286</v>
      </c>
      <c r="BB59" t="str">
        <f t="shared" si="23"/>
        <v>高行支行</v>
      </c>
      <c r="BC59" t="s">
        <v>127</v>
      </c>
      <c r="BD59">
        <v>1</v>
      </c>
    </row>
    <row r="60" ht="17.25" spans="4:56">
      <c r="D60" s="81">
        <v>0</v>
      </c>
      <c r="L60">
        <v>0</v>
      </c>
      <c r="Y60" s="87"/>
      <c r="Z60">
        <f t="shared" si="14"/>
        <v>0</v>
      </c>
      <c r="AA60" t="str">
        <f t="shared" si="0"/>
        <v>营业部</v>
      </c>
      <c r="AB60" s="82" t="s">
        <v>297</v>
      </c>
      <c r="AC60" s="82">
        <v>0</v>
      </c>
      <c r="AD60" s="82">
        <v>0</v>
      </c>
      <c r="AE60" s="82">
        <v>0</v>
      </c>
      <c r="AF60" s="82">
        <v>0</v>
      </c>
      <c r="AG60" t="str">
        <f t="shared" si="1"/>
        <v>营业部</v>
      </c>
      <c r="AI60" s="90" t="s">
        <v>298</v>
      </c>
      <c r="AJ60" s="90" t="s">
        <v>286</v>
      </c>
      <c r="AL60" s="84" t="s">
        <v>299</v>
      </c>
      <c r="AM60" s="84">
        <v>0</v>
      </c>
      <c r="AN60" s="84">
        <v>8000</v>
      </c>
      <c r="AO60" s="84">
        <v>0</v>
      </c>
      <c r="AP60" s="84">
        <v>65000</v>
      </c>
      <c r="AR60" t="s">
        <v>299</v>
      </c>
      <c r="AS60">
        <v>0</v>
      </c>
      <c r="AT60">
        <v>8000</v>
      </c>
      <c r="AU60">
        <v>0</v>
      </c>
      <c r="AV60">
        <v>65000</v>
      </c>
      <c r="AX60" t="s">
        <v>298</v>
      </c>
      <c r="AY60" t="s">
        <v>286</v>
      </c>
      <c r="BB60" t="e">
        <f t="shared" si="23"/>
        <v>#N/A</v>
      </c>
      <c r="BC60" t="s">
        <v>300</v>
      </c>
      <c r="BD60">
        <v>0</v>
      </c>
    </row>
    <row r="61" ht="17.25" spans="4:56">
      <c r="D61" s="81">
        <v>0</v>
      </c>
      <c r="L61">
        <v>0</v>
      </c>
      <c r="Y61" s="87"/>
      <c r="Z61">
        <f t="shared" si="14"/>
        <v>0</v>
      </c>
      <c r="AA61">
        <f t="shared" si="0"/>
        <v>0</v>
      </c>
      <c r="AB61" s="82" t="s">
        <v>301</v>
      </c>
      <c r="AC61" s="82">
        <v>0</v>
      </c>
      <c r="AD61" s="82">
        <v>0</v>
      </c>
      <c r="AE61" s="82">
        <v>0</v>
      </c>
      <c r="AF61" s="82">
        <v>0</v>
      </c>
      <c r="AG61">
        <f t="shared" si="1"/>
        <v>0</v>
      </c>
      <c r="AI61" s="90" t="s">
        <v>302</v>
      </c>
      <c r="AJ61" s="90" t="s">
        <v>286</v>
      </c>
      <c r="AL61" s="84" t="s">
        <v>66</v>
      </c>
      <c r="AM61" s="84">
        <v>0</v>
      </c>
      <c r="AN61" s="84">
        <v>0</v>
      </c>
      <c r="AO61" s="84">
        <v>6</v>
      </c>
      <c r="AP61" s="84">
        <v>1089650</v>
      </c>
      <c r="AR61" t="s">
        <v>66</v>
      </c>
      <c r="AS61">
        <v>0</v>
      </c>
      <c r="AT61">
        <v>0</v>
      </c>
      <c r="AU61">
        <v>6</v>
      </c>
      <c r="AV61">
        <v>1089650</v>
      </c>
      <c r="AX61" t="s">
        <v>302</v>
      </c>
      <c r="AY61" t="s">
        <v>286</v>
      </c>
      <c r="BB61" t="str">
        <f t="shared" si="23"/>
        <v>金杨支行</v>
      </c>
      <c r="BC61" t="s">
        <v>303</v>
      </c>
      <c r="BD61">
        <v>0</v>
      </c>
    </row>
    <row r="62" ht="17.25" spans="4:56">
      <c r="D62" s="81">
        <v>0</v>
      </c>
      <c r="L62">
        <v>0</v>
      </c>
      <c r="Y62" s="87"/>
      <c r="Z62">
        <f t="shared" si="14"/>
        <v>0</v>
      </c>
      <c r="AA62" t="str">
        <f t="shared" si="0"/>
        <v>王港支行</v>
      </c>
      <c r="AB62" s="82" t="s">
        <v>304</v>
      </c>
      <c r="AC62" s="82">
        <v>0</v>
      </c>
      <c r="AD62" s="82">
        <v>0</v>
      </c>
      <c r="AE62" s="82">
        <v>0</v>
      </c>
      <c r="AF62" s="82">
        <v>0</v>
      </c>
      <c r="AG62" t="str">
        <f t="shared" si="1"/>
        <v>王港支行</v>
      </c>
      <c r="AI62" s="90" t="s">
        <v>305</v>
      </c>
      <c r="AJ62" s="90" t="s">
        <v>286</v>
      </c>
      <c r="AL62" s="84" t="s">
        <v>146</v>
      </c>
      <c r="AR62" t="s">
        <v>146</v>
      </c>
      <c r="AX62" t="s">
        <v>305</v>
      </c>
      <c r="AY62" t="s">
        <v>286</v>
      </c>
      <c r="BB62" t="str">
        <f t="shared" si="23"/>
        <v>陆家嘴支行</v>
      </c>
      <c r="BC62" t="s">
        <v>132</v>
      </c>
      <c r="BD62">
        <v>2</v>
      </c>
    </row>
    <row r="63" ht="17.25" spans="4:56">
      <c r="D63" s="81">
        <v>0</v>
      </c>
      <c r="L63">
        <v>0</v>
      </c>
      <c r="Y63" s="87"/>
      <c r="Z63">
        <f t="shared" si="14"/>
        <v>0</v>
      </c>
      <c r="AA63">
        <f t="shared" si="0"/>
        <v>0</v>
      </c>
      <c r="AB63" s="82" t="s">
        <v>306</v>
      </c>
      <c r="AC63" s="82">
        <v>0</v>
      </c>
      <c r="AD63" s="82">
        <v>0</v>
      </c>
      <c r="AE63" s="82">
        <v>0</v>
      </c>
      <c r="AF63" s="82">
        <v>0</v>
      </c>
      <c r="AG63">
        <f t="shared" si="1"/>
        <v>0</v>
      </c>
      <c r="AI63" s="90" t="s">
        <v>307</v>
      </c>
      <c r="AJ63" s="90" t="s">
        <v>286</v>
      </c>
      <c r="AL63" s="84" t="s">
        <v>151</v>
      </c>
      <c r="AM63" s="84">
        <v>80</v>
      </c>
      <c r="AN63" s="84">
        <v>2758000</v>
      </c>
      <c r="AO63" s="84">
        <v>1444</v>
      </c>
      <c r="AP63" s="84">
        <v>118326320</v>
      </c>
      <c r="AR63" t="s">
        <v>151</v>
      </c>
      <c r="AS63">
        <v>80</v>
      </c>
      <c r="AT63">
        <v>2758000</v>
      </c>
      <c r="AU63">
        <v>1444</v>
      </c>
      <c r="AV63">
        <v>118326320</v>
      </c>
      <c r="AX63" t="s">
        <v>307</v>
      </c>
      <c r="AY63" t="s">
        <v>286</v>
      </c>
      <c r="BB63" t="e">
        <f t="shared" si="23"/>
        <v>#N/A</v>
      </c>
      <c r="BC63" t="s">
        <v>308</v>
      </c>
      <c r="BD63">
        <v>0</v>
      </c>
    </row>
    <row r="64" ht="17.25" spans="4:56">
      <c r="D64" s="81">
        <v>0</v>
      </c>
      <c r="L64">
        <v>0</v>
      </c>
      <c r="Y64" s="87"/>
      <c r="Z64">
        <f t="shared" si="14"/>
        <v>0</v>
      </c>
      <c r="AA64" t="str">
        <f t="shared" si="0"/>
        <v>芳华分理处</v>
      </c>
      <c r="AB64" s="82" t="s">
        <v>85</v>
      </c>
      <c r="AC64" s="82">
        <v>1</v>
      </c>
      <c r="AD64" s="82">
        <v>0</v>
      </c>
      <c r="AE64" s="82">
        <v>5</v>
      </c>
      <c r="AF64" s="82">
        <v>0</v>
      </c>
      <c r="AG64" t="str">
        <f t="shared" si="1"/>
        <v>芳华分理处</v>
      </c>
      <c r="AI64" s="90" t="s">
        <v>309</v>
      </c>
      <c r="AJ64" s="90" t="s">
        <v>286</v>
      </c>
      <c r="AX64" t="s">
        <v>309</v>
      </c>
      <c r="AY64" t="s">
        <v>286</v>
      </c>
      <c r="BB64" t="str">
        <f t="shared" si="23"/>
        <v>江镇支行</v>
      </c>
      <c r="BC64" t="s">
        <v>140</v>
      </c>
      <c r="BD64">
        <v>0</v>
      </c>
    </row>
    <row r="65" ht="17.25" spans="4:56">
      <c r="D65" s="81">
        <v>0</v>
      </c>
      <c r="L65">
        <v>0</v>
      </c>
      <c r="Y65" s="87"/>
      <c r="Z65">
        <f t="shared" si="14"/>
        <v>0</v>
      </c>
      <c r="AA65" t="str">
        <f t="shared" si="0"/>
        <v>运营管理部</v>
      </c>
      <c r="AB65" s="82" t="s">
        <v>310</v>
      </c>
      <c r="AC65" s="82">
        <v>0</v>
      </c>
      <c r="AD65" s="82">
        <v>0</v>
      </c>
      <c r="AE65" s="82">
        <v>0</v>
      </c>
      <c r="AF65" s="82">
        <v>0</v>
      </c>
      <c r="AG65" t="str">
        <f t="shared" si="1"/>
        <v>运营管理部</v>
      </c>
      <c r="AI65" s="90" t="s">
        <v>52</v>
      </c>
      <c r="AJ65" s="90" t="s">
        <v>286</v>
      </c>
      <c r="AX65" t="s">
        <v>52</v>
      </c>
      <c r="AY65" t="s">
        <v>286</v>
      </c>
      <c r="BB65" t="str">
        <f t="shared" si="23"/>
        <v>金海华城分理处</v>
      </c>
      <c r="BC65" t="s">
        <v>145</v>
      </c>
      <c r="BD65">
        <v>0</v>
      </c>
    </row>
    <row r="66" ht="17.25" spans="4:56">
      <c r="D66" s="81">
        <v>0</v>
      </c>
      <c r="L66">
        <v>0</v>
      </c>
      <c r="Y66" s="87"/>
      <c r="Z66">
        <f t="shared" si="14"/>
        <v>0</v>
      </c>
      <c r="AA66">
        <f t="shared" ref="AA66:AA129" si="24">AG66</f>
        <v>0</v>
      </c>
      <c r="AB66" s="82" t="s">
        <v>311</v>
      </c>
      <c r="AC66" s="82">
        <v>0</v>
      </c>
      <c r="AD66" s="82">
        <v>0</v>
      </c>
      <c r="AE66" s="82">
        <v>0</v>
      </c>
      <c r="AF66" s="82">
        <v>0</v>
      </c>
      <c r="AG66">
        <f t="shared" ref="AG66:AG129" si="25">IFERROR(VLOOKUP(AB66,$AI:$AJ,2,FALSE),0)</f>
        <v>0</v>
      </c>
      <c r="AI66" s="90" t="s">
        <v>312</v>
      </c>
      <c r="AJ66" s="90" t="s">
        <v>286</v>
      </c>
      <c r="AX66" t="s">
        <v>312</v>
      </c>
      <c r="AY66" t="s">
        <v>286</v>
      </c>
      <c r="BB66" t="str">
        <f t="shared" si="23"/>
        <v>市场五部</v>
      </c>
      <c r="BC66" t="s">
        <v>313</v>
      </c>
      <c r="BD66">
        <v>0</v>
      </c>
    </row>
    <row r="67" ht="17.25" spans="4:56">
      <c r="D67" s="81">
        <v>0</v>
      </c>
      <c r="L67">
        <v>0</v>
      </c>
      <c r="Y67" s="87"/>
      <c r="Z67">
        <f t="shared" si="14"/>
        <v>0</v>
      </c>
      <c r="AA67" t="str">
        <f t="shared" si="24"/>
        <v>陆家嘴支行</v>
      </c>
      <c r="AB67" s="82" t="s">
        <v>314</v>
      </c>
      <c r="AC67" s="82">
        <v>0</v>
      </c>
      <c r="AD67" s="82">
        <v>0</v>
      </c>
      <c r="AE67" s="82">
        <v>0</v>
      </c>
      <c r="AF67" s="82">
        <v>0</v>
      </c>
      <c r="AG67" t="str">
        <f t="shared" si="25"/>
        <v>陆家嘴支行</v>
      </c>
      <c r="AI67" s="90" t="s">
        <v>315</v>
      </c>
      <c r="AJ67" s="90" t="s">
        <v>286</v>
      </c>
      <c r="AX67" t="s">
        <v>315</v>
      </c>
      <c r="AY67" t="s">
        <v>286</v>
      </c>
      <c r="BB67" t="e">
        <f t="shared" si="23"/>
        <v>#N/A</v>
      </c>
      <c r="BC67" t="s">
        <v>316</v>
      </c>
      <c r="BD67">
        <v>0</v>
      </c>
    </row>
    <row r="68" ht="17.25" spans="4:56">
      <c r="D68" s="81">
        <v>0</v>
      </c>
      <c r="L68">
        <v>0</v>
      </c>
      <c r="Y68" s="87"/>
      <c r="Z68">
        <f t="shared" ref="Z68:Z131" si="26">P68-Y68</f>
        <v>0</v>
      </c>
      <c r="AA68" t="str">
        <f t="shared" si="24"/>
        <v>江镇支行</v>
      </c>
      <c r="AB68" s="82" t="s">
        <v>317</v>
      </c>
      <c r="AC68" s="82">
        <v>0</v>
      </c>
      <c r="AD68" s="82">
        <v>0</v>
      </c>
      <c r="AE68" s="82">
        <v>0</v>
      </c>
      <c r="AF68" s="82">
        <v>5000</v>
      </c>
      <c r="AG68" t="str">
        <f t="shared" si="25"/>
        <v>江镇支行</v>
      </c>
      <c r="AI68" s="90" t="s">
        <v>318</v>
      </c>
      <c r="AJ68" s="90" t="s">
        <v>286</v>
      </c>
      <c r="AX68" t="s">
        <v>318</v>
      </c>
      <c r="AY68" t="s">
        <v>286</v>
      </c>
      <c r="BB68" t="str">
        <f t="shared" si="23"/>
        <v>零售市场部</v>
      </c>
      <c r="BC68" t="s">
        <v>150</v>
      </c>
      <c r="BD68">
        <v>2</v>
      </c>
    </row>
    <row r="69" ht="17.25" spans="4:56">
      <c r="D69" s="81">
        <v>0</v>
      </c>
      <c r="L69">
        <v>0</v>
      </c>
      <c r="Y69" s="87"/>
      <c r="Z69">
        <f t="shared" si="26"/>
        <v>0</v>
      </c>
      <c r="AA69" t="str">
        <f t="shared" si="24"/>
        <v>张江支行</v>
      </c>
      <c r="AB69" s="82" t="s">
        <v>126</v>
      </c>
      <c r="AC69" s="82">
        <v>0</v>
      </c>
      <c r="AD69" s="82">
        <v>0</v>
      </c>
      <c r="AE69" s="82">
        <v>1</v>
      </c>
      <c r="AF69" s="82">
        <v>150000</v>
      </c>
      <c r="AG69" t="str">
        <f t="shared" si="25"/>
        <v>张江支行</v>
      </c>
      <c r="AI69" s="90" t="s">
        <v>319</v>
      </c>
      <c r="AJ69" s="90" t="s">
        <v>286</v>
      </c>
      <c r="AX69" t="s">
        <v>319</v>
      </c>
      <c r="AY69" t="s">
        <v>286</v>
      </c>
      <c r="BB69" t="str">
        <f t="shared" si="23"/>
        <v>零售市场部</v>
      </c>
      <c r="BC69" t="s">
        <v>173</v>
      </c>
      <c r="BD69">
        <v>3</v>
      </c>
    </row>
    <row r="70" ht="17.25" spans="4:56">
      <c r="D70" s="81">
        <v>0</v>
      </c>
      <c r="L70">
        <v>0</v>
      </c>
      <c r="Y70" s="87"/>
      <c r="Z70">
        <f t="shared" si="26"/>
        <v>0</v>
      </c>
      <c r="AA70" t="str">
        <f t="shared" si="24"/>
        <v>办公室</v>
      </c>
      <c r="AB70" s="82" t="s">
        <v>106</v>
      </c>
      <c r="AC70" s="82">
        <v>0</v>
      </c>
      <c r="AD70" s="82">
        <v>0</v>
      </c>
      <c r="AE70" s="82">
        <v>0</v>
      </c>
      <c r="AF70" s="82">
        <v>0</v>
      </c>
      <c r="AG70" t="str">
        <f t="shared" si="25"/>
        <v>办公室</v>
      </c>
      <c r="AI70" s="90" t="s">
        <v>320</v>
      </c>
      <c r="AJ70" s="90" t="s">
        <v>286</v>
      </c>
      <c r="AX70" t="s">
        <v>320</v>
      </c>
      <c r="AY70" t="s">
        <v>286</v>
      </c>
      <c r="BB70" t="str">
        <f t="shared" si="23"/>
        <v>黄楼支行</v>
      </c>
      <c r="BC70" t="s">
        <v>321</v>
      </c>
      <c r="BD70">
        <v>0</v>
      </c>
    </row>
    <row r="71" ht="17.25" spans="4:56">
      <c r="D71" s="81">
        <v>0</v>
      </c>
      <c r="L71">
        <v>0</v>
      </c>
      <c r="Y71" s="87"/>
      <c r="Z71">
        <f t="shared" si="26"/>
        <v>0</v>
      </c>
      <c r="AA71" t="str">
        <f t="shared" si="24"/>
        <v>严桥支行</v>
      </c>
      <c r="AB71" s="82" t="s">
        <v>322</v>
      </c>
      <c r="AC71" s="82">
        <v>0</v>
      </c>
      <c r="AD71" s="82">
        <v>0</v>
      </c>
      <c r="AE71" s="82">
        <v>0</v>
      </c>
      <c r="AF71" s="82">
        <v>6000</v>
      </c>
      <c r="AG71" t="str">
        <f t="shared" si="25"/>
        <v>严桥支行</v>
      </c>
      <c r="AI71" s="90" t="s">
        <v>323</v>
      </c>
      <c r="AJ71" s="90" t="s">
        <v>286</v>
      </c>
      <c r="AX71" t="s">
        <v>323</v>
      </c>
      <c r="AY71" t="s">
        <v>286</v>
      </c>
      <c r="BB71" t="str">
        <f t="shared" si="23"/>
        <v>花木支行</v>
      </c>
      <c r="BC71" t="s">
        <v>154</v>
      </c>
      <c r="BD71">
        <v>0</v>
      </c>
    </row>
    <row r="72" ht="17.25" spans="4:56">
      <c r="D72" s="81">
        <v>0</v>
      </c>
      <c r="L72">
        <v>0</v>
      </c>
      <c r="Y72" s="87"/>
      <c r="Z72">
        <f t="shared" si="26"/>
        <v>0</v>
      </c>
      <c r="AA72" t="str">
        <f t="shared" si="24"/>
        <v>王港支行</v>
      </c>
      <c r="AB72" s="82" t="s">
        <v>324</v>
      </c>
      <c r="AC72" s="82">
        <v>0</v>
      </c>
      <c r="AD72" s="82">
        <v>0</v>
      </c>
      <c r="AE72" s="82">
        <v>0</v>
      </c>
      <c r="AF72" s="82">
        <v>0</v>
      </c>
      <c r="AG72" t="str">
        <f t="shared" si="25"/>
        <v>王港支行</v>
      </c>
      <c r="AI72" s="90" t="s">
        <v>325</v>
      </c>
      <c r="AJ72" s="90" t="s">
        <v>286</v>
      </c>
      <c r="AX72" t="s">
        <v>325</v>
      </c>
      <c r="AY72" t="s">
        <v>286</v>
      </c>
      <c r="BB72" t="str">
        <f t="shared" si="23"/>
        <v>北蔡支行</v>
      </c>
      <c r="BC72" t="s">
        <v>326</v>
      </c>
      <c r="BD72">
        <v>0</v>
      </c>
    </row>
    <row r="73" ht="17.25" spans="4:56">
      <c r="D73" s="81">
        <v>0</v>
      </c>
      <c r="L73">
        <v>0</v>
      </c>
      <c r="Y73" s="87"/>
      <c r="Z73">
        <f t="shared" si="26"/>
        <v>0</v>
      </c>
      <c r="AA73">
        <f t="shared" si="24"/>
        <v>0</v>
      </c>
      <c r="AB73" s="82" t="s">
        <v>327</v>
      </c>
      <c r="AC73" s="82">
        <v>0</v>
      </c>
      <c r="AD73" s="82">
        <v>0</v>
      </c>
      <c r="AE73" s="82">
        <v>0</v>
      </c>
      <c r="AF73" s="82">
        <v>13900</v>
      </c>
      <c r="AG73">
        <f t="shared" si="25"/>
        <v>0</v>
      </c>
      <c r="AI73" s="90" t="s">
        <v>328</v>
      </c>
      <c r="AJ73" s="90" t="s">
        <v>286</v>
      </c>
      <c r="AX73" t="s">
        <v>328</v>
      </c>
      <c r="AY73" t="s">
        <v>286</v>
      </c>
      <c r="BB73" t="str">
        <f t="shared" si="23"/>
        <v>北蔡支行</v>
      </c>
      <c r="BC73" t="s">
        <v>176</v>
      </c>
      <c r="BD73">
        <v>1</v>
      </c>
    </row>
    <row r="74" ht="17.25" spans="4:56">
      <c r="D74" s="81">
        <v>0</v>
      </c>
      <c r="L74">
        <v>0</v>
      </c>
      <c r="Y74" s="87"/>
      <c r="Z74">
        <f t="shared" si="26"/>
        <v>0</v>
      </c>
      <c r="AA74" t="str">
        <f t="shared" si="24"/>
        <v>御桥分理处</v>
      </c>
      <c r="AB74" s="82" t="s">
        <v>329</v>
      </c>
      <c r="AC74" s="82">
        <v>0</v>
      </c>
      <c r="AD74" s="82">
        <v>10000</v>
      </c>
      <c r="AE74" s="82">
        <v>0</v>
      </c>
      <c r="AF74" s="82">
        <v>30000</v>
      </c>
      <c r="AG74" t="str">
        <f t="shared" si="25"/>
        <v>御桥分理处</v>
      </c>
      <c r="AI74" s="90" t="s">
        <v>330</v>
      </c>
      <c r="AJ74" s="90" t="s">
        <v>286</v>
      </c>
      <c r="AX74" t="s">
        <v>330</v>
      </c>
      <c r="AY74" t="s">
        <v>286</v>
      </c>
      <c r="BB74" t="str">
        <f t="shared" si="23"/>
        <v>市场二部</v>
      </c>
      <c r="BC74" t="s">
        <v>331</v>
      </c>
      <c r="BD74">
        <v>0</v>
      </c>
    </row>
    <row r="75" ht="17.25" spans="4:56">
      <c r="D75" s="81">
        <v>0</v>
      </c>
      <c r="L75">
        <v>0</v>
      </c>
      <c r="Y75" s="87"/>
      <c r="Z75">
        <f t="shared" si="26"/>
        <v>0</v>
      </c>
      <c r="AA75">
        <f t="shared" si="24"/>
        <v>0</v>
      </c>
      <c r="AB75" s="82" t="s">
        <v>332</v>
      </c>
      <c r="AC75" s="82">
        <v>0</v>
      </c>
      <c r="AD75" s="82">
        <v>0</v>
      </c>
      <c r="AE75" s="82">
        <v>0</v>
      </c>
      <c r="AF75" s="82">
        <v>0</v>
      </c>
      <c r="AG75">
        <f t="shared" si="25"/>
        <v>0</v>
      </c>
      <c r="AI75" s="90" t="s">
        <v>333</v>
      </c>
      <c r="AJ75" s="90" t="s">
        <v>286</v>
      </c>
      <c r="AX75" t="s">
        <v>333</v>
      </c>
      <c r="AY75" t="s">
        <v>286</v>
      </c>
      <c r="BB75" t="e">
        <f t="shared" si="23"/>
        <v>#N/A</v>
      </c>
      <c r="BC75" t="s">
        <v>334</v>
      </c>
      <c r="BD75">
        <v>0</v>
      </c>
    </row>
    <row r="76" ht="17.25" spans="4:56">
      <c r="D76" s="81">
        <v>0</v>
      </c>
      <c r="L76">
        <v>0</v>
      </c>
      <c r="Y76" s="87"/>
      <c r="Z76">
        <f t="shared" si="26"/>
        <v>0</v>
      </c>
      <c r="AA76" t="str">
        <f t="shared" si="24"/>
        <v>零售市场部</v>
      </c>
      <c r="AB76" s="82" t="s">
        <v>131</v>
      </c>
      <c r="AC76" s="82">
        <v>0</v>
      </c>
      <c r="AD76" s="82">
        <v>0</v>
      </c>
      <c r="AE76" s="82">
        <v>0</v>
      </c>
      <c r="AF76" s="82">
        <v>805662</v>
      </c>
      <c r="AG76" t="str">
        <f t="shared" si="25"/>
        <v>零售市场部</v>
      </c>
      <c r="AI76" s="90" t="s">
        <v>335</v>
      </c>
      <c r="AJ76" s="90" t="s">
        <v>286</v>
      </c>
      <c r="AX76" t="s">
        <v>335</v>
      </c>
      <c r="AY76" t="s">
        <v>286</v>
      </c>
      <c r="BB76" t="str">
        <f t="shared" si="23"/>
        <v>零售市场部</v>
      </c>
      <c r="BC76" t="s">
        <v>158</v>
      </c>
      <c r="BD76">
        <v>2</v>
      </c>
    </row>
    <row r="77" ht="17.25" spans="4:56">
      <c r="D77" s="81">
        <v>0</v>
      </c>
      <c r="L77">
        <v>0</v>
      </c>
      <c r="Y77" s="87"/>
      <c r="Z77">
        <f t="shared" si="26"/>
        <v>0</v>
      </c>
      <c r="AA77" t="str">
        <f t="shared" si="24"/>
        <v>零售金融部</v>
      </c>
      <c r="AB77" s="82" t="s">
        <v>265</v>
      </c>
      <c r="AC77" s="82">
        <v>0</v>
      </c>
      <c r="AD77" s="82">
        <v>0</v>
      </c>
      <c r="AE77" s="82">
        <v>0</v>
      </c>
      <c r="AF77" s="82">
        <v>0</v>
      </c>
      <c r="AG77" t="str">
        <f t="shared" si="25"/>
        <v>零售金融部</v>
      </c>
      <c r="AI77" s="90" t="s">
        <v>310</v>
      </c>
      <c r="AJ77" s="90" t="s">
        <v>286</v>
      </c>
      <c r="AX77" t="s">
        <v>310</v>
      </c>
      <c r="AY77" t="s">
        <v>286</v>
      </c>
      <c r="BB77" t="str">
        <f t="shared" si="23"/>
        <v>川沙支行</v>
      </c>
      <c r="BC77" t="s">
        <v>336</v>
      </c>
      <c r="BD77">
        <v>0</v>
      </c>
    </row>
    <row r="78" ht="17.25" spans="4:56">
      <c r="D78" s="81">
        <v>0</v>
      </c>
      <c r="L78">
        <v>0</v>
      </c>
      <c r="Y78" s="87"/>
      <c r="Z78">
        <f t="shared" si="26"/>
        <v>0</v>
      </c>
      <c r="AA78" t="str">
        <f t="shared" si="24"/>
        <v>民耀分理处</v>
      </c>
      <c r="AB78" s="82" t="s">
        <v>139</v>
      </c>
      <c r="AC78" s="82">
        <v>0</v>
      </c>
      <c r="AD78" s="82">
        <v>0</v>
      </c>
      <c r="AE78" s="82">
        <v>3</v>
      </c>
      <c r="AF78" s="82">
        <v>25000</v>
      </c>
      <c r="AG78" t="str">
        <f t="shared" si="25"/>
        <v>民耀分理处</v>
      </c>
      <c r="AI78" s="90" t="s">
        <v>337</v>
      </c>
      <c r="AJ78" s="90" t="s">
        <v>286</v>
      </c>
      <c r="AX78" t="s">
        <v>337</v>
      </c>
      <c r="AY78" t="s">
        <v>286</v>
      </c>
      <c r="BB78" t="str">
        <f t="shared" si="23"/>
        <v>川沙支行</v>
      </c>
      <c r="BC78" t="s">
        <v>338</v>
      </c>
      <c r="BD78">
        <v>0</v>
      </c>
    </row>
    <row r="79" ht="17.25" spans="4:56">
      <c r="D79" s="81">
        <v>0</v>
      </c>
      <c r="L79">
        <v>0</v>
      </c>
      <c r="Y79" s="87"/>
      <c r="Z79">
        <f t="shared" si="26"/>
        <v>0</v>
      </c>
      <c r="AA79" t="str">
        <f t="shared" si="24"/>
        <v>花木支行</v>
      </c>
      <c r="AB79" s="82" t="s">
        <v>339</v>
      </c>
      <c r="AC79" s="82">
        <v>0</v>
      </c>
      <c r="AD79" s="82">
        <v>0</v>
      </c>
      <c r="AE79" s="82">
        <v>0</v>
      </c>
      <c r="AF79" s="82">
        <v>0</v>
      </c>
      <c r="AG79" t="str">
        <f t="shared" si="25"/>
        <v>花木支行</v>
      </c>
      <c r="AI79" s="90" t="s">
        <v>337</v>
      </c>
      <c r="AJ79" s="90" t="s">
        <v>286</v>
      </c>
      <c r="AX79" t="s">
        <v>337</v>
      </c>
      <c r="AY79" t="s">
        <v>286</v>
      </c>
      <c r="BB79" t="str">
        <f t="shared" si="23"/>
        <v>零售市场部</v>
      </c>
      <c r="BC79" t="s">
        <v>185</v>
      </c>
      <c r="BD79">
        <v>1</v>
      </c>
    </row>
    <row r="80" ht="17.25" spans="4:56">
      <c r="D80" s="81">
        <v>0</v>
      </c>
      <c r="L80">
        <v>0</v>
      </c>
      <c r="Y80" s="87"/>
      <c r="Z80">
        <f t="shared" si="26"/>
        <v>0</v>
      </c>
      <c r="AA80" t="str">
        <f t="shared" si="24"/>
        <v>南新分理处</v>
      </c>
      <c r="AB80" s="82" t="s">
        <v>340</v>
      </c>
      <c r="AC80" s="82">
        <v>0</v>
      </c>
      <c r="AD80" s="82">
        <v>0</v>
      </c>
      <c r="AE80" s="82">
        <v>0</v>
      </c>
      <c r="AF80" s="82">
        <v>0</v>
      </c>
      <c r="AG80" t="str">
        <f t="shared" si="25"/>
        <v>南新分理处</v>
      </c>
      <c r="AI80" s="90" t="s">
        <v>341</v>
      </c>
      <c r="AJ80" s="90" t="s">
        <v>286</v>
      </c>
      <c r="AX80" t="s">
        <v>341</v>
      </c>
      <c r="AY80" t="s">
        <v>286</v>
      </c>
      <c r="BB80" t="str">
        <f t="shared" si="23"/>
        <v>孙桥支行</v>
      </c>
      <c r="BC80" t="s">
        <v>342</v>
      </c>
      <c r="BD80">
        <v>0</v>
      </c>
    </row>
    <row r="81" ht="17.25" spans="4:56">
      <c r="D81" s="81">
        <v>0</v>
      </c>
      <c r="L81">
        <v>0</v>
      </c>
      <c r="Y81" s="87"/>
      <c r="Z81">
        <f t="shared" si="26"/>
        <v>0</v>
      </c>
      <c r="AA81" t="str">
        <f t="shared" si="24"/>
        <v>唐镇支行</v>
      </c>
      <c r="AB81" s="82" t="s">
        <v>343</v>
      </c>
      <c r="AC81" s="82">
        <v>0</v>
      </c>
      <c r="AD81" s="82">
        <v>0</v>
      </c>
      <c r="AE81" s="82">
        <v>0</v>
      </c>
      <c r="AF81" s="82">
        <v>80000</v>
      </c>
      <c r="AG81" t="str">
        <f t="shared" si="25"/>
        <v>唐镇支行</v>
      </c>
      <c r="AI81" s="90" t="s">
        <v>344</v>
      </c>
      <c r="AJ81" s="90" t="s">
        <v>286</v>
      </c>
      <c r="AX81" t="s">
        <v>344</v>
      </c>
      <c r="AY81" t="s">
        <v>286</v>
      </c>
      <c r="BB81" t="str">
        <f t="shared" si="23"/>
        <v>凌兆分理处</v>
      </c>
      <c r="BC81" t="s">
        <v>345</v>
      </c>
      <c r="BD81">
        <v>0</v>
      </c>
    </row>
    <row r="82" ht="17.25" spans="4:56">
      <c r="D82" s="81">
        <v>0</v>
      </c>
      <c r="L82">
        <v>0</v>
      </c>
      <c r="Y82" s="87"/>
      <c r="Z82">
        <f t="shared" si="26"/>
        <v>0</v>
      </c>
      <c r="AA82" t="str">
        <f t="shared" si="24"/>
        <v>杨思支行</v>
      </c>
      <c r="AB82" s="82" t="s">
        <v>144</v>
      </c>
      <c r="AC82" s="82">
        <v>0</v>
      </c>
      <c r="AD82" s="82">
        <v>0</v>
      </c>
      <c r="AE82" s="82">
        <v>0</v>
      </c>
      <c r="AF82" s="82">
        <v>0</v>
      </c>
      <c r="AG82" t="str">
        <f t="shared" si="25"/>
        <v>杨思支行</v>
      </c>
      <c r="AI82" s="90" t="s">
        <v>346</v>
      </c>
      <c r="AJ82" s="90" t="s">
        <v>286</v>
      </c>
      <c r="AX82" t="s">
        <v>346</v>
      </c>
      <c r="AY82" t="s">
        <v>286</v>
      </c>
      <c r="BB82" t="str">
        <f t="shared" si="23"/>
        <v>黄楼支行</v>
      </c>
      <c r="BC82" t="s">
        <v>347</v>
      </c>
      <c r="BD82">
        <v>0</v>
      </c>
    </row>
    <row r="83" ht="17.25" spans="4:56">
      <c r="D83" s="81">
        <v>0</v>
      </c>
      <c r="L83">
        <v>0</v>
      </c>
      <c r="Y83" s="87"/>
      <c r="Z83">
        <f t="shared" si="26"/>
        <v>0</v>
      </c>
      <c r="AA83" t="str">
        <f t="shared" si="24"/>
        <v>零售市场部</v>
      </c>
      <c r="AB83" s="82" t="s">
        <v>56</v>
      </c>
      <c r="AC83" s="82">
        <v>4</v>
      </c>
      <c r="AD83" s="82">
        <v>0</v>
      </c>
      <c r="AE83" s="82">
        <v>47</v>
      </c>
      <c r="AF83" s="82">
        <v>80000</v>
      </c>
      <c r="AG83" t="str">
        <f t="shared" si="25"/>
        <v>零售市场部</v>
      </c>
      <c r="AI83" s="90" t="s">
        <v>348</v>
      </c>
      <c r="AJ83" s="90" t="s">
        <v>286</v>
      </c>
      <c r="AX83" t="s">
        <v>348</v>
      </c>
      <c r="AY83" t="s">
        <v>286</v>
      </c>
      <c r="BB83" t="str">
        <f t="shared" ref="BB83:BB114" si="27">VLOOKUP(BC83,$AX:$AY,2,FALSE)</f>
        <v>龚路支行</v>
      </c>
      <c r="BC83" t="s">
        <v>349</v>
      </c>
      <c r="BD83">
        <v>0</v>
      </c>
    </row>
    <row r="84" ht="17.25" spans="4:56">
      <c r="D84" s="81">
        <v>0</v>
      </c>
      <c r="L84">
        <v>0</v>
      </c>
      <c r="Y84" s="87"/>
      <c r="Z84">
        <f t="shared" si="26"/>
        <v>0</v>
      </c>
      <c r="AA84" t="str">
        <f t="shared" si="24"/>
        <v>曹路支行</v>
      </c>
      <c r="AB84" s="82" t="s">
        <v>63</v>
      </c>
      <c r="AC84" s="82">
        <v>0</v>
      </c>
      <c r="AD84" s="82">
        <v>0</v>
      </c>
      <c r="AE84" s="82">
        <v>1</v>
      </c>
      <c r="AF84" s="82">
        <v>0</v>
      </c>
      <c r="AG84" t="str">
        <f t="shared" si="25"/>
        <v>曹路支行</v>
      </c>
      <c r="AI84" s="90" t="s">
        <v>350</v>
      </c>
      <c r="AJ84" s="90" t="s">
        <v>286</v>
      </c>
      <c r="AX84" t="s">
        <v>350</v>
      </c>
      <c r="AY84" t="s">
        <v>286</v>
      </c>
      <c r="BB84" t="str">
        <f t="shared" si="27"/>
        <v>北蔡支行</v>
      </c>
      <c r="BC84" t="s">
        <v>190</v>
      </c>
      <c r="BD84">
        <v>1</v>
      </c>
    </row>
    <row r="85" ht="17.25" spans="4:56">
      <c r="D85" s="81">
        <v>0</v>
      </c>
      <c r="L85">
        <v>0</v>
      </c>
      <c r="Y85" s="87"/>
      <c r="Z85">
        <f t="shared" si="26"/>
        <v>0</v>
      </c>
      <c r="AA85" t="str">
        <f t="shared" si="24"/>
        <v>零售金融部</v>
      </c>
      <c r="AB85" s="82" t="s">
        <v>279</v>
      </c>
      <c r="AC85" s="82">
        <v>0</v>
      </c>
      <c r="AD85" s="82">
        <v>0</v>
      </c>
      <c r="AE85" s="82">
        <v>0</v>
      </c>
      <c r="AF85" s="82">
        <v>0</v>
      </c>
      <c r="AG85" t="str">
        <f t="shared" si="25"/>
        <v>零售金融部</v>
      </c>
      <c r="AI85" s="90" t="s">
        <v>351</v>
      </c>
      <c r="AJ85" s="90" t="s">
        <v>286</v>
      </c>
      <c r="AX85" t="s">
        <v>351</v>
      </c>
      <c r="AY85" t="s">
        <v>286</v>
      </c>
      <c r="BB85" t="str">
        <f t="shared" si="27"/>
        <v>零售市场部</v>
      </c>
      <c r="BC85" t="s">
        <v>195</v>
      </c>
      <c r="BD85">
        <v>3</v>
      </c>
    </row>
    <row r="86" ht="17.25" spans="4:56">
      <c r="D86" s="81">
        <v>0</v>
      </c>
      <c r="L86">
        <v>0</v>
      </c>
      <c r="Y86" s="87"/>
      <c r="Z86">
        <f t="shared" si="26"/>
        <v>0</v>
      </c>
      <c r="AA86" t="str">
        <f t="shared" si="24"/>
        <v>市场一部</v>
      </c>
      <c r="AB86" s="82" t="s">
        <v>352</v>
      </c>
      <c r="AC86" s="82">
        <v>0</v>
      </c>
      <c r="AD86" s="82">
        <v>0</v>
      </c>
      <c r="AE86" s="82">
        <v>0</v>
      </c>
      <c r="AF86" s="82">
        <v>0</v>
      </c>
      <c r="AG86" t="str">
        <f t="shared" si="25"/>
        <v>市场一部</v>
      </c>
      <c r="AI86" s="90" t="s">
        <v>353</v>
      </c>
      <c r="AJ86" s="90" t="s">
        <v>286</v>
      </c>
      <c r="AX86" t="s">
        <v>353</v>
      </c>
      <c r="AY86" t="s">
        <v>286</v>
      </c>
      <c r="BB86" t="str">
        <f t="shared" si="27"/>
        <v>东波分理处</v>
      </c>
      <c r="BC86" t="s">
        <v>354</v>
      </c>
      <c r="BD86">
        <v>0</v>
      </c>
    </row>
    <row r="87" ht="17.25" spans="4:56">
      <c r="D87" s="81">
        <v>0</v>
      </c>
      <c r="L87">
        <v>0</v>
      </c>
      <c r="Y87" s="87"/>
      <c r="Z87">
        <f t="shared" si="26"/>
        <v>0</v>
      </c>
      <c r="AA87" t="str">
        <f t="shared" si="24"/>
        <v>零售市场部</v>
      </c>
      <c r="AB87" s="82" t="s">
        <v>355</v>
      </c>
      <c r="AC87" s="82">
        <v>0</v>
      </c>
      <c r="AD87" s="82">
        <v>0</v>
      </c>
      <c r="AE87" s="82">
        <v>0</v>
      </c>
      <c r="AF87" s="82">
        <v>10000</v>
      </c>
      <c r="AG87" t="str">
        <f t="shared" si="25"/>
        <v>零售市场部</v>
      </c>
      <c r="AI87" s="90" t="s">
        <v>356</v>
      </c>
      <c r="AJ87" s="90" t="s">
        <v>286</v>
      </c>
      <c r="AX87" t="s">
        <v>356</v>
      </c>
      <c r="AY87" t="s">
        <v>286</v>
      </c>
      <c r="BB87" t="str">
        <f t="shared" si="27"/>
        <v>六团支行</v>
      </c>
      <c r="BC87" t="s">
        <v>357</v>
      </c>
      <c r="BD87">
        <v>0</v>
      </c>
    </row>
    <row r="88" ht="17.25" spans="4:56">
      <c r="D88" s="81">
        <v>0</v>
      </c>
      <c r="L88">
        <v>0</v>
      </c>
      <c r="Y88" s="87"/>
      <c r="Z88">
        <f t="shared" si="26"/>
        <v>0</v>
      </c>
      <c r="AA88" t="str">
        <f t="shared" si="24"/>
        <v>张江支行</v>
      </c>
      <c r="AB88" s="82" t="s">
        <v>358</v>
      </c>
      <c r="AC88" s="82">
        <v>0</v>
      </c>
      <c r="AD88" s="82">
        <v>0</v>
      </c>
      <c r="AE88" s="82">
        <v>0</v>
      </c>
      <c r="AF88" s="82">
        <v>0</v>
      </c>
      <c r="AG88" t="str">
        <f t="shared" si="25"/>
        <v>张江支行</v>
      </c>
      <c r="AI88" s="90" t="s">
        <v>359</v>
      </c>
      <c r="AJ88" s="90" t="s">
        <v>286</v>
      </c>
      <c r="AX88" t="s">
        <v>359</v>
      </c>
      <c r="AY88" t="s">
        <v>286</v>
      </c>
      <c r="BB88" t="str">
        <f t="shared" si="27"/>
        <v>高行支行</v>
      </c>
      <c r="BC88" t="s">
        <v>360</v>
      </c>
      <c r="BD88">
        <v>0</v>
      </c>
    </row>
    <row r="89" ht="17.25" spans="4:56">
      <c r="D89" s="81">
        <v>0</v>
      </c>
      <c r="L89">
        <v>0</v>
      </c>
      <c r="Y89" s="87"/>
      <c r="Z89">
        <f t="shared" si="26"/>
        <v>0</v>
      </c>
      <c r="AA89">
        <f t="shared" si="24"/>
        <v>0</v>
      </c>
      <c r="AB89" s="82" t="s">
        <v>103</v>
      </c>
      <c r="AC89" s="82">
        <v>0</v>
      </c>
      <c r="AD89" s="82">
        <v>0</v>
      </c>
      <c r="AE89" s="82">
        <v>2</v>
      </c>
      <c r="AF89" s="82">
        <v>0</v>
      </c>
      <c r="AG89">
        <f t="shared" si="25"/>
        <v>0</v>
      </c>
      <c r="AI89" s="90" t="s">
        <v>361</v>
      </c>
      <c r="AJ89" s="90" t="s">
        <v>286</v>
      </c>
      <c r="AX89" t="s">
        <v>361</v>
      </c>
      <c r="AY89" t="s">
        <v>286</v>
      </c>
      <c r="BB89" t="str">
        <f t="shared" si="27"/>
        <v>唐镇支行</v>
      </c>
      <c r="BC89" t="s">
        <v>362</v>
      </c>
      <c r="BD89">
        <v>0</v>
      </c>
    </row>
    <row r="90" ht="17.25" spans="4:56">
      <c r="D90" s="81">
        <v>0</v>
      </c>
      <c r="L90">
        <v>0</v>
      </c>
      <c r="Y90" s="87"/>
      <c r="Z90">
        <f t="shared" si="26"/>
        <v>0</v>
      </c>
      <c r="AA90" t="str">
        <f t="shared" si="24"/>
        <v>合庆支行</v>
      </c>
      <c r="AB90" s="82" t="s">
        <v>161</v>
      </c>
      <c r="AC90" s="82">
        <v>0</v>
      </c>
      <c r="AD90" s="82">
        <v>100000</v>
      </c>
      <c r="AE90" s="82">
        <v>0</v>
      </c>
      <c r="AF90" s="82">
        <v>302600</v>
      </c>
      <c r="AG90" t="str">
        <f t="shared" si="25"/>
        <v>合庆支行</v>
      </c>
      <c r="AI90" s="90" t="s">
        <v>363</v>
      </c>
      <c r="AJ90" s="90" t="s">
        <v>286</v>
      </c>
      <c r="AX90" t="s">
        <v>363</v>
      </c>
      <c r="AY90" t="s">
        <v>286</v>
      </c>
      <c r="BB90" t="str">
        <f t="shared" si="27"/>
        <v>花木支行</v>
      </c>
      <c r="BC90" t="s">
        <v>364</v>
      </c>
      <c r="BD90">
        <v>0</v>
      </c>
    </row>
    <row r="91" ht="17.25" spans="4:56">
      <c r="D91" s="81">
        <v>0</v>
      </c>
      <c r="L91">
        <v>0</v>
      </c>
      <c r="Y91" s="87"/>
      <c r="Z91">
        <f t="shared" si="26"/>
        <v>0</v>
      </c>
      <c r="AA91" t="str">
        <f t="shared" si="24"/>
        <v>凌桥支行</v>
      </c>
      <c r="AB91" s="82" t="s">
        <v>365</v>
      </c>
      <c r="AC91" s="82">
        <v>0</v>
      </c>
      <c r="AD91" s="82">
        <v>0</v>
      </c>
      <c r="AE91" s="82">
        <v>2</v>
      </c>
      <c r="AF91" s="82">
        <v>0</v>
      </c>
      <c r="AG91" t="str">
        <f t="shared" si="25"/>
        <v>凌桥支行</v>
      </c>
      <c r="AI91" s="90" t="s">
        <v>366</v>
      </c>
      <c r="AJ91" s="90" t="s">
        <v>286</v>
      </c>
      <c r="AX91" t="s">
        <v>366</v>
      </c>
      <c r="AY91" t="s">
        <v>286</v>
      </c>
      <c r="BB91" t="str">
        <f t="shared" si="27"/>
        <v>零售市场部</v>
      </c>
      <c r="BC91" t="s">
        <v>162</v>
      </c>
      <c r="BD91">
        <v>2</v>
      </c>
    </row>
    <row r="92" ht="17.25" spans="4:56">
      <c r="D92" s="81">
        <v>0</v>
      </c>
      <c r="L92">
        <v>0</v>
      </c>
      <c r="Y92" s="87"/>
      <c r="Z92">
        <f t="shared" si="26"/>
        <v>0</v>
      </c>
      <c r="AA92" t="str">
        <f t="shared" si="24"/>
        <v>洋泾支行</v>
      </c>
      <c r="AB92" s="82" t="s">
        <v>166</v>
      </c>
      <c r="AC92" s="82">
        <v>0</v>
      </c>
      <c r="AD92" s="82">
        <v>0</v>
      </c>
      <c r="AE92" s="82">
        <v>5</v>
      </c>
      <c r="AF92" s="82">
        <v>51000</v>
      </c>
      <c r="AG92" t="str">
        <f t="shared" si="25"/>
        <v>洋泾支行</v>
      </c>
      <c r="AI92" s="90" t="s">
        <v>367</v>
      </c>
      <c r="AJ92" s="90" t="s">
        <v>286</v>
      </c>
      <c r="AX92" t="s">
        <v>367</v>
      </c>
      <c r="AY92" t="s">
        <v>286</v>
      </c>
      <c r="BB92" t="str">
        <f t="shared" si="27"/>
        <v>南新分理处</v>
      </c>
      <c r="BC92" t="s">
        <v>368</v>
      </c>
      <c r="BD92">
        <v>0</v>
      </c>
    </row>
    <row r="93" ht="17.25" spans="4:56">
      <c r="D93" s="81">
        <v>0</v>
      </c>
      <c r="L93">
        <v>0</v>
      </c>
      <c r="Y93" s="87"/>
      <c r="Z93">
        <f t="shared" si="26"/>
        <v>0</v>
      </c>
      <c r="AA93" t="str">
        <f t="shared" si="24"/>
        <v>金桥支行</v>
      </c>
      <c r="AB93" s="82" t="s">
        <v>369</v>
      </c>
      <c r="AC93" s="82">
        <v>0</v>
      </c>
      <c r="AD93" s="82">
        <v>0</v>
      </c>
      <c r="AE93" s="82">
        <v>0</v>
      </c>
      <c r="AF93" s="82">
        <v>0</v>
      </c>
      <c r="AG93" t="str">
        <f t="shared" si="25"/>
        <v>金桥支行</v>
      </c>
      <c r="AI93" s="90"/>
      <c r="AJ93" s="90"/>
      <c r="BB93" t="str">
        <f t="shared" si="27"/>
        <v>陆家嘴支行</v>
      </c>
      <c r="BC93" t="s">
        <v>370</v>
      </c>
      <c r="BD93">
        <v>0</v>
      </c>
    </row>
    <row r="94" ht="17.25" spans="4:56">
      <c r="D94" s="81">
        <v>0</v>
      </c>
      <c r="L94">
        <v>0</v>
      </c>
      <c r="Y94" s="87"/>
      <c r="Z94">
        <f t="shared" si="26"/>
        <v>0</v>
      </c>
      <c r="AA94" t="str">
        <f t="shared" si="24"/>
        <v>合规内控部</v>
      </c>
      <c r="AB94" s="82" t="s">
        <v>371</v>
      </c>
      <c r="AC94" s="82">
        <v>0</v>
      </c>
      <c r="AD94" s="82">
        <v>0</v>
      </c>
      <c r="AE94" s="82">
        <v>0</v>
      </c>
      <c r="AF94" s="82">
        <v>0</v>
      </c>
      <c r="AG94" t="str">
        <f t="shared" si="25"/>
        <v>合规内控部</v>
      </c>
      <c r="AI94" s="90" t="s">
        <v>372</v>
      </c>
      <c r="AJ94" s="90" t="s">
        <v>286</v>
      </c>
      <c r="AX94" t="s">
        <v>372</v>
      </c>
      <c r="AY94" t="s">
        <v>286</v>
      </c>
      <c r="BB94" t="str">
        <f t="shared" si="27"/>
        <v>东沟支行</v>
      </c>
      <c r="BC94" t="s">
        <v>373</v>
      </c>
      <c r="BD94">
        <v>0</v>
      </c>
    </row>
    <row r="95" ht="17.25" spans="4:56">
      <c r="D95" s="81">
        <v>0</v>
      </c>
      <c r="L95">
        <v>0</v>
      </c>
      <c r="Y95" s="87"/>
      <c r="Z95">
        <f t="shared" si="26"/>
        <v>0</v>
      </c>
      <c r="AA95" t="str">
        <f t="shared" si="24"/>
        <v>御桥分理处</v>
      </c>
      <c r="AB95" s="82" t="s">
        <v>374</v>
      </c>
      <c r="AC95" s="82">
        <v>0</v>
      </c>
      <c r="AD95" s="82">
        <v>0</v>
      </c>
      <c r="AE95" s="82">
        <v>0</v>
      </c>
      <c r="AF95" s="82">
        <v>0</v>
      </c>
      <c r="AG95" t="str">
        <f t="shared" si="25"/>
        <v>御桥分理处</v>
      </c>
      <c r="AI95" s="90" t="s">
        <v>375</v>
      </c>
      <c r="AJ95" s="90" t="s">
        <v>286</v>
      </c>
      <c r="AX95" t="s">
        <v>375</v>
      </c>
      <c r="AY95" t="s">
        <v>286</v>
      </c>
      <c r="BB95" t="str">
        <f t="shared" si="27"/>
        <v>孙桥支行</v>
      </c>
      <c r="BC95" t="s">
        <v>203</v>
      </c>
      <c r="BD95">
        <v>0</v>
      </c>
    </row>
    <row r="96" ht="17.25" spans="4:56">
      <c r="D96" s="81">
        <v>0</v>
      </c>
      <c r="L96">
        <v>0</v>
      </c>
      <c r="Y96" s="87"/>
      <c r="Z96">
        <f t="shared" si="26"/>
        <v>0</v>
      </c>
      <c r="AA96" t="str">
        <f t="shared" si="24"/>
        <v>凌兆分理处</v>
      </c>
      <c r="AB96" s="82" t="s">
        <v>376</v>
      </c>
      <c r="AC96" s="82">
        <v>0</v>
      </c>
      <c r="AD96" s="82">
        <v>0</v>
      </c>
      <c r="AE96" s="82">
        <v>0</v>
      </c>
      <c r="AF96" s="82">
        <v>0</v>
      </c>
      <c r="AG96" t="str">
        <f t="shared" si="25"/>
        <v>凌兆分理处</v>
      </c>
      <c r="AI96" s="90" t="s">
        <v>377</v>
      </c>
      <c r="AJ96" s="90" t="s">
        <v>286</v>
      </c>
      <c r="AX96" t="s">
        <v>377</v>
      </c>
      <c r="AY96" t="s">
        <v>286</v>
      </c>
      <c r="BB96" t="str">
        <f t="shared" si="27"/>
        <v>施湾支行</v>
      </c>
      <c r="BC96" t="s">
        <v>378</v>
      </c>
      <c r="BD96">
        <v>0</v>
      </c>
    </row>
    <row r="97" ht="17.25" spans="4:56">
      <c r="D97" s="81">
        <v>0</v>
      </c>
      <c r="L97">
        <v>0</v>
      </c>
      <c r="Y97" s="87"/>
      <c r="Z97">
        <f t="shared" si="26"/>
        <v>0</v>
      </c>
      <c r="AA97">
        <f t="shared" si="24"/>
        <v>0</v>
      </c>
      <c r="AB97" s="82" t="s">
        <v>379</v>
      </c>
      <c r="AC97" s="82">
        <v>0</v>
      </c>
      <c r="AD97" s="82">
        <v>0</v>
      </c>
      <c r="AE97" s="82">
        <v>0</v>
      </c>
      <c r="AF97" s="82">
        <v>0</v>
      </c>
      <c r="AG97">
        <f t="shared" si="25"/>
        <v>0</v>
      </c>
      <c r="AI97" s="90" t="s">
        <v>380</v>
      </c>
      <c r="AJ97" s="90" t="s">
        <v>286</v>
      </c>
      <c r="AX97" t="s">
        <v>380</v>
      </c>
      <c r="AY97" t="s">
        <v>286</v>
      </c>
      <c r="BB97" t="str">
        <f t="shared" si="27"/>
        <v>洋泾支行</v>
      </c>
      <c r="BC97" t="s">
        <v>381</v>
      </c>
      <c r="BD97">
        <v>0</v>
      </c>
    </row>
    <row r="98" ht="17.25" spans="4:56">
      <c r="D98" s="81">
        <v>0</v>
      </c>
      <c r="L98">
        <v>0</v>
      </c>
      <c r="Y98" s="87"/>
      <c r="Z98">
        <f t="shared" si="26"/>
        <v>0</v>
      </c>
      <c r="AA98">
        <f t="shared" si="24"/>
        <v>0</v>
      </c>
      <c r="AB98" s="82" t="s">
        <v>382</v>
      </c>
      <c r="AC98" s="82">
        <v>0</v>
      </c>
      <c r="AD98" s="82">
        <v>0</v>
      </c>
      <c r="AE98" s="82">
        <v>0</v>
      </c>
      <c r="AF98" s="82">
        <v>24000</v>
      </c>
      <c r="AG98">
        <f t="shared" si="25"/>
        <v>0</v>
      </c>
      <c r="AI98" s="90" t="s">
        <v>383</v>
      </c>
      <c r="AJ98" s="90" t="s">
        <v>286</v>
      </c>
      <c r="AX98" t="s">
        <v>383</v>
      </c>
      <c r="AY98" t="s">
        <v>286</v>
      </c>
      <c r="BB98" t="str">
        <f t="shared" si="27"/>
        <v>合庆支行</v>
      </c>
      <c r="BC98" t="s">
        <v>384</v>
      </c>
      <c r="BD98">
        <v>0</v>
      </c>
    </row>
    <row r="99" ht="17.25" spans="4:56">
      <c r="D99" s="81">
        <v>0</v>
      </c>
      <c r="L99">
        <v>0</v>
      </c>
      <c r="Y99" s="87"/>
      <c r="Z99">
        <f t="shared" si="26"/>
        <v>0</v>
      </c>
      <c r="AA99" t="str">
        <f t="shared" si="24"/>
        <v>南新分理处</v>
      </c>
      <c r="AB99" s="82" t="s">
        <v>110</v>
      </c>
      <c r="AC99" s="82">
        <v>0</v>
      </c>
      <c r="AD99" s="82">
        <v>0</v>
      </c>
      <c r="AE99" s="82">
        <v>2</v>
      </c>
      <c r="AF99" s="82">
        <v>511000</v>
      </c>
      <c r="AG99" t="str">
        <f t="shared" si="25"/>
        <v>南新分理处</v>
      </c>
      <c r="AI99" s="90" t="s">
        <v>385</v>
      </c>
      <c r="AJ99" s="90" t="s">
        <v>286</v>
      </c>
      <c r="AX99" t="s">
        <v>385</v>
      </c>
      <c r="AY99" t="s">
        <v>286</v>
      </c>
      <c r="BB99" t="str">
        <f t="shared" si="27"/>
        <v>零售市场部</v>
      </c>
      <c r="BC99" t="s">
        <v>206</v>
      </c>
      <c r="BD99">
        <v>1</v>
      </c>
    </row>
    <row r="100" ht="17.25" spans="4:56">
      <c r="D100" s="81">
        <v>0</v>
      </c>
      <c r="L100">
        <v>0</v>
      </c>
      <c r="Y100" s="87"/>
      <c r="Z100">
        <f t="shared" si="26"/>
        <v>0</v>
      </c>
      <c r="AA100">
        <f t="shared" si="24"/>
        <v>0</v>
      </c>
      <c r="AB100" s="82" t="s">
        <v>386</v>
      </c>
      <c r="AC100" s="82">
        <v>0</v>
      </c>
      <c r="AD100" s="82">
        <v>0</v>
      </c>
      <c r="AE100" s="82">
        <v>0</v>
      </c>
      <c r="AF100" s="82">
        <v>0</v>
      </c>
      <c r="AG100">
        <f t="shared" si="25"/>
        <v>0</v>
      </c>
      <c r="AI100" s="90" t="s">
        <v>387</v>
      </c>
      <c r="AJ100" s="90" t="s">
        <v>286</v>
      </c>
      <c r="AX100" t="s">
        <v>387</v>
      </c>
      <c r="AY100" t="s">
        <v>286</v>
      </c>
      <c r="BB100" t="str">
        <f t="shared" si="27"/>
        <v>严桥支行</v>
      </c>
      <c r="BC100" t="s">
        <v>211</v>
      </c>
      <c r="BD100">
        <v>1</v>
      </c>
    </row>
    <row r="101" ht="17.25" spans="4:56">
      <c r="D101" s="81">
        <v>0</v>
      </c>
      <c r="L101">
        <v>0</v>
      </c>
      <c r="Y101" s="87"/>
      <c r="Z101">
        <f t="shared" si="26"/>
        <v>0</v>
      </c>
      <c r="AA101">
        <f t="shared" si="24"/>
        <v>0</v>
      </c>
      <c r="AB101" s="82" t="s">
        <v>388</v>
      </c>
      <c r="AC101" s="82">
        <v>0</v>
      </c>
      <c r="AD101" s="82">
        <v>0</v>
      </c>
      <c r="AE101" s="82">
        <v>0</v>
      </c>
      <c r="AF101" s="82">
        <v>0</v>
      </c>
      <c r="AG101">
        <f t="shared" si="25"/>
        <v>0</v>
      </c>
      <c r="AI101" s="90" t="s">
        <v>389</v>
      </c>
      <c r="AJ101" s="90" t="s">
        <v>286</v>
      </c>
      <c r="AX101" t="s">
        <v>389</v>
      </c>
      <c r="AY101" t="s">
        <v>286</v>
      </c>
      <c r="BB101" t="str">
        <f t="shared" si="27"/>
        <v>三林支行</v>
      </c>
      <c r="BC101" t="s">
        <v>390</v>
      </c>
      <c r="BD101">
        <v>0</v>
      </c>
    </row>
    <row r="102" ht="17.25" spans="4:56">
      <c r="D102" s="81">
        <v>0</v>
      </c>
      <c r="L102">
        <v>0</v>
      </c>
      <c r="Y102" s="87"/>
      <c r="Z102">
        <f t="shared" si="26"/>
        <v>0</v>
      </c>
      <c r="AA102" t="str">
        <f t="shared" si="24"/>
        <v>龚路支行</v>
      </c>
      <c r="AB102" s="82" t="s">
        <v>391</v>
      </c>
      <c r="AC102" s="82">
        <v>0</v>
      </c>
      <c r="AD102" s="82">
        <v>0</v>
      </c>
      <c r="AE102" s="82">
        <v>0</v>
      </c>
      <c r="AF102" s="82">
        <v>0</v>
      </c>
      <c r="AG102" t="str">
        <f t="shared" si="25"/>
        <v>龚路支行</v>
      </c>
      <c r="AI102" s="90" t="s">
        <v>392</v>
      </c>
      <c r="AJ102" s="90" t="s">
        <v>286</v>
      </c>
      <c r="AX102" t="s">
        <v>392</v>
      </c>
      <c r="AY102" t="s">
        <v>286</v>
      </c>
      <c r="BB102" t="str">
        <f t="shared" si="27"/>
        <v>凌桥支行</v>
      </c>
      <c r="BC102" t="s">
        <v>393</v>
      </c>
      <c r="BD102">
        <v>0</v>
      </c>
    </row>
    <row r="103" ht="17.25" spans="4:56">
      <c r="D103" s="81">
        <v>0</v>
      </c>
      <c r="L103">
        <v>0</v>
      </c>
      <c r="Y103" s="87"/>
      <c r="Z103">
        <f t="shared" si="26"/>
        <v>0</v>
      </c>
      <c r="AA103" t="str">
        <f t="shared" si="24"/>
        <v>江镇支行</v>
      </c>
      <c r="AB103" s="82" t="s">
        <v>394</v>
      </c>
      <c r="AC103" s="82">
        <v>0</v>
      </c>
      <c r="AD103" s="82">
        <v>0</v>
      </c>
      <c r="AE103" s="82">
        <v>0</v>
      </c>
      <c r="AF103" s="82">
        <v>25000</v>
      </c>
      <c r="AG103" t="str">
        <f t="shared" si="25"/>
        <v>江镇支行</v>
      </c>
      <c r="AI103" s="90" t="s">
        <v>395</v>
      </c>
      <c r="AJ103" s="90" t="s">
        <v>286</v>
      </c>
      <c r="AX103" t="s">
        <v>395</v>
      </c>
      <c r="AY103" t="s">
        <v>286</v>
      </c>
      <c r="BB103" t="str">
        <f t="shared" si="27"/>
        <v>三林支行</v>
      </c>
      <c r="BC103" t="s">
        <v>396</v>
      </c>
      <c r="BD103">
        <v>0</v>
      </c>
    </row>
    <row r="104" ht="17.25" spans="4:56">
      <c r="D104" s="81">
        <v>0</v>
      </c>
      <c r="L104">
        <v>0</v>
      </c>
      <c r="Y104" s="87"/>
      <c r="Z104">
        <f t="shared" si="26"/>
        <v>0</v>
      </c>
      <c r="AA104">
        <f t="shared" si="24"/>
        <v>0</v>
      </c>
      <c r="AB104" s="82" t="s">
        <v>397</v>
      </c>
      <c r="AC104" s="82">
        <v>0</v>
      </c>
      <c r="AD104" s="82">
        <v>0</v>
      </c>
      <c r="AE104" s="82">
        <v>0</v>
      </c>
      <c r="AF104" s="82">
        <v>0</v>
      </c>
      <c r="AG104">
        <f t="shared" si="25"/>
        <v>0</v>
      </c>
      <c r="AI104" s="90" t="s">
        <v>398</v>
      </c>
      <c r="AJ104" s="90" t="s">
        <v>286</v>
      </c>
      <c r="AX104" t="s">
        <v>398</v>
      </c>
      <c r="AY104" t="s">
        <v>286</v>
      </c>
      <c r="BB104" t="str">
        <f t="shared" si="27"/>
        <v>益江分理处</v>
      </c>
      <c r="BC104" t="s">
        <v>215</v>
      </c>
      <c r="BD104">
        <v>1</v>
      </c>
    </row>
    <row r="105" ht="17.25" spans="4:56">
      <c r="D105" s="81">
        <v>0</v>
      </c>
      <c r="L105">
        <v>0</v>
      </c>
      <c r="Y105" s="87"/>
      <c r="Z105">
        <f t="shared" si="26"/>
        <v>0</v>
      </c>
      <c r="AA105" t="str">
        <f t="shared" si="24"/>
        <v>益江支行</v>
      </c>
      <c r="AB105" s="82" t="s">
        <v>399</v>
      </c>
      <c r="AC105" s="82">
        <v>0</v>
      </c>
      <c r="AD105" s="82">
        <v>0</v>
      </c>
      <c r="AE105" s="82">
        <v>0</v>
      </c>
      <c r="AF105" s="82">
        <v>0</v>
      </c>
      <c r="AG105" t="str">
        <f t="shared" si="25"/>
        <v>益江支行</v>
      </c>
      <c r="AI105" s="90" t="s">
        <v>400</v>
      </c>
      <c r="AJ105" s="90" t="s">
        <v>286</v>
      </c>
      <c r="AX105" t="s">
        <v>400</v>
      </c>
      <c r="AY105" t="s">
        <v>286</v>
      </c>
      <c r="BB105" t="str">
        <f t="shared" si="27"/>
        <v>零售市场部</v>
      </c>
      <c r="BC105" t="s">
        <v>168</v>
      </c>
      <c r="BD105">
        <v>35</v>
      </c>
    </row>
    <row r="106" ht="17.25" spans="4:56">
      <c r="D106" s="81">
        <v>0</v>
      </c>
      <c r="L106">
        <v>0</v>
      </c>
      <c r="Y106" s="87"/>
      <c r="Z106">
        <f t="shared" si="26"/>
        <v>0</v>
      </c>
      <c r="AA106" t="str">
        <f t="shared" si="24"/>
        <v>川沙支行</v>
      </c>
      <c r="AB106" s="82" t="s">
        <v>401</v>
      </c>
      <c r="AC106" s="82">
        <v>0</v>
      </c>
      <c r="AD106" s="82">
        <v>0</v>
      </c>
      <c r="AE106" s="82">
        <v>0</v>
      </c>
      <c r="AF106" s="82">
        <v>0</v>
      </c>
      <c r="AG106" t="str">
        <f t="shared" si="25"/>
        <v>川沙支行</v>
      </c>
      <c r="AI106" s="90" t="s">
        <v>402</v>
      </c>
      <c r="AJ106" s="90" t="s">
        <v>286</v>
      </c>
      <c r="AX106" t="s">
        <v>402</v>
      </c>
      <c r="AY106" t="s">
        <v>286</v>
      </c>
      <c r="BB106" t="str">
        <f t="shared" si="27"/>
        <v>新园路支行</v>
      </c>
      <c r="BC106" t="s">
        <v>172</v>
      </c>
      <c r="BD106">
        <v>1</v>
      </c>
    </row>
    <row r="107" ht="17.25" spans="4:56">
      <c r="D107" s="81">
        <v>0</v>
      </c>
      <c r="L107">
        <v>0</v>
      </c>
      <c r="Y107" s="87"/>
      <c r="Z107">
        <f t="shared" si="26"/>
        <v>0</v>
      </c>
      <c r="AA107" t="str">
        <f t="shared" si="24"/>
        <v>零售市场部</v>
      </c>
      <c r="AB107" s="82" t="s">
        <v>403</v>
      </c>
      <c r="AC107" s="82">
        <v>0</v>
      </c>
      <c r="AD107" s="82">
        <v>0</v>
      </c>
      <c r="AE107" s="82">
        <v>0</v>
      </c>
      <c r="AF107" s="82">
        <v>0</v>
      </c>
      <c r="AG107" t="str">
        <f t="shared" si="25"/>
        <v>零售市场部</v>
      </c>
      <c r="AI107" s="90" t="s">
        <v>404</v>
      </c>
      <c r="AJ107" s="90" t="s">
        <v>286</v>
      </c>
      <c r="AX107" t="s">
        <v>404</v>
      </c>
      <c r="AY107" t="s">
        <v>286</v>
      </c>
      <c r="BB107" t="str">
        <f t="shared" si="27"/>
        <v>江镇支行</v>
      </c>
      <c r="BC107" t="s">
        <v>405</v>
      </c>
      <c r="BD107">
        <v>0</v>
      </c>
    </row>
    <row r="108" ht="17.25" spans="4:56">
      <c r="D108" s="81">
        <v>0</v>
      </c>
      <c r="L108">
        <v>0</v>
      </c>
      <c r="Y108" s="87"/>
      <c r="Z108">
        <f t="shared" si="26"/>
        <v>0</v>
      </c>
      <c r="AA108" t="str">
        <f t="shared" si="24"/>
        <v>金桥支行</v>
      </c>
      <c r="AB108" s="82" t="s">
        <v>70</v>
      </c>
      <c r="AC108" s="82">
        <v>0</v>
      </c>
      <c r="AD108" s="82">
        <v>0</v>
      </c>
      <c r="AE108" s="82">
        <v>0</v>
      </c>
      <c r="AF108" s="82">
        <v>667325</v>
      </c>
      <c r="AG108" t="str">
        <f t="shared" si="25"/>
        <v>金桥支行</v>
      </c>
      <c r="AI108" s="91" t="s">
        <v>406</v>
      </c>
      <c r="AJ108" s="90" t="s">
        <v>286</v>
      </c>
      <c r="AX108" t="s">
        <v>406</v>
      </c>
      <c r="AY108" t="s">
        <v>286</v>
      </c>
      <c r="BB108" t="str">
        <f t="shared" si="27"/>
        <v>金桥支行</v>
      </c>
      <c r="BC108" t="s">
        <v>407</v>
      </c>
      <c r="BD108">
        <v>0</v>
      </c>
    </row>
    <row r="109" ht="17.25" spans="4:56">
      <c r="D109" s="81">
        <v>0</v>
      </c>
      <c r="L109">
        <v>0</v>
      </c>
      <c r="Y109" s="87"/>
      <c r="Z109">
        <f t="shared" si="26"/>
        <v>0</v>
      </c>
      <c r="AA109" t="str">
        <f t="shared" si="24"/>
        <v>零售市场部</v>
      </c>
      <c r="AB109" s="82" t="s">
        <v>408</v>
      </c>
      <c r="AC109" s="82">
        <v>0</v>
      </c>
      <c r="AD109" s="82">
        <v>0</v>
      </c>
      <c r="AE109" s="82">
        <v>0</v>
      </c>
      <c r="AF109" s="82">
        <v>0</v>
      </c>
      <c r="AG109" t="str">
        <f t="shared" si="25"/>
        <v>零售市场部</v>
      </c>
      <c r="AI109" s="90" t="s">
        <v>409</v>
      </c>
      <c r="AJ109" s="90" t="s">
        <v>286</v>
      </c>
      <c r="AX109" t="s">
        <v>409</v>
      </c>
      <c r="AY109" t="s">
        <v>286</v>
      </c>
      <c r="BB109" t="str">
        <f t="shared" si="27"/>
        <v>市场二部</v>
      </c>
      <c r="BC109" t="s">
        <v>410</v>
      </c>
      <c r="BD109">
        <v>0</v>
      </c>
    </row>
    <row r="110" ht="17.25" spans="4:56">
      <c r="D110" s="81">
        <v>0</v>
      </c>
      <c r="L110">
        <v>0</v>
      </c>
      <c r="Y110" s="87"/>
      <c r="Z110">
        <f t="shared" si="26"/>
        <v>0</v>
      </c>
      <c r="AA110" t="str">
        <f t="shared" si="24"/>
        <v>龚路支行</v>
      </c>
      <c r="AB110" s="82" t="s">
        <v>411</v>
      </c>
      <c r="AC110" s="82">
        <v>0</v>
      </c>
      <c r="AD110" s="82">
        <v>0</v>
      </c>
      <c r="AE110" s="82">
        <v>0</v>
      </c>
      <c r="AF110" s="82">
        <v>0</v>
      </c>
      <c r="AG110" t="str">
        <f t="shared" si="25"/>
        <v>龚路支行</v>
      </c>
      <c r="AI110" s="90" t="s">
        <v>412</v>
      </c>
      <c r="AJ110" s="90" t="s">
        <v>286</v>
      </c>
      <c r="AX110" t="s">
        <v>412</v>
      </c>
      <c r="AY110" t="s">
        <v>286</v>
      </c>
      <c r="BB110" t="str">
        <f t="shared" si="27"/>
        <v>北蔡支行</v>
      </c>
      <c r="BC110" t="s">
        <v>413</v>
      </c>
      <c r="BD110">
        <v>0</v>
      </c>
    </row>
    <row r="111" ht="17.25" spans="4:56">
      <c r="D111" s="81">
        <v>0</v>
      </c>
      <c r="L111">
        <v>0</v>
      </c>
      <c r="Y111" s="87"/>
      <c r="Z111">
        <f t="shared" si="26"/>
        <v>0</v>
      </c>
      <c r="AA111" t="str">
        <f t="shared" si="24"/>
        <v>运营管理部业务保障部</v>
      </c>
      <c r="AB111" s="82" t="s">
        <v>414</v>
      </c>
      <c r="AC111" s="82">
        <v>0</v>
      </c>
      <c r="AD111" s="82">
        <v>0</v>
      </c>
      <c r="AE111" s="82">
        <v>0</v>
      </c>
      <c r="AF111" s="82">
        <v>0</v>
      </c>
      <c r="AG111" t="str">
        <f t="shared" si="25"/>
        <v>运营管理部业务保障部</v>
      </c>
      <c r="AI111" s="90" t="s">
        <v>415</v>
      </c>
      <c r="AJ111" s="90" t="s">
        <v>299</v>
      </c>
      <c r="AX111" t="s">
        <v>415</v>
      </c>
      <c r="AY111" t="s">
        <v>299</v>
      </c>
      <c r="BB111" t="str">
        <f t="shared" si="27"/>
        <v>潼港分理处</v>
      </c>
      <c r="BC111" t="s">
        <v>416</v>
      </c>
      <c r="BD111">
        <v>0</v>
      </c>
    </row>
    <row r="112" ht="17.25" spans="4:56">
      <c r="D112" s="81">
        <v>0</v>
      </c>
      <c r="L112">
        <v>0</v>
      </c>
      <c r="Y112" s="87"/>
      <c r="Z112">
        <f t="shared" si="26"/>
        <v>0</v>
      </c>
      <c r="AA112">
        <f t="shared" si="24"/>
        <v>0</v>
      </c>
      <c r="AB112" s="82" t="s">
        <v>417</v>
      </c>
      <c r="AC112" s="82">
        <v>0</v>
      </c>
      <c r="AD112" s="82">
        <v>0</v>
      </c>
      <c r="AE112" s="82">
        <v>0</v>
      </c>
      <c r="AF112" s="82">
        <v>0</v>
      </c>
      <c r="AG112">
        <f t="shared" si="25"/>
        <v>0</v>
      </c>
      <c r="AI112" s="90" t="s">
        <v>418</v>
      </c>
      <c r="AJ112" s="90" t="s">
        <v>299</v>
      </c>
      <c r="AX112" t="s">
        <v>418</v>
      </c>
      <c r="AY112" t="s">
        <v>299</v>
      </c>
      <c r="BB112" t="str">
        <f t="shared" si="27"/>
        <v>曹路支行</v>
      </c>
      <c r="BC112" t="s">
        <v>226</v>
      </c>
      <c r="BD112">
        <v>2</v>
      </c>
    </row>
    <row r="113" ht="17.25" spans="4:56">
      <c r="D113" s="81">
        <v>0</v>
      </c>
      <c r="L113">
        <v>0</v>
      </c>
      <c r="Y113" s="87"/>
      <c r="Z113">
        <f t="shared" si="26"/>
        <v>0</v>
      </c>
      <c r="AA113" t="str">
        <f t="shared" si="24"/>
        <v>办公室</v>
      </c>
      <c r="AB113" s="82" t="s">
        <v>137</v>
      </c>
      <c r="AC113" s="82">
        <v>0</v>
      </c>
      <c r="AD113" s="82">
        <v>0</v>
      </c>
      <c r="AE113" s="82">
        <v>0</v>
      </c>
      <c r="AF113" s="82">
        <v>0</v>
      </c>
      <c r="AG113" t="str">
        <f t="shared" si="25"/>
        <v>办公室</v>
      </c>
      <c r="AI113" s="90" t="s">
        <v>419</v>
      </c>
      <c r="AJ113" s="90" t="s">
        <v>299</v>
      </c>
      <c r="AX113" t="s">
        <v>419</v>
      </c>
      <c r="AY113" t="s">
        <v>299</v>
      </c>
      <c r="BB113" t="str">
        <f t="shared" si="27"/>
        <v>营业部</v>
      </c>
      <c r="BC113" t="s">
        <v>420</v>
      </c>
      <c r="BD113">
        <v>0</v>
      </c>
    </row>
    <row r="114" ht="17.25" spans="4:56">
      <c r="D114" s="81">
        <v>0</v>
      </c>
      <c r="L114">
        <v>0</v>
      </c>
      <c r="Y114" s="87"/>
      <c r="Z114">
        <f t="shared" si="26"/>
        <v>0</v>
      </c>
      <c r="AA114" t="str">
        <f t="shared" si="24"/>
        <v>民耀分理处</v>
      </c>
      <c r="AB114" s="82" t="s">
        <v>421</v>
      </c>
      <c r="AC114" s="82">
        <v>0</v>
      </c>
      <c r="AD114" s="82">
        <v>0</v>
      </c>
      <c r="AE114" s="82">
        <v>0</v>
      </c>
      <c r="AF114" s="82">
        <v>0</v>
      </c>
      <c r="AG114" t="str">
        <f t="shared" si="25"/>
        <v>民耀分理处</v>
      </c>
      <c r="AI114" s="90" t="s">
        <v>414</v>
      </c>
      <c r="AJ114" s="90" t="s">
        <v>299</v>
      </c>
      <c r="AX114" t="s">
        <v>414</v>
      </c>
      <c r="AY114" t="s">
        <v>299</v>
      </c>
      <c r="BB114" t="str">
        <f t="shared" si="27"/>
        <v>六团支行</v>
      </c>
      <c r="BC114" t="s">
        <v>422</v>
      </c>
      <c r="BD114">
        <v>0</v>
      </c>
    </row>
    <row r="115" ht="17.25" spans="4:56">
      <c r="D115" s="81">
        <v>0</v>
      </c>
      <c r="L115">
        <v>0</v>
      </c>
      <c r="Y115" s="87"/>
      <c r="Z115">
        <f t="shared" si="26"/>
        <v>0</v>
      </c>
      <c r="AA115" t="str">
        <f t="shared" si="24"/>
        <v>零售市场部</v>
      </c>
      <c r="AB115" s="82" t="s">
        <v>423</v>
      </c>
      <c r="AC115" s="82">
        <v>0</v>
      </c>
      <c r="AD115" s="82">
        <v>0</v>
      </c>
      <c r="AE115" s="82">
        <v>0</v>
      </c>
      <c r="AF115" s="82">
        <v>333800</v>
      </c>
      <c r="AG115" t="str">
        <f t="shared" si="25"/>
        <v>零售市场部</v>
      </c>
      <c r="AI115" s="90" t="s">
        <v>424</v>
      </c>
      <c r="AJ115" s="90" t="s">
        <v>299</v>
      </c>
      <c r="AX115" t="s">
        <v>424</v>
      </c>
      <c r="AY115" t="s">
        <v>299</v>
      </c>
      <c r="BB115" t="str">
        <f t="shared" ref="BB115:BB146" si="28">VLOOKUP(BC115,$AX:$AY,2,FALSE)</f>
        <v>香山分理处</v>
      </c>
      <c r="BC115" t="s">
        <v>425</v>
      </c>
      <c r="BD115">
        <v>0</v>
      </c>
    </row>
    <row r="116" ht="17.25" spans="4:56">
      <c r="D116" s="81">
        <v>0</v>
      </c>
      <c r="L116">
        <v>0</v>
      </c>
      <c r="Y116" s="87"/>
      <c r="Z116">
        <f t="shared" si="26"/>
        <v>0</v>
      </c>
      <c r="AA116" t="str">
        <f t="shared" si="24"/>
        <v>金海华城分理处</v>
      </c>
      <c r="AB116" s="82" t="s">
        <v>426</v>
      </c>
      <c r="AC116" s="82">
        <v>0</v>
      </c>
      <c r="AD116" s="82">
        <v>0</v>
      </c>
      <c r="AE116" s="82">
        <v>0</v>
      </c>
      <c r="AF116" s="82">
        <v>0</v>
      </c>
      <c r="AG116" t="str">
        <f t="shared" si="25"/>
        <v>金海华城分理处</v>
      </c>
      <c r="AI116" s="90" t="s">
        <v>427</v>
      </c>
      <c r="AJ116" s="90" t="s">
        <v>299</v>
      </c>
      <c r="AX116" t="s">
        <v>427</v>
      </c>
      <c r="AY116" t="s">
        <v>299</v>
      </c>
      <c r="BB116" t="str">
        <f t="shared" si="28"/>
        <v>江镇支行</v>
      </c>
      <c r="BC116" t="s">
        <v>428</v>
      </c>
      <c r="BD116">
        <v>0</v>
      </c>
    </row>
    <row r="117" ht="17.25" spans="4:56">
      <c r="D117" s="81">
        <v>0</v>
      </c>
      <c r="L117">
        <v>0</v>
      </c>
      <c r="Y117" s="87"/>
      <c r="Z117">
        <f t="shared" si="26"/>
        <v>0</v>
      </c>
      <c r="AA117">
        <f t="shared" si="24"/>
        <v>0</v>
      </c>
      <c r="AB117" s="82" t="s">
        <v>429</v>
      </c>
      <c r="AC117" s="82">
        <v>0</v>
      </c>
      <c r="AD117" s="82">
        <v>0</v>
      </c>
      <c r="AE117" s="82">
        <v>0</v>
      </c>
      <c r="AF117" s="82">
        <v>0</v>
      </c>
      <c r="AG117">
        <f t="shared" si="25"/>
        <v>0</v>
      </c>
      <c r="AI117" s="90" t="s">
        <v>430</v>
      </c>
      <c r="AJ117" s="90" t="s">
        <v>299</v>
      </c>
      <c r="AX117" t="s">
        <v>430</v>
      </c>
      <c r="AY117" t="s">
        <v>299</v>
      </c>
      <c r="BB117" t="str">
        <f t="shared" si="28"/>
        <v>严桥支行</v>
      </c>
      <c r="BC117" t="s">
        <v>431</v>
      </c>
      <c r="BD117">
        <v>0</v>
      </c>
    </row>
    <row r="118" ht="17.25" spans="4:56">
      <c r="D118" s="81">
        <v>0</v>
      </c>
      <c r="L118">
        <v>0</v>
      </c>
      <c r="Y118" s="87"/>
      <c r="Z118">
        <f t="shared" si="26"/>
        <v>0</v>
      </c>
      <c r="AA118" t="str">
        <f t="shared" si="24"/>
        <v>龚路支行</v>
      </c>
      <c r="AB118" s="82" t="s">
        <v>432</v>
      </c>
      <c r="AC118" s="82">
        <v>0</v>
      </c>
      <c r="AD118" s="82">
        <v>0</v>
      </c>
      <c r="AE118" s="82">
        <v>0</v>
      </c>
      <c r="AF118" s="82">
        <v>0</v>
      </c>
      <c r="AG118" t="str">
        <f t="shared" si="25"/>
        <v>龚路支行</v>
      </c>
      <c r="AI118" s="90" t="s">
        <v>433</v>
      </c>
      <c r="AJ118" s="90" t="s">
        <v>299</v>
      </c>
      <c r="AX118" t="s">
        <v>433</v>
      </c>
      <c r="AY118" t="s">
        <v>299</v>
      </c>
      <c r="BB118" t="str">
        <f t="shared" si="28"/>
        <v>蔡路支行</v>
      </c>
      <c r="BC118" t="s">
        <v>434</v>
      </c>
      <c r="BD118">
        <v>0</v>
      </c>
    </row>
    <row r="119" ht="17.25" spans="4:56">
      <c r="D119" s="81">
        <v>0</v>
      </c>
      <c r="L119">
        <v>0</v>
      </c>
      <c r="Y119" s="87"/>
      <c r="Z119">
        <f t="shared" si="26"/>
        <v>0</v>
      </c>
      <c r="AA119" t="str">
        <f t="shared" si="24"/>
        <v>花木支行</v>
      </c>
      <c r="AB119" s="82" t="s">
        <v>435</v>
      </c>
      <c r="AC119" s="82">
        <v>0</v>
      </c>
      <c r="AD119" s="82">
        <v>0</v>
      </c>
      <c r="AE119" s="82">
        <v>0</v>
      </c>
      <c r="AF119" s="82">
        <v>0</v>
      </c>
      <c r="AG119" t="str">
        <f t="shared" si="25"/>
        <v>花木支行</v>
      </c>
      <c r="AI119" s="90" t="s">
        <v>436</v>
      </c>
      <c r="AJ119" s="90" t="s">
        <v>299</v>
      </c>
      <c r="AX119" t="s">
        <v>436</v>
      </c>
      <c r="AY119" t="s">
        <v>299</v>
      </c>
      <c r="BB119" t="str">
        <f t="shared" si="28"/>
        <v>唐镇支行</v>
      </c>
      <c r="BC119" t="s">
        <v>437</v>
      </c>
      <c r="BD119">
        <v>0</v>
      </c>
    </row>
    <row r="120" ht="17.25" spans="4:56">
      <c r="D120" s="81">
        <v>0</v>
      </c>
      <c r="L120">
        <v>0</v>
      </c>
      <c r="Y120" s="87"/>
      <c r="Z120">
        <f t="shared" si="26"/>
        <v>0</v>
      </c>
      <c r="AA120" t="str">
        <f t="shared" si="24"/>
        <v>高桥支行</v>
      </c>
      <c r="AB120" s="82" t="s">
        <v>438</v>
      </c>
      <c r="AC120" s="82">
        <v>0</v>
      </c>
      <c r="AD120" s="82">
        <v>0</v>
      </c>
      <c r="AE120" s="82">
        <v>0</v>
      </c>
      <c r="AF120" s="82">
        <v>0</v>
      </c>
      <c r="AG120" t="str">
        <f t="shared" si="25"/>
        <v>高桥支行</v>
      </c>
      <c r="AI120" s="90" t="s">
        <v>439</v>
      </c>
      <c r="AJ120" s="90" t="s">
        <v>299</v>
      </c>
      <c r="AX120" t="s">
        <v>439</v>
      </c>
      <c r="AY120" t="s">
        <v>299</v>
      </c>
      <c r="BB120" t="str">
        <f t="shared" si="28"/>
        <v>东波分理处</v>
      </c>
      <c r="BC120" t="s">
        <v>440</v>
      </c>
      <c r="BD120">
        <v>0</v>
      </c>
    </row>
    <row r="121" ht="17.25" spans="4:56">
      <c r="D121" s="81">
        <v>0</v>
      </c>
      <c r="L121">
        <v>0</v>
      </c>
      <c r="Y121" s="87"/>
      <c r="Z121">
        <f t="shared" si="26"/>
        <v>0</v>
      </c>
      <c r="AA121">
        <f t="shared" si="24"/>
        <v>0</v>
      </c>
      <c r="AB121" s="82" t="s">
        <v>441</v>
      </c>
      <c r="AC121" s="82">
        <v>0</v>
      </c>
      <c r="AD121" s="82">
        <v>0</v>
      </c>
      <c r="AE121" s="82">
        <v>0</v>
      </c>
      <c r="AF121" s="82">
        <v>0</v>
      </c>
      <c r="AG121">
        <f t="shared" si="25"/>
        <v>0</v>
      </c>
      <c r="AI121" s="90" t="s">
        <v>442</v>
      </c>
      <c r="AJ121" s="90" t="s">
        <v>299</v>
      </c>
      <c r="AX121" t="s">
        <v>442</v>
      </c>
      <c r="AY121" t="s">
        <v>299</v>
      </c>
      <c r="BB121" t="str">
        <f t="shared" si="28"/>
        <v>零售市场部</v>
      </c>
      <c r="BC121" t="s">
        <v>179</v>
      </c>
      <c r="BD121">
        <v>9</v>
      </c>
    </row>
    <row r="122" ht="17.25" spans="4:56">
      <c r="D122" s="81">
        <v>0</v>
      </c>
      <c r="L122">
        <v>0</v>
      </c>
      <c r="Y122" s="87"/>
      <c r="Z122">
        <f t="shared" si="26"/>
        <v>0</v>
      </c>
      <c r="AA122" t="str">
        <f t="shared" si="24"/>
        <v>潼港分理处</v>
      </c>
      <c r="AB122" s="82" t="s">
        <v>443</v>
      </c>
      <c r="AC122" s="82">
        <v>0</v>
      </c>
      <c r="AD122" s="82">
        <v>0</v>
      </c>
      <c r="AE122" s="82">
        <v>0</v>
      </c>
      <c r="AF122" s="82">
        <v>0</v>
      </c>
      <c r="AG122" t="str">
        <f t="shared" si="25"/>
        <v>潼港分理处</v>
      </c>
      <c r="AI122" s="90" t="s">
        <v>444</v>
      </c>
      <c r="AJ122" s="90" t="s">
        <v>299</v>
      </c>
      <c r="AX122" t="s">
        <v>444</v>
      </c>
      <c r="AY122" t="s">
        <v>299</v>
      </c>
      <c r="BB122" t="str">
        <f t="shared" si="28"/>
        <v>芳华分理处</v>
      </c>
      <c r="BC122" t="s">
        <v>232</v>
      </c>
      <c r="BD122">
        <v>0</v>
      </c>
    </row>
    <row r="123" ht="17.25" spans="4:56">
      <c r="D123" s="81">
        <v>0</v>
      </c>
      <c r="L123">
        <v>0</v>
      </c>
      <c r="Y123" s="87"/>
      <c r="Z123">
        <f t="shared" si="26"/>
        <v>0</v>
      </c>
      <c r="AA123" t="str">
        <f t="shared" si="24"/>
        <v>零售市场部</v>
      </c>
      <c r="AB123" s="82" t="s">
        <v>77</v>
      </c>
      <c r="AC123" s="82">
        <v>0</v>
      </c>
      <c r="AD123" s="82">
        <v>0</v>
      </c>
      <c r="AE123" s="82">
        <v>0</v>
      </c>
      <c r="AF123" s="82">
        <v>499935</v>
      </c>
      <c r="AG123" t="str">
        <f t="shared" si="25"/>
        <v>零售市场部</v>
      </c>
      <c r="AI123" s="90" t="s">
        <v>445</v>
      </c>
      <c r="AJ123" s="90" t="s">
        <v>299</v>
      </c>
      <c r="AX123" t="s">
        <v>445</v>
      </c>
      <c r="AY123" t="s">
        <v>299</v>
      </c>
      <c r="BB123" t="str">
        <f t="shared" si="28"/>
        <v>民耀分理处</v>
      </c>
      <c r="BC123" t="s">
        <v>446</v>
      </c>
      <c r="BD123">
        <v>0</v>
      </c>
    </row>
    <row r="124" ht="17.25" spans="4:56">
      <c r="D124" s="81">
        <v>0</v>
      </c>
      <c r="L124">
        <v>0</v>
      </c>
      <c r="Y124" s="87"/>
      <c r="Z124">
        <f t="shared" si="26"/>
        <v>0</v>
      </c>
      <c r="AA124">
        <f t="shared" si="24"/>
        <v>0</v>
      </c>
      <c r="AB124" s="82" t="s">
        <v>447</v>
      </c>
      <c r="AC124" s="82">
        <v>0</v>
      </c>
      <c r="AD124" s="82">
        <v>0</v>
      </c>
      <c r="AE124" s="82">
        <v>0</v>
      </c>
      <c r="AF124" s="82">
        <v>0</v>
      </c>
      <c r="AG124">
        <f t="shared" si="25"/>
        <v>0</v>
      </c>
      <c r="AI124" s="90" t="s">
        <v>448</v>
      </c>
      <c r="AJ124" s="90" t="s">
        <v>299</v>
      </c>
      <c r="AX124" t="s">
        <v>448</v>
      </c>
      <c r="AY124" t="s">
        <v>299</v>
      </c>
      <c r="BB124" t="str">
        <f t="shared" si="28"/>
        <v>金杨支行</v>
      </c>
      <c r="BC124" t="s">
        <v>449</v>
      </c>
      <c r="BD124">
        <v>0</v>
      </c>
    </row>
    <row r="125" ht="17.25" spans="4:56">
      <c r="D125" s="81">
        <v>0</v>
      </c>
      <c r="L125">
        <v>0</v>
      </c>
      <c r="Y125" s="87"/>
      <c r="Z125">
        <f t="shared" si="26"/>
        <v>0</v>
      </c>
      <c r="AA125" t="str">
        <f t="shared" si="24"/>
        <v>香山分理处</v>
      </c>
      <c r="AB125" s="82" t="s">
        <v>183</v>
      </c>
      <c r="AC125" s="82">
        <v>0</v>
      </c>
      <c r="AD125" s="82">
        <v>0</v>
      </c>
      <c r="AE125" s="82">
        <v>0</v>
      </c>
      <c r="AF125" s="82">
        <v>0</v>
      </c>
      <c r="AG125" t="str">
        <f t="shared" si="25"/>
        <v>香山分理处</v>
      </c>
      <c r="AI125" s="90" t="s">
        <v>450</v>
      </c>
      <c r="AJ125" s="90" t="s">
        <v>299</v>
      </c>
      <c r="AX125" t="s">
        <v>450</v>
      </c>
      <c r="AY125" t="s">
        <v>299</v>
      </c>
      <c r="BB125" t="str">
        <f t="shared" si="28"/>
        <v>杨思支行</v>
      </c>
      <c r="BC125" t="s">
        <v>451</v>
      </c>
      <c r="BD125">
        <v>0</v>
      </c>
    </row>
    <row r="126" ht="17.25" spans="4:56">
      <c r="D126" s="81">
        <v>0</v>
      </c>
      <c r="L126">
        <v>0</v>
      </c>
      <c r="Y126" s="87"/>
      <c r="Z126">
        <f t="shared" si="26"/>
        <v>0</v>
      </c>
      <c r="AA126" t="str">
        <f t="shared" si="24"/>
        <v>王港支行</v>
      </c>
      <c r="AB126" s="82" t="s">
        <v>452</v>
      </c>
      <c r="AC126" s="82">
        <v>0</v>
      </c>
      <c r="AD126" s="82">
        <v>0</v>
      </c>
      <c r="AE126" s="82">
        <v>0</v>
      </c>
      <c r="AF126" s="82">
        <v>300000</v>
      </c>
      <c r="AG126" t="str">
        <f t="shared" si="25"/>
        <v>王港支行</v>
      </c>
      <c r="AI126" s="90" t="s">
        <v>453</v>
      </c>
      <c r="AJ126" s="90" t="s">
        <v>299</v>
      </c>
      <c r="AX126" t="s">
        <v>453</v>
      </c>
      <c r="AY126" t="s">
        <v>299</v>
      </c>
      <c r="BB126" t="str">
        <f t="shared" si="28"/>
        <v>花木支行</v>
      </c>
      <c r="BC126" t="s">
        <v>237</v>
      </c>
      <c r="BD126">
        <v>1</v>
      </c>
    </row>
    <row r="127" ht="17.25" spans="4:56">
      <c r="D127" s="81">
        <v>0</v>
      </c>
      <c r="L127">
        <v>0</v>
      </c>
      <c r="Y127" s="87"/>
      <c r="Z127">
        <f t="shared" si="26"/>
        <v>0</v>
      </c>
      <c r="AA127">
        <f t="shared" si="24"/>
        <v>0</v>
      </c>
      <c r="AB127" s="82" t="s">
        <v>454</v>
      </c>
      <c r="AC127" s="82">
        <v>0</v>
      </c>
      <c r="AD127" s="82">
        <v>0</v>
      </c>
      <c r="AE127" s="82">
        <v>0</v>
      </c>
      <c r="AF127" s="82">
        <v>0</v>
      </c>
      <c r="AG127">
        <f t="shared" si="25"/>
        <v>0</v>
      </c>
      <c r="AI127" s="90" t="s">
        <v>455</v>
      </c>
      <c r="AJ127" s="90" t="s">
        <v>299</v>
      </c>
      <c r="AX127" t="s">
        <v>455</v>
      </c>
      <c r="AY127" t="s">
        <v>299</v>
      </c>
      <c r="BB127" t="str">
        <f t="shared" si="28"/>
        <v>零售市场部</v>
      </c>
      <c r="BC127" t="s">
        <v>240</v>
      </c>
      <c r="BD127">
        <v>5</v>
      </c>
    </row>
    <row r="128" ht="17.25" spans="4:56">
      <c r="D128" s="81">
        <v>0</v>
      </c>
      <c r="L128">
        <v>0</v>
      </c>
      <c r="Y128" s="87"/>
      <c r="Z128">
        <f t="shared" si="26"/>
        <v>0</v>
      </c>
      <c r="AA128" t="str">
        <f t="shared" si="24"/>
        <v>公司金融部</v>
      </c>
      <c r="AB128" s="82" t="s">
        <v>201</v>
      </c>
      <c r="AC128" s="82">
        <v>0</v>
      </c>
      <c r="AD128" s="82">
        <v>0</v>
      </c>
      <c r="AE128" s="82">
        <v>0</v>
      </c>
      <c r="AF128" s="82">
        <v>0</v>
      </c>
      <c r="AG128" t="str">
        <f t="shared" si="25"/>
        <v>公司金融部</v>
      </c>
      <c r="AI128" s="90" t="s">
        <v>456</v>
      </c>
      <c r="AJ128" s="90" t="s">
        <v>299</v>
      </c>
      <c r="AX128" t="s">
        <v>456</v>
      </c>
      <c r="AY128" t="s">
        <v>299</v>
      </c>
      <c r="BB128" t="str">
        <f t="shared" si="28"/>
        <v>唐镇支行</v>
      </c>
      <c r="BC128" t="s">
        <v>457</v>
      </c>
      <c r="BD128">
        <v>0</v>
      </c>
    </row>
    <row r="129" ht="17.25" spans="4:56">
      <c r="D129" s="81">
        <v>0</v>
      </c>
      <c r="L129">
        <v>0</v>
      </c>
      <c r="Y129" s="87"/>
      <c r="Z129">
        <f t="shared" si="26"/>
        <v>0</v>
      </c>
      <c r="AA129" t="str">
        <f t="shared" si="24"/>
        <v>办公室</v>
      </c>
      <c r="AB129" s="82" t="s">
        <v>113</v>
      </c>
      <c r="AC129" s="82">
        <v>0</v>
      </c>
      <c r="AD129" s="82">
        <v>0</v>
      </c>
      <c r="AE129" s="82">
        <v>0</v>
      </c>
      <c r="AF129" s="82">
        <v>0</v>
      </c>
      <c r="AG129" t="str">
        <f t="shared" si="25"/>
        <v>办公室</v>
      </c>
      <c r="AI129" s="90" t="s">
        <v>458</v>
      </c>
      <c r="AJ129" s="90" t="s">
        <v>299</v>
      </c>
      <c r="AX129" t="s">
        <v>458</v>
      </c>
      <c r="AY129" t="s">
        <v>299</v>
      </c>
      <c r="BB129" t="str">
        <f t="shared" si="28"/>
        <v>新园路支行</v>
      </c>
      <c r="BC129" t="s">
        <v>459</v>
      </c>
      <c r="BD129">
        <v>0</v>
      </c>
    </row>
    <row r="130" ht="17.25" spans="4:56">
      <c r="D130" s="81">
        <v>0</v>
      </c>
      <c r="L130">
        <v>0</v>
      </c>
      <c r="Y130" s="87"/>
      <c r="Z130">
        <f t="shared" si="26"/>
        <v>0</v>
      </c>
      <c r="AA130" t="str">
        <f t="shared" ref="AA130:AA193" si="29">AG130</f>
        <v>王港支行</v>
      </c>
      <c r="AB130" s="82" t="s">
        <v>83</v>
      </c>
      <c r="AC130" s="82">
        <v>0</v>
      </c>
      <c r="AD130" s="82">
        <v>0</v>
      </c>
      <c r="AE130" s="82">
        <v>0</v>
      </c>
      <c r="AF130" s="82">
        <v>0</v>
      </c>
      <c r="AG130" t="str">
        <f t="shared" ref="AG130:AG193" si="30">IFERROR(VLOOKUP(AB130,$AI:$AJ,2,FALSE),0)</f>
        <v>王港支行</v>
      </c>
      <c r="AI130" s="90" t="s">
        <v>460</v>
      </c>
      <c r="AJ130" s="90" t="s">
        <v>299</v>
      </c>
      <c r="AX130" t="s">
        <v>460</v>
      </c>
      <c r="AY130" t="s">
        <v>299</v>
      </c>
      <c r="BB130" t="str">
        <f t="shared" si="28"/>
        <v>香山分理处</v>
      </c>
      <c r="BC130" t="s">
        <v>461</v>
      </c>
      <c r="BD130">
        <v>0</v>
      </c>
    </row>
    <row r="131" ht="17.25" spans="4:56">
      <c r="D131" s="81">
        <v>0</v>
      </c>
      <c r="L131">
        <v>0</v>
      </c>
      <c r="Y131" s="87"/>
      <c r="Z131">
        <f t="shared" si="26"/>
        <v>0</v>
      </c>
      <c r="AA131">
        <f t="shared" si="29"/>
        <v>0</v>
      </c>
      <c r="AB131" s="82" t="s">
        <v>462</v>
      </c>
      <c r="AC131" s="82">
        <v>0</v>
      </c>
      <c r="AD131" s="82">
        <v>0</v>
      </c>
      <c r="AE131" s="82">
        <v>0</v>
      </c>
      <c r="AF131" s="82">
        <v>0</v>
      </c>
      <c r="AG131">
        <f t="shared" si="30"/>
        <v>0</v>
      </c>
      <c r="AI131" s="89" t="s">
        <v>463</v>
      </c>
      <c r="AJ131" s="90" t="s">
        <v>299</v>
      </c>
      <c r="AX131" t="s">
        <v>463</v>
      </c>
      <c r="AY131" t="s">
        <v>299</v>
      </c>
      <c r="BB131" t="str">
        <f t="shared" si="28"/>
        <v>严桥支行</v>
      </c>
      <c r="BC131" t="s">
        <v>464</v>
      </c>
      <c r="BD131">
        <v>0</v>
      </c>
    </row>
    <row r="132" ht="17.25" spans="4:56">
      <c r="D132" s="81">
        <v>0</v>
      </c>
      <c r="L132">
        <v>0</v>
      </c>
      <c r="Y132" s="87"/>
      <c r="Z132">
        <f t="shared" ref="Z132:Z195" si="31">P132-Y132</f>
        <v>0</v>
      </c>
      <c r="AA132" t="str">
        <f t="shared" si="29"/>
        <v>公司金融部</v>
      </c>
      <c r="AB132" s="82" t="s">
        <v>197</v>
      </c>
      <c r="AC132" s="82">
        <v>0</v>
      </c>
      <c r="AD132" s="82">
        <v>0</v>
      </c>
      <c r="AE132" s="82">
        <v>0</v>
      </c>
      <c r="AF132" s="82">
        <v>0</v>
      </c>
      <c r="AG132" t="str">
        <f t="shared" si="30"/>
        <v>公司金融部</v>
      </c>
      <c r="AI132" s="91" t="s">
        <v>465</v>
      </c>
      <c r="AJ132" s="90" t="s">
        <v>299</v>
      </c>
      <c r="AX132" t="s">
        <v>465</v>
      </c>
      <c r="AY132" t="s">
        <v>299</v>
      </c>
      <c r="BB132" t="str">
        <f t="shared" si="28"/>
        <v>金杨支行</v>
      </c>
      <c r="BC132" t="s">
        <v>184</v>
      </c>
      <c r="BD132">
        <v>0</v>
      </c>
    </row>
    <row r="133" ht="17.25" spans="4:56">
      <c r="D133" s="81">
        <v>0</v>
      </c>
      <c r="L133">
        <v>0</v>
      </c>
      <c r="Y133" s="87"/>
      <c r="Z133">
        <f t="shared" si="31"/>
        <v>0</v>
      </c>
      <c r="AA133">
        <f t="shared" si="29"/>
        <v>0</v>
      </c>
      <c r="AB133" s="82" t="s">
        <v>193</v>
      </c>
      <c r="AC133" s="82">
        <v>0</v>
      </c>
      <c r="AD133" s="82">
        <v>0</v>
      </c>
      <c r="AE133" s="82">
        <v>0</v>
      </c>
      <c r="AF133" s="82">
        <v>0</v>
      </c>
      <c r="AG133">
        <f t="shared" si="30"/>
        <v>0</v>
      </c>
      <c r="AI133" s="90" t="s">
        <v>466</v>
      </c>
      <c r="AJ133" s="90" t="s">
        <v>138</v>
      </c>
      <c r="AX133" t="s">
        <v>466</v>
      </c>
      <c r="AY133" t="s">
        <v>138</v>
      </c>
      <c r="BB133" t="str">
        <f t="shared" si="28"/>
        <v>黄楼支行</v>
      </c>
      <c r="BC133" t="s">
        <v>467</v>
      </c>
      <c r="BD133">
        <v>0</v>
      </c>
    </row>
    <row r="134" ht="17.25" spans="4:56">
      <c r="D134" s="81">
        <v>0</v>
      </c>
      <c r="L134">
        <v>0</v>
      </c>
      <c r="Y134" s="87"/>
      <c r="Z134">
        <f t="shared" si="31"/>
        <v>0</v>
      </c>
      <c r="AA134" t="str">
        <f t="shared" si="29"/>
        <v>公司金融部</v>
      </c>
      <c r="AB134" s="82" t="s">
        <v>208</v>
      </c>
      <c r="AC134" s="82">
        <v>0</v>
      </c>
      <c r="AD134" s="82">
        <v>0</v>
      </c>
      <c r="AE134" s="82">
        <v>0</v>
      </c>
      <c r="AF134" s="82">
        <v>0</v>
      </c>
      <c r="AG134" t="str">
        <f t="shared" si="30"/>
        <v>公司金融部</v>
      </c>
      <c r="AI134" s="90" t="s">
        <v>371</v>
      </c>
      <c r="AJ134" s="90" t="s">
        <v>138</v>
      </c>
      <c r="AX134" t="s">
        <v>371</v>
      </c>
      <c r="AY134" t="s">
        <v>138</v>
      </c>
      <c r="BB134" t="str">
        <f t="shared" si="28"/>
        <v>孙桥支行</v>
      </c>
      <c r="BC134" t="s">
        <v>468</v>
      </c>
      <c r="BD134">
        <v>0</v>
      </c>
    </row>
    <row r="135" ht="17.25" spans="4:56">
      <c r="D135" s="81">
        <v>0</v>
      </c>
      <c r="L135">
        <v>0</v>
      </c>
      <c r="Y135" s="87"/>
      <c r="Z135">
        <f t="shared" si="31"/>
        <v>0</v>
      </c>
      <c r="AA135" t="str">
        <f t="shared" si="29"/>
        <v>运营管理部</v>
      </c>
      <c r="AB135" s="82" t="s">
        <v>409</v>
      </c>
      <c r="AC135" s="82">
        <v>0</v>
      </c>
      <c r="AD135" s="82">
        <v>0</v>
      </c>
      <c r="AE135" s="82">
        <v>0</v>
      </c>
      <c r="AF135" s="82">
        <v>0</v>
      </c>
      <c r="AG135" t="str">
        <f t="shared" si="30"/>
        <v>运营管理部</v>
      </c>
      <c r="AI135" s="90" t="s">
        <v>469</v>
      </c>
      <c r="AJ135" s="90" t="s">
        <v>138</v>
      </c>
      <c r="AX135" t="s">
        <v>469</v>
      </c>
      <c r="AY135" t="s">
        <v>138</v>
      </c>
      <c r="BB135" t="str">
        <f t="shared" si="28"/>
        <v>零售市场部</v>
      </c>
      <c r="BC135" t="s">
        <v>189</v>
      </c>
      <c r="BD135">
        <v>73</v>
      </c>
    </row>
    <row r="136" ht="17.25" spans="4:56">
      <c r="D136" s="81">
        <v>0</v>
      </c>
      <c r="L136">
        <v>0</v>
      </c>
      <c r="Y136" s="87"/>
      <c r="Z136">
        <f t="shared" si="31"/>
        <v>0</v>
      </c>
      <c r="AA136" t="str">
        <f t="shared" si="29"/>
        <v>运营管理部</v>
      </c>
      <c r="AB136" s="82" t="s">
        <v>302</v>
      </c>
      <c r="AC136" s="82">
        <v>0</v>
      </c>
      <c r="AD136" s="82">
        <v>0</v>
      </c>
      <c r="AE136" s="82">
        <v>0</v>
      </c>
      <c r="AF136" s="82">
        <v>0</v>
      </c>
      <c r="AG136" t="str">
        <f t="shared" si="30"/>
        <v>运营管理部</v>
      </c>
      <c r="AI136" s="90" t="s">
        <v>470</v>
      </c>
      <c r="AJ136" s="90" t="s">
        <v>138</v>
      </c>
      <c r="AX136" t="s">
        <v>470</v>
      </c>
      <c r="AY136" t="s">
        <v>138</v>
      </c>
      <c r="BB136" t="str">
        <f t="shared" si="28"/>
        <v>合庆支行</v>
      </c>
      <c r="BC136" t="s">
        <v>471</v>
      </c>
      <c r="BD136">
        <v>0</v>
      </c>
    </row>
    <row r="137" ht="17.25" spans="4:56">
      <c r="D137" s="81">
        <v>0</v>
      </c>
      <c r="L137">
        <v>0</v>
      </c>
      <c r="Y137" s="87"/>
      <c r="Z137">
        <f t="shared" si="31"/>
        <v>0</v>
      </c>
      <c r="AA137" t="str">
        <f t="shared" si="29"/>
        <v>川沙支行</v>
      </c>
      <c r="AB137" s="82" t="s">
        <v>89</v>
      </c>
      <c r="AC137" s="82">
        <v>0</v>
      </c>
      <c r="AD137" s="82">
        <v>0</v>
      </c>
      <c r="AE137" s="82">
        <v>0</v>
      </c>
      <c r="AF137" s="82">
        <v>25000</v>
      </c>
      <c r="AG137" t="str">
        <f t="shared" si="30"/>
        <v>川沙支行</v>
      </c>
      <c r="AI137" s="90" t="s">
        <v>472</v>
      </c>
      <c r="AJ137" s="90" t="s">
        <v>138</v>
      </c>
      <c r="AX137" t="s">
        <v>472</v>
      </c>
      <c r="AY137" t="s">
        <v>138</v>
      </c>
      <c r="BB137" t="str">
        <f t="shared" si="28"/>
        <v>严桥支行</v>
      </c>
      <c r="BC137" t="s">
        <v>473</v>
      </c>
      <c r="BD137">
        <v>0</v>
      </c>
    </row>
    <row r="138" ht="17.25" spans="4:56">
      <c r="D138" s="81">
        <v>0</v>
      </c>
      <c r="L138">
        <v>0</v>
      </c>
      <c r="Y138" s="87"/>
      <c r="Z138">
        <f t="shared" si="31"/>
        <v>0</v>
      </c>
      <c r="AA138" t="str">
        <f t="shared" si="29"/>
        <v>零售市场部</v>
      </c>
      <c r="AB138" s="82" t="s">
        <v>202</v>
      </c>
      <c r="AC138" s="82">
        <v>0</v>
      </c>
      <c r="AD138" s="82">
        <v>0</v>
      </c>
      <c r="AE138" s="82">
        <v>0</v>
      </c>
      <c r="AF138" s="82">
        <v>0</v>
      </c>
      <c r="AG138" t="str">
        <f t="shared" si="30"/>
        <v>零售市场部</v>
      </c>
      <c r="AI138" s="90" t="s">
        <v>474</v>
      </c>
      <c r="AJ138" s="90" t="s">
        <v>138</v>
      </c>
      <c r="AX138" t="s">
        <v>474</v>
      </c>
      <c r="AY138" t="s">
        <v>138</v>
      </c>
      <c r="BB138" t="str">
        <f t="shared" si="28"/>
        <v>张江支行</v>
      </c>
      <c r="BC138" t="s">
        <v>475</v>
      </c>
      <c r="BD138">
        <v>0</v>
      </c>
    </row>
    <row r="139" ht="17.25" spans="4:56">
      <c r="D139" s="81">
        <v>0</v>
      </c>
      <c r="L139">
        <v>0</v>
      </c>
      <c r="Y139" s="87"/>
      <c r="Z139">
        <f t="shared" si="31"/>
        <v>0</v>
      </c>
      <c r="AA139" t="str">
        <f t="shared" si="29"/>
        <v>人力资源部</v>
      </c>
      <c r="AB139" s="82" t="s">
        <v>187</v>
      </c>
      <c r="AC139" s="82">
        <v>0</v>
      </c>
      <c r="AD139" s="82">
        <v>0</v>
      </c>
      <c r="AE139" s="82">
        <v>0</v>
      </c>
      <c r="AF139" s="82">
        <v>0</v>
      </c>
      <c r="AG139" t="str">
        <f t="shared" si="30"/>
        <v>人力资源部</v>
      </c>
      <c r="AI139" s="90" t="s">
        <v>476</v>
      </c>
      <c r="AJ139" s="90" t="s">
        <v>138</v>
      </c>
      <c r="AX139" t="s">
        <v>476</v>
      </c>
      <c r="AY139" t="s">
        <v>138</v>
      </c>
      <c r="BB139" t="str">
        <f t="shared" si="28"/>
        <v>东沟支行</v>
      </c>
      <c r="BC139" t="s">
        <v>477</v>
      </c>
      <c r="BD139">
        <v>0</v>
      </c>
    </row>
    <row r="140" ht="17.25" spans="4:56">
      <c r="D140" s="81">
        <v>0</v>
      </c>
      <c r="L140">
        <v>0</v>
      </c>
      <c r="Y140" s="87"/>
      <c r="Z140">
        <f t="shared" si="31"/>
        <v>0</v>
      </c>
      <c r="AA140" t="str">
        <f t="shared" si="29"/>
        <v>洋泾支行</v>
      </c>
      <c r="AB140" s="82" t="s">
        <v>478</v>
      </c>
      <c r="AC140" s="82">
        <v>0</v>
      </c>
      <c r="AD140" s="82">
        <v>0</v>
      </c>
      <c r="AE140" s="82">
        <v>4</v>
      </c>
      <c r="AF140" s="82">
        <v>0</v>
      </c>
      <c r="AG140" t="str">
        <f t="shared" si="30"/>
        <v>洋泾支行</v>
      </c>
      <c r="AI140" s="90" t="s">
        <v>479</v>
      </c>
      <c r="AJ140" s="90" t="s">
        <v>138</v>
      </c>
      <c r="AX140" t="s">
        <v>479</v>
      </c>
      <c r="AY140" t="s">
        <v>138</v>
      </c>
      <c r="BB140" t="str">
        <f t="shared" si="28"/>
        <v>金桥支行</v>
      </c>
      <c r="BC140" t="s">
        <v>249</v>
      </c>
      <c r="BD140">
        <v>1</v>
      </c>
    </row>
    <row r="141" ht="17.25" spans="4:56">
      <c r="D141" s="81">
        <v>0</v>
      </c>
      <c r="L141">
        <v>0</v>
      </c>
      <c r="Y141" s="87"/>
      <c r="Z141">
        <f t="shared" si="31"/>
        <v>0</v>
      </c>
      <c r="AA141" t="str">
        <f t="shared" si="29"/>
        <v>高东支行</v>
      </c>
      <c r="AB141" s="82" t="s">
        <v>480</v>
      </c>
      <c r="AC141" s="82">
        <v>0</v>
      </c>
      <c r="AD141" s="82">
        <v>0</v>
      </c>
      <c r="AE141" s="82">
        <v>0</v>
      </c>
      <c r="AF141" s="82">
        <v>0</v>
      </c>
      <c r="AG141" t="str">
        <f t="shared" si="30"/>
        <v>高东支行</v>
      </c>
      <c r="AI141" s="91" t="s">
        <v>80</v>
      </c>
      <c r="AJ141" s="90" t="s">
        <v>99</v>
      </c>
      <c r="AX141" t="s">
        <v>80</v>
      </c>
      <c r="AY141" t="s">
        <v>99</v>
      </c>
      <c r="BB141" t="str">
        <f t="shared" si="28"/>
        <v>高桥支行</v>
      </c>
      <c r="BC141" t="s">
        <v>481</v>
      </c>
      <c r="BD141">
        <v>0</v>
      </c>
    </row>
    <row r="142" ht="17.25" spans="4:56">
      <c r="D142" s="81">
        <v>0</v>
      </c>
      <c r="L142">
        <v>0</v>
      </c>
      <c r="Y142" s="87"/>
      <c r="Z142">
        <f t="shared" si="31"/>
        <v>0</v>
      </c>
      <c r="AA142">
        <f t="shared" si="29"/>
        <v>0</v>
      </c>
      <c r="AB142" s="82" t="s">
        <v>482</v>
      </c>
      <c r="AC142" s="82">
        <v>0</v>
      </c>
      <c r="AD142" s="82">
        <v>0</v>
      </c>
      <c r="AE142" s="82">
        <v>0</v>
      </c>
      <c r="AF142" s="82">
        <v>200000</v>
      </c>
      <c r="AG142">
        <f t="shared" si="30"/>
        <v>0</v>
      </c>
      <c r="AI142" s="90" t="s">
        <v>483</v>
      </c>
      <c r="AJ142" s="90" t="s">
        <v>99</v>
      </c>
      <c r="AX142" t="s">
        <v>483</v>
      </c>
      <c r="AY142" t="s">
        <v>99</v>
      </c>
      <c r="BB142" t="str">
        <f t="shared" si="28"/>
        <v>香山分理处</v>
      </c>
      <c r="BC142" t="s">
        <v>484</v>
      </c>
      <c r="BD142">
        <v>0</v>
      </c>
    </row>
    <row r="143" ht="17.25" spans="4:56">
      <c r="D143" s="81">
        <v>0</v>
      </c>
      <c r="L143">
        <v>0</v>
      </c>
      <c r="Y143" s="87"/>
      <c r="Z143">
        <f t="shared" si="31"/>
        <v>0</v>
      </c>
      <c r="AA143" t="str">
        <f t="shared" si="29"/>
        <v>高行支行</v>
      </c>
      <c r="AB143" s="82" t="s">
        <v>122</v>
      </c>
      <c r="AC143" s="82">
        <v>0</v>
      </c>
      <c r="AD143" s="82">
        <v>0</v>
      </c>
      <c r="AE143" s="82">
        <v>0</v>
      </c>
      <c r="AF143" s="82">
        <v>30000</v>
      </c>
      <c r="AG143" t="str">
        <f t="shared" si="30"/>
        <v>高行支行</v>
      </c>
      <c r="AI143" s="90" t="s">
        <v>485</v>
      </c>
      <c r="AJ143" s="90" t="s">
        <v>99</v>
      </c>
      <c r="AX143" t="s">
        <v>485</v>
      </c>
      <c r="AY143" t="s">
        <v>99</v>
      </c>
      <c r="BB143" t="str">
        <f t="shared" si="28"/>
        <v>御桥分理处</v>
      </c>
      <c r="BC143" t="s">
        <v>486</v>
      </c>
      <c r="BD143">
        <v>0</v>
      </c>
    </row>
    <row r="144" ht="17.25" spans="4:56">
      <c r="D144" s="81">
        <v>0</v>
      </c>
      <c r="L144">
        <v>0</v>
      </c>
      <c r="Y144" s="87"/>
      <c r="Z144">
        <f t="shared" si="31"/>
        <v>0</v>
      </c>
      <c r="AA144" t="str">
        <f t="shared" si="29"/>
        <v>杨思支行</v>
      </c>
      <c r="AB144" s="82" t="s">
        <v>487</v>
      </c>
      <c r="AC144" s="82">
        <v>0</v>
      </c>
      <c r="AD144" s="82">
        <v>0</v>
      </c>
      <c r="AE144" s="82">
        <v>0</v>
      </c>
      <c r="AF144" s="82">
        <v>0</v>
      </c>
      <c r="AG144" t="str">
        <f t="shared" si="30"/>
        <v>杨思支行</v>
      </c>
      <c r="AI144" s="90" t="s">
        <v>488</v>
      </c>
      <c r="AJ144" s="90" t="s">
        <v>99</v>
      </c>
      <c r="AX144" t="s">
        <v>488</v>
      </c>
      <c r="AY144" t="s">
        <v>99</v>
      </c>
      <c r="BB144" t="str">
        <f t="shared" si="28"/>
        <v>洋泾支行</v>
      </c>
      <c r="BC144" t="s">
        <v>194</v>
      </c>
      <c r="BD144">
        <v>0</v>
      </c>
    </row>
    <row r="145" ht="17.25" spans="4:56">
      <c r="D145" s="81">
        <v>0</v>
      </c>
      <c r="L145">
        <v>0</v>
      </c>
      <c r="Y145" s="87"/>
      <c r="Z145">
        <f t="shared" si="31"/>
        <v>0</v>
      </c>
      <c r="AA145" t="str">
        <f t="shared" si="29"/>
        <v>高东支行</v>
      </c>
      <c r="AB145" s="82" t="s">
        <v>489</v>
      </c>
      <c r="AC145" s="82">
        <v>0</v>
      </c>
      <c r="AD145" s="82">
        <v>0</v>
      </c>
      <c r="AE145" s="82">
        <v>0</v>
      </c>
      <c r="AF145" s="82">
        <v>0</v>
      </c>
      <c r="AG145" t="str">
        <f t="shared" si="30"/>
        <v>高东支行</v>
      </c>
      <c r="AI145" s="90" t="s">
        <v>490</v>
      </c>
      <c r="AJ145" s="90" t="s">
        <v>99</v>
      </c>
      <c r="AX145" t="s">
        <v>490</v>
      </c>
      <c r="AY145" t="s">
        <v>99</v>
      </c>
      <c r="BB145" t="str">
        <f t="shared" si="28"/>
        <v>合庆支行</v>
      </c>
      <c r="BC145" t="s">
        <v>491</v>
      </c>
      <c r="BD145">
        <v>0</v>
      </c>
    </row>
    <row r="146" ht="17.25" spans="4:56">
      <c r="D146" s="81">
        <v>0</v>
      </c>
      <c r="L146">
        <v>0</v>
      </c>
      <c r="Y146" s="87"/>
      <c r="Z146">
        <f t="shared" si="31"/>
        <v>0</v>
      </c>
      <c r="AA146" t="str">
        <f t="shared" si="29"/>
        <v>妙境支行</v>
      </c>
      <c r="AB146" s="82" t="s">
        <v>209</v>
      </c>
      <c r="AC146" s="82">
        <v>0</v>
      </c>
      <c r="AD146" s="82">
        <v>0</v>
      </c>
      <c r="AE146" s="82">
        <v>0</v>
      </c>
      <c r="AF146" s="82">
        <v>0</v>
      </c>
      <c r="AG146" t="str">
        <f t="shared" si="30"/>
        <v>妙境支行</v>
      </c>
      <c r="AI146" s="90" t="s">
        <v>492</v>
      </c>
      <c r="AJ146" s="90" t="s">
        <v>99</v>
      </c>
      <c r="AX146" t="s">
        <v>492</v>
      </c>
      <c r="AY146" t="s">
        <v>99</v>
      </c>
      <c r="BB146" t="str">
        <f t="shared" si="28"/>
        <v>张江支行</v>
      </c>
      <c r="BC146" t="s">
        <v>493</v>
      </c>
      <c r="BD146">
        <v>0</v>
      </c>
    </row>
    <row r="147" ht="17.25" spans="4:56">
      <c r="D147" s="81">
        <v>0</v>
      </c>
      <c r="L147">
        <v>0</v>
      </c>
      <c r="Y147" s="87"/>
      <c r="Z147">
        <f t="shared" si="31"/>
        <v>0</v>
      </c>
      <c r="AA147">
        <f t="shared" si="29"/>
        <v>0</v>
      </c>
      <c r="AB147" s="82" t="s">
        <v>494</v>
      </c>
      <c r="AC147" s="82">
        <v>0</v>
      </c>
      <c r="AD147" s="82">
        <v>0</v>
      </c>
      <c r="AE147" s="82">
        <v>0</v>
      </c>
      <c r="AF147" s="82">
        <v>30000</v>
      </c>
      <c r="AG147">
        <f t="shared" si="30"/>
        <v>0</v>
      </c>
      <c r="AI147" s="90" t="s">
        <v>495</v>
      </c>
      <c r="AJ147" s="90" t="s">
        <v>99</v>
      </c>
      <c r="AX147" t="s">
        <v>495</v>
      </c>
      <c r="AY147" t="s">
        <v>99</v>
      </c>
      <c r="BB147" t="str">
        <f t="shared" ref="BB147:BB178" si="32">VLOOKUP(BC147,$AX:$AY,2,FALSE)</f>
        <v>曹路支行</v>
      </c>
      <c r="BC147" t="s">
        <v>496</v>
      </c>
      <c r="BD147">
        <v>0</v>
      </c>
    </row>
    <row r="148" ht="17.25" spans="4:56">
      <c r="D148" s="81">
        <v>0</v>
      </c>
      <c r="L148">
        <v>0</v>
      </c>
      <c r="Y148" s="87"/>
      <c r="Z148">
        <f t="shared" si="31"/>
        <v>0</v>
      </c>
      <c r="AA148">
        <f t="shared" si="29"/>
        <v>0</v>
      </c>
      <c r="AB148" s="82" t="s">
        <v>497</v>
      </c>
      <c r="AC148" s="82">
        <v>0</v>
      </c>
      <c r="AD148" s="82">
        <v>0</v>
      </c>
      <c r="AE148" s="82">
        <v>0</v>
      </c>
      <c r="AF148" s="82">
        <v>0</v>
      </c>
      <c r="AG148">
        <f t="shared" si="30"/>
        <v>0</v>
      </c>
      <c r="AI148" s="90" t="s">
        <v>498</v>
      </c>
      <c r="AJ148" s="90" t="s">
        <v>99</v>
      </c>
      <c r="AX148" t="s">
        <v>498</v>
      </c>
      <c r="AY148" t="s">
        <v>99</v>
      </c>
      <c r="BB148" t="str">
        <f t="shared" si="32"/>
        <v>蔡路支行</v>
      </c>
      <c r="BC148" t="s">
        <v>499</v>
      </c>
      <c r="BD148">
        <v>0</v>
      </c>
    </row>
    <row r="149" ht="17.25" spans="4:56">
      <c r="D149" s="81">
        <v>0</v>
      </c>
      <c r="L149">
        <v>0</v>
      </c>
      <c r="Y149" s="87"/>
      <c r="Z149">
        <f t="shared" si="31"/>
        <v>0</v>
      </c>
      <c r="AA149" t="str">
        <f t="shared" si="29"/>
        <v>曹路支行</v>
      </c>
      <c r="AB149" s="82" t="s">
        <v>500</v>
      </c>
      <c r="AC149" s="82">
        <v>0</v>
      </c>
      <c r="AD149" s="82">
        <v>0</v>
      </c>
      <c r="AE149" s="82">
        <v>0</v>
      </c>
      <c r="AF149" s="82">
        <v>0</v>
      </c>
      <c r="AG149" t="str">
        <f t="shared" si="30"/>
        <v>曹路支行</v>
      </c>
      <c r="AI149" s="90" t="s">
        <v>501</v>
      </c>
      <c r="AJ149" s="90" t="s">
        <v>99</v>
      </c>
      <c r="AX149" t="s">
        <v>501</v>
      </c>
      <c r="AY149" t="s">
        <v>99</v>
      </c>
      <c r="BB149" t="str">
        <f t="shared" si="32"/>
        <v>施湾支行</v>
      </c>
      <c r="BC149" t="s">
        <v>502</v>
      </c>
      <c r="BD149">
        <v>0</v>
      </c>
    </row>
    <row r="150" ht="17.25" spans="4:56">
      <c r="D150" s="81">
        <v>0</v>
      </c>
      <c r="L150">
        <v>0</v>
      </c>
      <c r="Y150" s="87"/>
      <c r="Z150">
        <f t="shared" si="31"/>
        <v>0</v>
      </c>
      <c r="AA150">
        <f t="shared" si="29"/>
        <v>0</v>
      </c>
      <c r="AB150" s="82" t="s">
        <v>503</v>
      </c>
      <c r="AC150" s="82">
        <v>0</v>
      </c>
      <c r="AD150" s="82">
        <v>0</v>
      </c>
      <c r="AE150" s="82">
        <v>0</v>
      </c>
      <c r="AF150" s="82">
        <v>80000</v>
      </c>
      <c r="AG150">
        <f t="shared" si="30"/>
        <v>0</v>
      </c>
      <c r="AI150" s="90" t="s">
        <v>504</v>
      </c>
      <c r="AJ150" s="90" t="s">
        <v>99</v>
      </c>
      <c r="AX150" t="s">
        <v>504</v>
      </c>
      <c r="AY150" t="s">
        <v>99</v>
      </c>
      <c r="BB150" t="str">
        <f t="shared" si="32"/>
        <v>花木支行</v>
      </c>
      <c r="BC150" t="s">
        <v>505</v>
      </c>
      <c r="BD150">
        <v>0</v>
      </c>
    </row>
    <row r="151" ht="17.25" spans="4:56">
      <c r="D151" s="81">
        <v>0</v>
      </c>
      <c r="L151">
        <v>0</v>
      </c>
      <c r="Y151" s="87"/>
      <c r="Z151">
        <f t="shared" si="31"/>
        <v>0</v>
      </c>
      <c r="AA151">
        <f t="shared" si="29"/>
        <v>0</v>
      </c>
      <c r="AB151" s="82" t="s">
        <v>506</v>
      </c>
      <c r="AC151" s="82">
        <v>0</v>
      </c>
      <c r="AD151" s="82">
        <v>0</v>
      </c>
      <c r="AE151" s="82">
        <v>0</v>
      </c>
      <c r="AF151" s="82">
        <v>0</v>
      </c>
      <c r="AG151">
        <f t="shared" si="30"/>
        <v>0</v>
      </c>
      <c r="AI151" s="90" t="s">
        <v>507</v>
      </c>
      <c r="AJ151" s="90" t="s">
        <v>99</v>
      </c>
      <c r="AX151" t="s">
        <v>507</v>
      </c>
      <c r="AY151" t="s">
        <v>99</v>
      </c>
      <c r="BB151" t="str">
        <f t="shared" si="32"/>
        <v>高桥支行</v>
      </c>
      <c r="BC151" t="s">
        <v>508</v>
      </c>
      <c r="BD151">
        <v>0</v>
      </c>
    </row>
    <row r="152" ht="17.25" spans="4:56">
      <c r="D152" s="81">
        <v>0</v>
      </c>
      <c r="L152">
        <v>0</v>
      </c>
      <c r="Y152" s="87"/>
      <c r="Z152">
        <f t="shared" si="31"/>
        <v>0</v>
      </c>
      <c r="AA152" t="str">
        <f t="shared" si="29"/>
        <v>运营管理部</v>
      </c>
      <c r="AB152" s="82" t="s">
        <v>330</v>
      </c>
      <c r="AC152" s="82">
        <v>0</v>
      </c>
      <c r="AD152" s="82">
        <v>0</v>
      </c>
      <c r="AE152" s="82">
        <v>0</v>
      </c>
      <c r="AF152" s="82">
        <v>0</v>
      </c>
      <c r="AG152" t="str">
        <f t="shared" si="30"/>
        <v>运营管理部</v>
      </c>
      <c r="AI152" s="90" t="s">
        <v>509</v>
      </c>
      <c r="AJ152" s="90" t="s">
        <v>99</v>
      </c>
      <c r="AX152" t="s">
        <v>509</v>
      </c>
      <c r="AY152" t="s">
        <v>99</v>
      </c>
      <c r="BB152" t="str">
        <f t="shared" si="32"/>
        <v>杨园支行</v>
      </c>
      <c r="BC152" t="s">
        <v>510</v>
      </c>
      <c r="BD152">
        <v>0</v>
      </c>
    </row>
    <row r="153" ht="17.25" spans="4:56">
      <c r="D153" s="81">
        <v>0</v>
      </c>
      <c r="L153">
        <v>0</v>
      </c>
      <c r="Y153" s="87"/>
      <c r="Z153">
        <f t="shared" si="31"/>
        <v>0</v>
      </c>
      <c r="AA153" t="str">
        <f t="shared" si="29"/>
        <v>香山分理处</v>
      </c>
      <c r="AB153" s="82" t="s">
        <v>214</v>
      </c>
      <c r="AC153" s="82">
        <v>0</v>
      </c>
      <c r="AD153" s="82">
        <v>0</v>
      </c>
      <c r="AE153" s="82">
        <v>0</v>
      </c>
      <c r="AF153" s="82">
        <v>0</v>
      </c>
      <c r="AG153" t="str">
        <f t="shared" si="30"/>
        <v>香山分理处</v>
      </c>
      <c r="AI153" s="90" t="s">
        <v>511</v>
      </c>
      <c r="AJ153" s="90" t="s">
        <v>99</v>
      </c>
      <c r="AX153" t="s">
        <v>511</v>
      </c>
      <c r="AY153" t="s">
        <v>99</v>
      </c>
      <c r="BB153" t="str">
        <f t="shared" si="32"/>
        <v>北蔡支行</v>
      </c>
      <c r="BC153" t="s">
        <v>512</v>
      </c>
      <c r="BD153">
        <v>0</v>
      </c>
    </row>
    <row r="154" ht="17.25" spans="4:56">
      <c r="D154" s="81">
        <v>0</v>
      </c>
      <c r="L154">
        <v>0</v>
      </c>
      <c r="Y154" s="87"/>
      <c r="Z154">
        <f t="shared" si="31"/>
        <v>0</v>
      </c>
      <c r="AA154" t="str">
        <f t="shared" si="29"/>
        <v>高行支行</v>
      </c>
      <c r="AB154" s="82" t="s">
        <v>218</v>
      </c>
      <c r="AC154" s="82">
        <v>0</v>
      </c>
      <c r="AD154" s="82">
        <v>0</v>
      </c>
      <c r="AE154" s="82">
        <v>0</v>
      </c>
      <c r="AF154" s="82">
        <v>10000</v>
      </c>
      <c r="AG154" t="str">
        <f t="shared" si="30"/>
        <v>高行支行</v>
      </c>
      <c r="AI154" s="90" t="s">
        <v>513</v>
      </c>
      <c r="AJ154" s="90" t="s">
        <v>99</v>
      </c>
      <c r="AX154" t="s">
        <v>513</v>
      </c>
      <c r="AY154" t="s">
        <v>99</v>
      </c>
      <c r="BB154" t="str">
        <f t="shared" si="32"/>
        <v>东波分理处</v>
      </c>
      <c r="BC154" t="s">
        <v>514</v>
      </c>
      <c r="BD154">
        <v>0</v>
      </c>
    </row>
    <row r="155" ht="17.25" spans="4:56">
      <c r="D155" s="81">
        <v>0</v>
      </c>
      <c r="L155">
        <v>0</v>
      </c>
      <c r="Y155" s="87"/>
      <c r="Z155">
        <f t="shared" si="31"/>
        <v>0</v>
      </c>
      <c r="AA155" t="str">
        <f t="shared" si="29"/>
        <v>运营管理部</v>
      </c>
      <c r="AB155" s="82" t="s">
        <v>328</v>
      </c>
      <c r="AC155" s="82">
        <v>0</v>
      </c>
      <c r="AD155" s="82">
        <v>0</v>
      </c>
      <c r="AE155" s="82">
        <v>0</v>
      </c>
      <c r="AF155" s="82">
        <v>0</v>
      </c>
      <c r="AG155" t="str">
        <f t="shared" si="30"/>
        <v>运营管理部</v>
      </c>
      <c r="AI155" s="90" t="s">
        <v>515</v>
      </c>
      <c r="AJ155" s="90" t="s">
        <v>99</v>
      </c>
      <c r="AX155" t="s">
        <v>515</v>
      </c>
      <c r="AY155" t="s">
        <v>99</v>
      </c>
      <c r="BB155" t="str">
        <f t="shared" si="32"/>
        <v>五星路支行</v>
      </c>
      <c r="BC155" t="s">
        <v>516</v>
      </c>
      <c r="BD155">
        <v>0</v>
      </c>
    </row>
    <row r="156" ht="17.25" spans="4:56">
      <c r="D156" s="81">
        <v>0</v>
      </c>
      <c r="L156">
        <v>0</v>
      </c>
      <c r="Y156" s="87"/>
      <c r="Z156">
        <f t="shared" si="31"/>
        <v>0</v>
      </c>
      <c r="AA156">
        <f t="shared" si="29"/>
        <v>0</v>
      </c>
      <c r="AB156" s="82" t="s">
        <v>517</v>
      </c>
      <c r="AC156" s="82">
        <v>0</v>
      </c>
      <c r="AD156" s="82">
        <v>0</v>
      </c>
      <c r="AE156" s="82">
        <v>0</v>
      </c>
      <c r="AF156" s="82">
        <v>0</v>
      </c>
      <c r="AG156">
        <f t="shared" si="30"/>
        <v>0</v>
      </c>
      <c r="AI156" s="90" t="s">
        <v>518</v>
      </c>
      <c r="AJ156" s="90" t="s">
        <v>99</v>
      </c>
      <c r="AX156" t="s">
        <v>518</v>
      </c>
      <c r="AY156" t="s">
        <v>99</v>
      </c>
      <c r="BB156" t="str">
        <f t="shared" si="32"/>
        <v>营业部</v>
      </c>
      <c r="BC156" t="s">
        <v>519</v>
      </c>
      <c r="BD156">
        <v>0</v>
      </c>
    </row>
    <row r="157" ht="17.25" spans="4:56">
      <c r="D157" s="81">
        <v>0</v>
      </c>
      <c r="L157">
        <v>0</v>
      </c>
      <c r="Y157" s="87"/>
      <c r="Z157">
        <f t="shared" si="31"/>
        <v>0</v>
      </c>
      <c r="AA157" t="str">
        <f t="shared" si="29"/>
        <v>三林支行</v>
      </c>
      <c r="AB157" s="82" t="s">
        <v>520</v>
      </c>
      <c r="AC157" s="82">
        <v>0</v>
      </c>
      <c r="AD157" s="82">
        <v>0</v>
      </c>
      <c r="AE157" s="82">
        <v>0</v>
      </c>
      <c r="AF157" s="82">
        <v>38000</v>
      </c>
      <c r="AG157" t="str">
        <f t="shared" si="30"/>
        <v>三林支行</v>
      </c>
      <c r="AI157" s="90" t="s">
        <v>521</v>
      </c>
      <c r="AJ157" s="90" t="s">
        <v>99</v>
      </c>
      <c r="AX157" t="s">
        <v>521</v>
      </c>
      <c r="AY157" t="s">
        <v>99</v>
      </c>
      <c r="BB157" t="str">
        <f t="shared" si="32"/>
        <v>益江分理处</v>
      </c>
      <c r="BC157" t="s">
        <v>522</v>
      </c>
      <c r="BD157">
        <v>0</v>
      </c>
    </row>
    <row r="158" ht="17.25" spans="4:56">
      <c r="D158" s="81">
        <v>0</v>
      </c>
      <c r="L158">
        <v>0</v>
      </c>
      <c r="Y158" s="87"/>
      <c r="Z158">
        <f t="shared" si="31"/>
        <v>0</v>
      </c>
      <c r="AA158">
        <f t="shared" si="29"/>
        <v>0</v>
      </c>
      <c r="AB158" s="82" t="s">
        <v>523</v>
      </c>
      <c r="AC158" s="82">
        <v>0</v>
      </c>
      <c r="AD158" s="82">
        <v>0</v>
      </c>
      <c r="AE158" s="82">
        <v>0</v>
      </c>
      <c r="AF158" s="82">
        <v>0</v>
      </c>
      <c r="AG158">
        <f t="shared" si="30"/>
        <v>0</v>
      </c>
      <c r="AI158" s="90" t="s">
        <v>524</v>
      </c>
      <c r="AJ158" s="90" t="s">
        <v>99</v>
      </c>
      <c r="AX158" t="s">
        <v>524</v>
      </c>
      <c r="AY158" t="s">
        <v>99</v>
      </c>
      <c r="BB158" t="e">
        <f t="shared" si="32"/>
        <v>#N/A</v>
      </c>
      <c r="BC158" t="s">
        <v>525</v>
      </c>
      <c r="BD158">
        <v>0</v>
      </c>
    </row>
    <row r="159" ht="17.25" spans="4:56">
      <c r="D159" s="81">
        <v>0</v>
      </c>
      <c r="L159">
        <v>0</v>
      </c>
      <c r="Y159" s="87"/>
      <c r="Z159">
        <f t="shared" si="31"/>
        <v>0</v>
      </c>
      <c r="AA159" t="str">
        <f t="shared" si="29"/>
        <v>施湾支行</v>
      </c>
      <c r="AB159" s="82" t="s">
        <v>526</v>
      </c>
      <c r="AC159" s="82">
        <v>0</v>
      </c>
      <c r="AD159" s="82">
        <v>0</v>
      </c>
      <c r="AE159" s="82">
        <v>0</v>
      </c>
      <c r="AF159" s="82">
        <v>0</v>
      </c>
      <c r="AG159" t="str">
        <f t="shared" si="30"/>
        <v>施湾支行</v>
      </c>
      <c r="AI159" s="90" t="s">
        <v>527</v>
      </c>
      <c r="AJ159" s="90" t="s">
        <v>99</v>
      </c>
      <c r="AX159" t="s">
        <v>527</v>
      </c>
      <c r="AY159" t="s">
        <v>99</v>
      </c>
      <c r="BB159" t="str">
        <f t="shared" si="32"/>
        <v>黄楼支行</v>
      </c>
      <c r="BC159" t="s">
        <v>528</v>
      </c>
      <c r="BD159">
        <v>0</v>
      </c>
    </row>
    <row r="160" ht="17.25" spans="4:56">
      <c r="D160" s="81">
        <v>0</v>
      </c>
      <c r="L160">
        <v>0</v>
      </c>
      <c r="Y160" s="87"/>
      <c r="Z160">
        <f t="shared" si="31"/>
        <v>0</v>
      </c>
      <c r="AA160" t="str">
        <f t="shared" si="29"/>
        <v>花木支行</v>
      </c>
      <c r="AB160" s="82" t="s">
        <v>529</v>
      </c>
      <c r="AC160" s="82">
        <v>0</v>
      </c>
      <c r="AD160" s="82">
        <v>0</v>
      </c>
      <c r="AE160" s="82">
        <v>0</v>
      </c>
      <c r="AF160" s="82">
        <v>0</v>
      </c>
      <c r="AG160" t="str">
        <f t="shared" si="30"/>
        <v>花木支行</v>
      </c>
      <c r="AI160" s="90" t="s">
        <v>530</v>
      </c>
      <c r="AJ160" s="90" t="s">
        <v>99</v>
      </c>
      <c r="AX160" t="s">
        <v>530</v>
      </c>
      <c r="AY160" t="s">
        <v>99</v>
      </c>
      <c r="BB160" t="str">
        <f t="shared" si="32"/>
        <v>杨园支行</v>
      </c>
      <c r="BC160" t="s">
        <v>531</v>
      </c>
      <c r="BD160">
        <v>0</v>
      </c>
    </row>
    <row r="161" ht="17.25" spans="4:56">
      <c r="D161" s="81">
        <v>0</v>
      </c>
      <c r="L161">
        <v>0</v>
      </c>
      <c r="Y161" s="87"/>
      <c r="Z161">
        <f t="shared" si="31"/>
        <v>0</v>
      </c>
      <c r="AA161">
        <f t="shared" si="29"/>
        <v>0</v>
      </c>
      <c r="AB161" s="82" t="s">
        <v>532</v>
      </c>
      <c r="AC161" s="82">
        <v>0</v>
      </c>
      <c r="AD161" s="82">
        <v>0</v>
      </c>
      <c r="AE161" s="82">
        <v>0</v>
      </c>
      <c r="AF161" s="82">
        <v>0</v>
      </c>
      <c r="AG161">
        <f t="shared" si="30"/>
        <v>0</v>
      </c>
      <c r="AI161" s="90" t="s">
        <v>533</v>
      </c>
      <c r="AJ161" s="90" t="s">
        <v>99</v>
      </c>
      <c r="AX161" t="s">
        <v>533</v>
      </c>
      <c r="AY161" t="s">
        <v>99</v>
      </c>
      <c r="BB161" t="str">
        <f t="shared" si="32"/>
        <v>三林支行</v>
      </c>
      <c r="BC161" t="s">
        <v>252</v>
      </c>
      <c r="BD161">
        <v>3</v>
      </c>
    </row>
    <row r="162" ht="17.25" spans="4:56">
      <c r="D162" s="81">
        <v>0</v>
      </c>
      <c r="L162">
        <v>0</v>
      </c>
      <c r="Y162" s="87"/>
      <c r="Z162">
        <f t="shared" si="31"/>
        <v>0</v>
      </c>
      <c r="AA162" t="str">
        <f t="shared" si="29"/>
        <v>高东支行</v>
      </c>
      <c r="AB162" s="82" t="s">
        <v>222</v>
      </c>
      <c r="AC162" s="82">
        <v>0</v>
      </c>
      <c r="AD162" s="82">
        <v>0</v>
      </c>
      <c r="AE162" s="82">
        <v>0</v>
      </c>
      <c r="AF162" s="82">
        <v>0</v>
      </c>
      <c r="AG162" t="str">
        <f t="shared" si="30"/>
        <v>高东支行</v>
      </c>
      <c r="AI162" s="89" t="s">
        <v>534</v>
      </c>
      <c r="AJ162" s="90" t="s">
        <v>244</v>
      </c>
      <c r="AX162" t="s">
        <v>534</v>
      </c>
      <c r="AY162" t="s">
        <v>244</v>
      </c>
      <c r="BB162" t="str">
        <f t="shared" si="32"/>
        <v>洋泾支行</v>
      </c>
      <c r="BC162" t="s">
        <v>256</v>
      </c>
      <c r="BD162">
        <v>2</v>
      </c>
    </row>
    <row r="163" ht="17.25" spans="4:56">
      <c r="D163" s="81">
        <v>0</v>
      </c>
      <c r="L163">
        <v>0</v>
      </c>
      <c r="Y163" s="87"/>
      <c r="Z163">
        <f t="shared" si="31"/>
        <v>0</v>
      </c>
      <c r="AA163">
        <f t="shared" si="29"/>
        <v>0</v>
      </c>
      <c r="AB163" s="82" t="s">
        <v>535</v>
      </c>
      <c r="AC163" s="82">
        <v>0</v>
      </c>
      <c r="AD163" s="82">
        <v>0</v>
      </c>
      <c r="AE163" s="82">
        <v>0</v>
      </c>
      <c r="AF163" s="82">
        <v>0</v>
      </c>
      <c r="AG163">
        <f t="shared" si="30"/>
        <v>0</v>
      </c>
      <c r="AI163" s="91" t="s">
        <v>152</v>
      </c>
      <c r="AJ163" s="90" t="s">
        <v>244</v>
      </c>
      <c r="AX163" t="s">
        <v>152</v>
      </c>
      <c r="AY163" t="s">
        <v>244</v>
      </c>
      <c r="BB163" t="str">
        <f t="shared" si="32"/>
        <v>孙桥支行</v>
      </c>
      <c r="BC163" t="s">
        <v>536</v>
      </c>
      <c r="BD163">
        <v>0</v>
      </c>
    </row>
    <row r="164" ht="17.25" spans="4:56">
      <c r="D164" s="81">
        <v>0</v>
      </c>
      <c r="L164">
        <v>0</v>
      </c>
      <c r="Y164" s="87"/>
      <c r="Z164">
        <f t="shared" si="31"/>
        <v>0</v>
      </c>
      <c r="AA164" t="str">
        <f t="shared" si="29"/>
        <v>市场三部</v>
      </c>
      <c r="AB164" s="82" t="s">
        <v>537</v>
      </c>
      <c r="AC164" s="82">
        <v>0</v>
      </c>
      <c r="AD164" s="82">
        <v>0</v>
      </c>
      <c r="AE164" s="82">
        <v>0</v>
      </c>
      <c r="AF164" s="82">
        <v>0</v>
      </c>
      <c r="AG164" t="str">
        <f t="shared" si="30"/>
        <v>市场三部</v>
      </c>
      <c r="AI164" s="91" t="s">
        <v>538</v>
      </c>
      <c r="AJ164" s="90" t="s">
        <v>244</v>
      </c>
      <c r="AX164" t="s">
        <v>538</v>
      </c>
      <c r="AY164" t="s">
        <v>244</v>
      </c>
      <c r="BB164" t="str">
        <f t="shared" si="32"/>
        <v>金桥支行</v>
      </c>
      <c r="BC164" t="s">
        <v>539</v>
      </c>
      <c r="BD164">
        <v>0</v>
      </c>
    </row>
    <row r="165" ht="17.25" spans="4:56">
      <c r="D165" s="81">
        <v>0</v>
      </c>
      <c r="L165">
        <v>0</v>
      </c>
      <c r="Y165" s="87"/>
      <c r="Z165">
        <f t="shared" si="31"/>
        <v>0</v>
      </c>
      <c r="AA165">
        <f t="shared" si="29"/>
        <v>0</v>
      </c>
      <c r="AB165" s="82" t="s">
        <v>540</v>
      </c>
      <c r="AC165" s="82">
        <v>0</v>
      </c>
      <c r="AD165" s="82">
        <v>0</v>
      </c>
      <c r="AE165" s="82">
        <v>0</v>
      </c>
      <c r="AF165" s="82">
        <v>0</v>
      </c>
      <c r="AG165">
        <f t="shared" si="30"/>
        <v>0</v>
      </c>
      <c r="AI165" s="90" t="s">
        <v>541</v>
      </c>
      <c r="AJ165" s="90" t="s">
        <v>244</v>
      </c>
      <c r="AX165" t="s">
        <v>541</v>
      </c>
      <c r="AY165" t="s">
        <v>244</v>
      </c>
      <c r="BB165" t="str">
        <f t="shared" si="32"/>
        <v>合庆支行</v>
      </c>
      <c r="BC165" t="s">
        <v>542</v>
      </c>
      <c r="BD165">
        <v>0</v>
      </c>
    </row>
    <row r="166" ht="17.25" spans="4:56">
      <c r="D166" s="81">
        <v>0</v>
      </c>
      <c r="L166">
        <v>0</v>
      </c>
      <c r="Y166" s="87"/>
      <c r="Z166">
        <f t="shared" si="31"/>
        <v>0</v>
      </c>
      <c r="AA166" t="str">
        <f t="shared" si="29"/>
        <v>陆家嘴支行</v>
      </c>
      <c r="AB166" s="82" t="s">
        <v>224</v>
      </c>
      <c r="AC166" s="82">
        <v>0</v>
      </c>
      <c r="AD166" s="82">
        <v>0</v>
      </c>
      <c r="AE166" s="82">
        <v>0</v>
      </c>
      <c r="AF166" s="82">
        <v>97200</v>
      </c>
      <c r="AG166" t="str">
        <f t="shared" si="30"/>
        <v>陆家嘴支行</v>
      </c>
      <c r="AI166" s="90" t="s">
        <v>543</v>
      </c>
      <c r="AJ166" s="90" t="s">
        <v>244</v>
      </c>
      <c r="AX166" t="s">
        <v>543</v>
      </c>
      <c r="AY166" t="s">
        <v>244</v>
      </c>
      <c r="BB166" t="str">
        <f t="shared" si="32"/>
        <v>唐镇支行</v>
      </c>
      <c r="BC166" t="s">
        <v>544</v>
      </c>
      <c r="BD166">
        <v>0</v>
      </c>
    </row>
    <row r="167" ht="17.25" spans="4:56">
      <c r="D167" s="81">
        <v>0</v>
      </c>
      <c r="L167">
        <v>0</v>
      </c>
      <c r="Y167" s="87"/>
      <c r="Z167">
        <f t="shared" si="31"/>
        <v>0</v>
      </c>
      <c r="AA167">
        <f t="shared" si="29"/>
        <v>0</v>
      </c>
      <c r="AB167" s="82" t="s">
        <v>545</v>
      </c>
      <c r="AC167" s="82">
        <v>0</v>
      </c>
      <c r="AD167" s="82">
        <v>0</v>
      </c>
      <c r="AE167" s="82">
        <v>0</v>
      </c>
      <c r="AF167" s="82">
        <v>0</v>
      </c>
      <c r="AG167">
        <f t="shared" si="30"/>
        <v>0</v>
      </c>
      <c r="AI167" s="90" t="s">
        <v>546</v>
      </c>
      <c r="AJ167" s="90" t="s">
        <v>244</v>
      </c>
      <c r="AX167" t="s">
        <v>546</v>
      </c>
      <c r="AY167" t="s">
        <v>244</v>
      </c>
      <c r="BC167" t="s">
        <v>547</v>
      </c>
      <c r="BD167">
        <v>0</v>
      </c>
    </row>
    <row r="168" ht="17.25" spans="4:56">
      <c r="D168" s="81">
        <v>0</v>
      </c>
      <c r="L168">
        <v>0</v>
      </c>
      <c r="Y168" s="87"/>
      <c r="Z168">
        <f t="shared" si="31"/>
        <v>0</v>
      </c>
      <c r="AA168" t="str">
        <f t="shared" si="29"/>
        <v>洋泾支行</v>
      </c>
      <c r="AB168" s="82" t="s">
        <v>95</v>
      </c>
      <c r="AC168" s="82">
        <v>0</v>
      </c>
      <c r="AD168" s="82">
        <v>0</v>
      </c>
      <c r="AE168" s="82">
        <v>0</v>
      </c>
      <c r="AF168" s="82">
        <v>92000</v>
      </c>
      <c r="AG168" t="str">
        <f t="shared" si="30"/>
        <v>洋泾支行</v>
      </c>
      <c r="AI168" s="90" t="s">
        <v>548</v>
      </c>
      <c r="AJ168" s="90" t="s">
        <v>244</v>
      </c>
      <c r="AX168" t="s">
        <v>548</v>
      </c>
      <c r="AY168" t="s">
        <v>244</v>
      </c>
      <c r="BC168" t="s">
        <v>549</v>
      </c>
      <c r="BD168">
        <v>0</v>
      </c>
    </row>
    <row r="169" ht="17.25" spans="4:56">
      <c r="D169" s="81">
        <v>0</v>
      </c>
      <c r="L169">
        <v>0</v>
      </c>
      <c r="Y169" s="87"/>
      <c r="Z169">
        <f t="shared" si="31"/>
        <v>0</v>
      </c>
      <c r="AA169">
        <f t="shared" si="29"/>
        <v>0</v>
      </c>
      <c r="AB169" s="82" t="s">
        <v>550</v>
      </c>
      <c r="AC169" s="82">
        <v>0</v>
      </c>
      <c r="AD169" s="82">
        <v>0</v>
      </c>
      <c r="AE169" s="82">
        <v>0</v>
      </c>
      <c r="AF169" s="82">
        <v>0</v>
      </c>
      <c r="AG169">
        <f t="shared" si="30"/>
        <v>0</v>
      </c>
      <c r="AI169" s="90" t="s">
        <v>551</v>
      </c>
      <c r="AJ169" s="90" t="s">
        <v>244</v>
      </c>
      <c r="AX169" t="s">
        <v>551</v>
      </c>
      <c r="AY169" t="s">
        <v>244</v>
      </c>
      <c r="BC169" t="s">
        <v>552</v>
      </c>
      <c r="BD169">
        <v>0</v>
      </c>
    </row>
    <row r="170" ht="17.25" spans="4:56">
      <c r="D170" s="81">
        <v>0</v>
      </c>
      <c r="L170">
        <v>0</v>
      </c>
      <c r="Y170" s="87"/>
      <c r="Z170">
        <f t="shared" si="31"/>
        <v>0</v>
      </c>
      <c r="AA170" t="str">
        <f t="shared" si="29"/>
        <v>新园路支行</v>
      </c>
      <c r="AB170" s="82" t="s">
        <v>553</v>
      </c>
      <c r="AC170" s="82">
        <v>0</v>
      </c>
      <c r="AD170" s="82">
        <v>0</v>
      </c>
      <c r="AE170" s="82">
        <v>0</v>
      </c>
      <c r="AF170" s="82">
        <v>0</v>
      </c>
      <c r="AG170" t="str">
        <f t="shared" si="30"/>
        <v>新园路支行</v>
      </c>
      <c r="AI170" s="90" t="s">
        <v>554</v>
      </c>
      <c r="AJ170" s="90" t="s">
        <v>244</v>
      </c>
      <c r="AX170" t="s">
        <v>554</v>
      </c>
      <c r="AY170" t="s">
        <v>244</v>
      </c>
      <c r="BC170" t="s">
        <v>555</v>
      </c>
      <c r="BD170">
        <v>0</v>
      </c>
    </row>
    <row r="171" ht="17.25" spans="4:56">
      <c r="D171" s="81">
        <v>0</v>
      </c>
      <c r="L171">
        <v>0</v>
      </c>
      <c r="Y171" s="87"/>
      <c r="Z171">
        <f t="shared" si="31"/>
        <v>0</v>
      </c>
      <c r="AA171" t="str">
        <f t="shared" si="29"/>
        <v>六里支行</v>
      </c>
      <c r="AB171" s="82" t="s">
        <v>556</v>
      </c>
      <c r="AC171" s="82">
        <v>0</v>
      </c>
      <c r="AD171" s="82">
        <v>0</v>
      </c>
      <c r="AE171" s="82">
        <v>0</v>
      </c>
      <c r="AF171" s="82">
        <v>14000</v>
      </c>
      <c r="AG171" t="str">
        <f t="shared" si="30"/>
        <v>六里支行</v>
      </c>
      <c r="AI171" s="90" t="s">
        <v>557</v>
      </c>
      <c r="AJ171" s="90" t="s">
        <v>244</v>
      </c>
      <c r="AX171" t="s">
        <v>557</v>
      </c>
      <c r="AY171" t="s">
        <v>244</v>
      </c>
      <c r="BC171" t="s">
        <v>558</v>
      </c>
      <c r="BD171">
        <v>0</v>
      </c>
    </row>
    <row r="172" ht="17.25" spans="4:56">
      <c r="D172" s="81">
        <v>0</v>
      </c>
      <c r="L172">
        <v>0</v>
      </c>
      <c r="Y172" s="87"/>
      <c r="Z172">
        <f t="shared" si="31"/>
        <v>0</v>
      </c>
      <c r="AA172" t="str">
        <f t="shared" si="29"/>
        <v>运营管理部</v>
      </c>
      <c r="AB172" s="82" t="s">
        <v>341</v>
      </c>
      <c r="AC172" s="82">
        <v>0</v>
      </c>
      <c r="AD172" s="82">
        <v>0</v>
      </c>
      <c r="AE172" s="82">
        <v>0</v>
      </c>
      <c r="AF172" s="82">
        <v>0</v>
      </c>
      <c r="AG172" t="str">
        <f t="shared" si="30"/>
        <v>运营管理部</v>
      </c>
      <c r="AI172" s="90" t="s">
        <v>559</v>
      </c>
      <c r="AJ172" s="90" t="s">
        <v>244</v>
      </c>
      <c r="AX172" t="s">
        <v>559</v>
      </c>
      <c r="AY172" t="s">
        <v>244</v>
      </c>
      <c r="BC172" t="s">
        <v>151</v>
      </c>
      <c r="BD172">
        <v>323</v>
      </c>
    </row>
    <row r="173" ht="17.25" spans="4:51">
      <c r="D173" s="81">
        <v>0</v>
      </c>
      <c r="L173">
        <v>0</v>
      </c>
      <c r="Y173" s="87"/>
      <c r="Z173">
        <f t="shared" si="31"/>
        <v>0</v>
      </c>
      <c r="AA173">
        <f t="shared" si="29"/>
        <v>0</v>
      </c>
      <c r="AB173" s="82" t="s">
        <v>560</v>
      </c>
      <c r="AC173" s="82">
        <v>0</v>
      </c>
      <c r="AD173" s="82">
        <v>0</v>
      </c>
      <c r="AE173" s="82">
        <v>0</v>
      </c>
      <c r="AF173" s="82">
        <v>0</v>
      </c>
      <c r="AG173">
        <f t="shared" si="30"/>
        <v>0</v>
      </c>
      <c r="AI173" s="89" t="s">
        <v>561</v>
      </c>
      <c r="AJ173" s="90" t="s">
        <v>244</v>
      </c>
      <c r="AX173" t="s">
        <v>561</v>
      </c>
      <c r="AY173" t="s">
        <v>244</v>
      </c>
    </row>
    <row r="174" ht="17.25" spans="4:51">
      <c r="D174" s="81">
        <v>0</v>
      </c>
      <c r="L174">
        <v>0</v>
      </c>
      <c r="Y174" s="87"/>
      <c r="Z174">
        <f t="shared" si="31"/>
        <v>0</v>
      </c>
      <c r="AA174">
        <f t="shared" si="29"/>
        <v>0</v>
      </c>
      <c r="AB174" s="82" t="s">
        <v>101</v>
      </c>
      <c r="AC174" s="82">
        <v>4</v>
      </c>
      <c r="AD174" s="82">
        <v>0</v>
      </c>
      <c r="AE174" s="82">
        <v>50</v>
      </c>
      <c r="AF174" s="82">
        <v>608000</v>
      </c>
      <c r="AG174">
        <f t="shared" si="30"/>
        <v>0</v>
      </c>
      <c r="AI174" s="91" t="s">
        <v>562</v>
      </c>
      <c r="AJ174" s="90" t="s">
        <v>244</v>
      </c>
      <c r="AX174" t="s">
        <v>562</v>
      </c>
      <c r="AY174" t="s">
        <v>244</v>
      </c>
    </row>
    <row r="175" ht="17.25" spans="4:51">
      <c r="D175" s="81">
        <v>0</v>
      </c>
      <c r="L175">
        <v>0</v>
      </c>
      <c r="Y175" s="87"/>
      <c r="Z175">
        <f t="shared" si="31"/>
        <v>0</v>
      </c>
      <c r="AA175">
        <f t="shared" si="29"/>
        <v>0</v>
      </c>
      <c r="AB175" s="82" t="s">
        <v>563</v>
      </c>
      <c r="AC175" s="82">
        <v>0</v>
      </c>
      <c r="AD175" s="82">
        <v>0</v>
      </c>
      <c r="AE175" s="82">
        <v>0</v>
      </c>
      <c r="AF175" s="82">
        <v>0</v>
      </c>
      <c r="AG175">
        <f t="shared" si="30"/>
        <v>0</v>
      </c>
      <c r="AI175" s="91" t="s">
        <v>564</v>
      </c>
      <c r="AJ175" s="90" t="s">
        <v>244</v>
      </c>
      <c r="AX175" t="s">
        <v>564</v>
      </c>
      <c r="AY175" t="s">
        <v>244</v>
      </c>
    </row>
    <row r="176" ht="17.25" spans="4:51">
      <c r="D176" s="81">
        <v>0</v>
      </c>
      <c r="L176">
        <v>0</v>
      </c>
      <c r="Y176" s="87"/>
      <c r="Z176">
        <f t="shared" si="31"/>
        <v>0</v>
      </c>
      <c r="AA176">
        <f t="shared" si="29"/>
        <v>0</v>
      </c>
      <c r="AB176" s="82" t="s">
        <v>565</v>
      </c>
      <c r="AC176" s="82">
        <v>0</v>
      </c>
      <c r="AD176" s="82">
        <v>0</v>
      </c>
      <c r="AE176" s="82">
        <v>0</v>
      </c>
      <c r="AF176" s="82">
        <v>6280</v>
      </c>
      <c r="AG176">
        <f t="shared" si="30"/>
        <v>0</v>
      </c>
      <c r="AI176" s="90" t="s">
        <v>566</v>
      </c>
      <c r="AJ176" s="90" t="s">
        <v>259</v>
      </c>
      <c r="AX176" t="s">
        <v>566</v>
      </c>
      <c r="AY176" t="s">
        <v>259</v>
      </c>
    </row>
    <row r="177" ht="17.25" spans="4:51">
      <c r="D177" s="81">
        <v>0</v>
      </c>
      <c r="L177">
        <v>0</v>
      </c>
      <c r="Y177" s="87"/>
      <c r="Z177">
        <f t="shared" si="31"/>
        <v>0</v>
      </c>
      <c r="AA177" t="str">
        <f t="shared" si="29"/>
        <v>张江支行</v>
      </c>
      <c r="AB177" s="82" t="s">
        <v>567</v>
      </c>
      <c r="AC177" s="82">
        <v>0</v>
      </c>
      <c r="AD177" s="82">
        <v>0</v>
      </c>
      <c r="AE177" s="82">
        <v>0</v>
      </c>
      <c r="AF177" s="82">
        <v>222150</v>
      </c>
      <c r="AG177" t="str">
        <f t="shared" si="30"/>
        <v>张江支行</v>
      </c>
      <c r="AI177" s="90" t="s">
        <v>568</v>
      </c>
      <c r="AJ177" s="90" t="s">
        <v>259</v>
      </c>
      <c r="AX177" t="s">
        <v>568</v>
      </c>
      <c r="AY177" t="s">
        <v>259</v>
      </c>
    </row>
    <row r="178" ht="17.25" spans="4:51">
      <c r="D178" s="81">
        <v>0</v>
      </c>
      <c r="L178">
        <v>0</v>
      </c>
      <c r="Y178" s="87"/>
      <c r="Z178">
        <f t="shared" si="31"/>
        <v>0</v>
      </c>
      <c r="AA178" t="str">
        <f t="shared" si="29"/>
        <v>曹路支行</v>
      </c>
      <c r="AB178" s="82" t="s">
        <v>569</v>
      </c>
      <c r="AC178" s="82">
        <v>0</v>
      </c>
      <c r="AD178" s="82">
        <v>0</v>
      </c>
      <c r="AE178" s="82">
        <v>0</v>
      </c>
      <c r="AF178" s="82">
        <v>0</v>
      </c>
      <c r="AG178" t="str">
        <f t="shared" si="30"/>
        <v>曹路支行</v>
      </c>
      <c r="AI178" s="90" t="s">
        <v>570</v>
      </c>
      <c r="AJ178" s="90" t="s">
        <v>259</v>
      </c>
      <c r="AX178" t="s">
        <v>570</v>
      </c>
      <c r="AY178" t="s">
        <v>259</v>
      </c>
    </row>
    <row r="179" ht="17.25" spans="4:51">
      <c r="D179" s="81">
        <v>0</v>
      </c>
      <c r="L179">
        <v>0</v>
      </c>
      <c r="Y179" s="87"/>
      <c r="Z179">
        <f t="shared" si="31"/>
        <v>0</v>
      </c>
      <c r="AA179">
        <f t="shared" si="29"/>
        <v>0</v>
      </c>
      <c r="AB179" s="82" t="s">
        <v>571</v>
      </c>
      <c r="AC179" s="82">
        <v>0</v>
      </c>
      <c r="AD179" s="82">
        <v>0</v>
      </c>
      <c r="AE179" s="82">
        <v>0</v>
      </c>
      <c r="AF179" s="82">
        <v>66000</v>
      </c>
      <c r="AG179">
        <f t="shared" si="30"/>
        <v>0</v>
      </c>
      <c r="AI179" s="90" t="s">
        <v>572</v>
      </c>
      <c r="AJ179" s="90" t="s">
        <v>259</v>
      </c>
      <c r="AX179" t="s">
        <v>572</v>
      </c>
      <c r="AY179" t="s">
        <v>259</v>
      </c>
    </row>
    <row r="180" ht="17.25" spans="4:51">
      <c r="D180" s="81">
        <v>0</v>
      </c>
      <c r="L180">
        <v>0</v>
      </c>
      <c r="Y180" s="87"/>
      <c r="Z180">
        <f t="shared" si="31"/>
        <v>0</v>
      </c>
      <c r="AA180" t="str">
        <f t="shared" si="29"/>
        <v>芳华分理处</v>
      </c>
      <c r="AB180" s="82" t="s">
        <v>573</v>
      </c>
      <c r="AC180" s="82">
        <v>0</v>
      </c>
      <c r="AD180" s="82">
        <v>0</v>
      </c>
      <c r="AE180" s="82">
        <v>0</v>
      </c>
      <c r="AF180" s="82">
        <v>0</v>
      </c>
      <c r="AG180" t="str">
        <f t="shared" si="30"/>
        <v>芳华分理处</v>
      </c>
      <c r="AI180" s="93" t="s">
        <v>574</v>
      </c>
      <c r="AJ180" s="90" t="s">
        <v>259</v>
      </c>
      <c r="AX180" t="s">
        <v>574</v>
      </c>
      <c r="AY180" t="s">
        <v>259</v>
      </c>
    </row>
    <row r="181" ht="17.25" spans="4:51">
      <c r="D181" s="81">
        <v>0</v>
      </c>
      <c r="L181">
        <v>0</v>
      </c>
      <c r="Y181" s="87"/>
      <c r="Z181">
        <f t="shared" si="31"/>
        <v>0</v>
      </c>
      <c r="AA181" t="str">
        <f t="shared" si="29"/>
        <v>高桥支行</v>
      </c>
      <c r="AB181" s="82" t="s">
        <v>575</v>
      </c>
      <c r="AC181" s="82">
        <v>0</v>
      </c>
      <c r="AD181" s="82">
        <v>0</v>
      </c>
      <c r="AE181" s="82">
        <v>0</v>
      </c>
      <c r="AF181" s="82">
        <v>0</v>
      </c>
      <c r="AG181" t="str">
        <f t="shared" si="30"/>
        <v>高桥支行</v>
      </c>
      <c r="AI181" s="94" t="s">
        <v>576</v>
      </c>
      <c r="AJ181" s="90" t="s">
        <v>259</v>
      </c>
      <c r="AX181" t="s">
        <v>576</v>
      </c>
      <c r="AY181" t="s">
        <v>259</v>
      </c>
    </row>
    <row r="182" ht="17.25" spans="4:51">
      <c r="D182" s="81">
        <v>0</v>
      </c>
      <c r="L182">
        <v>0</v>
      </c>
      <c r="Y182" s="87"/>
      <c r="Z182">
        <f t="shared" si="31"/>
        <v>0</v>
      </c>
      <c r="AA182" t="str">
        <f t="shared" si="29"/>
        <v>高东支行</v>
      </c>
      <c r="AB182" s="82" t="s">
        <v>577</v>
      </c>
      <c r="AC182" s="82">
        <v>0</v>
      </c>
      <c r="AD182" s="82">
        <v>0</v>
      </c>
      <c r="AE182" s="82">
        <v>0</v>
      </c>
      <c r="AF182" s="82">
        <v>0</v>
      </c>
      <c r="AG182" t="str">
        <f t="shared" si="30"/>
        <v>高东支行</v>
      </c>
      <c r="AI182" s="90" t="s">
        <v>578</v>
      </c>
      <c r="AJ182" s="90" t="s">
        <v>259</v>
      </c>
      <c r="AX182" t="s">
        <v>578</v>
      </c>
      <c r="AY182" t="s">
        <v>259</v>
      </c>
    </row>
    <row r="183" ht="17.25" spans="4:51">
      <c r="D183" s="81">
        <v>0</v>
      </c>
      <c r="L183">
        <v>0</v>
      </c>
      <c r="Y183" s="87"/>
      <c r="Z183">
        <f t="shared" si="31"/>
        <v>0</v>
      </c>
      <c r="AA183">
        <f t="shared" si="29"/>
        <v>0</v>
      </c>
      <c r="AB183" s="82" t="s">
        <v>579</v>
      </c>
      <c r="AC183" s="82">
        <v>0</v>
      </c>
      <c r="AD183" s="82">
        <v>0</v>
      </c>
      <c r="AE183" s="82">
        <v>0</v>
      </c>
      <c r="AF183" s="82">
        <v>10000</v>
      </c>
      <c r="AG183">
        <f t="shared" si="30"/>
        <v>0</v>
      </c>
      <c r="AI183" s="90" t="s">
        <v>580</v>
      </c>
      <c r="AJ183" s="90" t="s">
        <v>239</v>
      </c>
      <c r="AX183" t="s">
        <v>580</v>
      </c>
      <c r="AY183" t="s">
        <v>239</v>
      </c>
    </row>
    <row r="184" ht="17.25" spans="4:51">
      <c r="D184" s="81">
        <v>0</v>
      </c>
      <c r="L184">
        <v>0</v>
      </c>
      <c r="Y184" s="87"/>
      <c r="Z184">
        <f t="shared" si="31"/>
        <v>0</v>
      </c>
      <c r="AA184">
        <f t="shared" si="29"/>
        <v>0</v>
      </c>
      <c r="AB184" s="82" t="s">
        <v>581</v>
      </c>
      <c r="AC184" s="82">
        <v>0</v>
      </c>
      <c r="AD184" s="82">
        <v>0</v>
      </c>
      <c r="AE184" s="82">
        <v>0</v>
      </c>
      <c r="AF184" s="82">
        <v>0</v>
      </c>
      <c r="AG184">
        <f t="shared" si="30"/>
        <v>0</v>
      </c>
      <c r="AI184" s="90" t="s">
        <v>582</v>
      </c>
      <c r="AJ184" s="90" t="s">
        <v>239</v>
      </c>
      <c r="AX184" t="s">
        <v>582</v>
      </c>
      <c r="AY184" t="s">
        <v>239</v>
      </c>
    </row>
    <row r="185" ht="17.25" spans="4:51">
      <c r="D185" s="81">
        <v>0</v>
      </c>
      <c r="L185">
        <v>0</v>
      </c>
      <c r="Y185" s="87"/>
      <c r="Z185">
        <f t="shared" si="31"/>
        <v>0</v>
      </c>
      <c r="AA185">
        <f t="shared" si="29"/>
        <v>0</v>
      </c>
      <c r="AB185" s="82" t="s">
        <v>583</v>
      </c>
      <c r="AC185" s="82">
        <v>0</v>
      </c>
      <c r="AD185" s="82">
        <v>0</v>
      </c>
      <c r="AE185" s="82">
        <v>0</v>
      </c>
      <c r="AF185" s="82">
        <v>200000</v>
      </c>
      <c r="AG185">
        <f t="shared" si="30"/>
        <v>0</v>
      </c>
      <c r="AI185" s="90" t="s">
        <v>584</v>
      </c>
      <c r="AJ185" s="90" t="s">
        <v>239</v>
      </c>
      <c r="AX185" t="s">
        <v>584</v>
      </c>
      <c r="AY185" t="s">
        <v>239</v>
      </c>
    </row>
    <row r="186" ht="17.25" spans="4:51">
      <c r="D186" s="81">
        <v>0</v>
      </c>
      <c r="L186">
        <v>0</v>
      </c>
      <c r="Y186" s="87"/>
      <c r="Z186">
        <f t="shared" si="31"/>
        <v>0</v>
      </c>
      <c r="AA186" t="str">
        <f t="shared" si="29"/>
        <v>曹路支行</v>
      </c>
      <c r="AB186" s="82" t="s">
        <v>585</v>
      </c>
      <c r="AC186" s="82">
        <v>0</v>
      </c>
      <c r="AD186" s="82">
        <v>0</v>
      </c>
      <c r="AE186" s="82">
        <v>0</v>
      </c>
      <c r="AF186" s="82">
        <v>0</v>
      </c>
      <c r="AG186" t="str">
        <f t="shared" si="30"/>
        <v>曹路支行</v>
      </c>
      <c r="AI186" s="90" t="s">
        <v>586</v>
      </c>
      <c r="AJ186" s="90" t="s">
        <v>239</v>
      </c>
      <c r="AX186" t="s">
        <v>586</v>
      </c>
      <c r="AY186" t="s">
        <v>239</v>
      </c>
    </row>
    <row r="187" ht="17.25" spans="4:51">
      <c r="D187" s="81">
        <v>0</v>
      </c>
      <c r="L187">
        <v>0</v>
      </c>
      <c r="Y187" s="87"/>
      <c r="Z187">
        <f t="shared" si="31"/>
        <v>0</v>
      </c>
      <c r="AA187" t="str">
        <f t="shared" si="29"/>
        <v>三林支行</v>
      </c>
      <c r="AB187" s="82" t="s">
        <v>587</v>
      </c>
      <c r="AC187" s="82">
        <v>0</v>
      </c>
      <c r="AD187" s="82">
        <v>0</v>
      </c>
      <c r="AE187" s="82">
        <v>0</v>
      </c>
      <c r="AF187" s="82">
        <v>0</v>
      </c>
      <c r="AG187" t="str">
        <f t="shared" si="30"/>
        <v>三林支行</v>
      </c>
      <c r="AI187" s="90" t="s">
        <v>588</v>
      </c>
      <c r="AJ187" s="90" t="s">
        <v>239</v>
      </c>
      <c r="AX187" t="s">
        <v>588</v>
      </c>
      <c r="AY187" t="s">
        <v>239</v>
      </c>
    </row>
    <row r="188" ht="17.25" spans="4:51">
      <c r="D188" s="81">
        <v>0</v>
      </c>
      <c r="L188">
        <v>0</v>
      </c>
      <c r="Y188" s="87"/>
      <c r="Z188">
        <f t="shared" si="31"/>
        <v>0</v>
      </c>
      <c r="AA188" t="str">
        <f t="shared" si="29"/>
        <v>运营管理部业务保障部</v>
      </c>
      <c r="AB188" s="82" t="s">
        <v>415</v>
      </c>
      <c r="AC188" s="82">
        <v>0</v>
      </c>
      <c r="AD188" s="82">
        <v>0</v>
      </c>
      <c r="AE188" s="82">
        <v>0</v>
      </c>
      <c r="AF188" s="82">
        <v>0</v>
      </c>
      <c r="AG188" t="str">
        <f t="shared" si="30"/>
        <v>运营管理部业务保障部</v>
      </c>
      <c r="AI188" s="90" t="s">
        <v>589</v>
      </c>
      <c r="AJ188" s="90" t="s">
        <v>239</v>
      </c>
      <c r="AX188" t="s">
        <v>589</v>
      </c>
      <c r="AY188" t="s">
        <v>239</v>
      </c>
    </row>
    <row r="189" ht="17.25" spans="4:51">
      <c r="D189" s="81">
        <v>0</v>
      </c>
      <c r="L189">
        <v>0</v>
      </c>
      <c r="Y189" s="87"/>
      <c r="Z189">
        <f t="shared" si="31"/>
        <v>0</v>
      </c>
      <c r="AA189" t="str">
        <f t="shared" si="29"/>
        <v>凌兆分理处</v>
      </c>
      <c r="AB189" s="82" t="s">
        <v>236</v>
      </c>
      <c r="AC189" s="82">
        <v>0</v>
      </c>
      <c r="AD189" s="82">
        <v>0</v>
      </c>
      <c r="AE189" s="82">
        <v>0</v>
      </c>
      <c r="AF189" s="82">
        <v>13000</v>
      </c>
      <c r="AG189" t="str">
        <f t="shared" si="30"/>
        <v>凌兆分理处</v>
      </c>
      <c r="AI189" s="90" t="s">
        <v>590</v>
      </c>
      <c r="AJ189" s="90" t="s">
        <v>239</v>
      </c>
      <c r="AX189" t="s">
        <v>590</v>
      </c>
      <c r="AY189" t="s">
        <v>239</v>
      </c>
    </row>
    <row r="190" ht="17.25" spans="4:51">
      <c r="D190" s="81">
        <v>0</v>
      </c>
      <c r="L190">
        <v>0</v>
      </c>
      <c r="Y190" s="87"/>
      <c r="Z190">
        <f t="shared" si="31"/>
        <v>0</v>
      </c>
      <c r="AA190" t="str">
        <f t="shared" si="29"/>
        <v>东沟支行</v>
      </c>
      <c r="AB190" s="82" t="s">
        <v>134</v>
      </c>
      <c r="AC190" s="82">
        <v>0</v>
      </c>
      <c r="AD190" s="82">
        <v>0</v>
      </c>
      <c r="AE190" s="82">
        <v>0</v>
      </c>
      <c r="AF190" s="82">
        <v>0</v>
      </c>
      <c r="AG190" t="str">
        <f t="shared" si="30"/>
        <v>东沟支行</v>
      </c>
      <c r="AI190" s="94" t="s">
        <v>591</v>
      </c>
      <c r="AJ190" s="90" t="s">
        <v>239</v>
      </c>
      <c r="AX190" t="s">
        <v>591</v>
      </c>
      <c r="AY190" t="s">
        <v>239</v>
      </c>
    </row>
    <row r="191" ht="17.25" spans="4:51">
      <c r="D191" s="81">
        <v>0</v>
      </c>
      <c r="L191">
        <v>0</v>
      </c>
      <c r="Y191" s="87"/>
      <c r="Z191">
        <f t="shared" si="31"/>
        <v>0</v>
      </c>
      <c r="AA191" t="str">
        <f t="shared" si="29"/>
        <v>潼港分理处</v>
      </c>
      <c r="AB191" s="82" t="s">
        <v>245</v>
      </c>
      <c r="AC191" s="82">
        <v>0</v>
      </c>
      <c r="AD191" s="82">
        <v>0</v>
      </c>
      <c r="AE191" s="82">
        <v>0</v>
      </c>
      <c r="AF191" s="82">
        <v>0</v>
      </c>
      <c r="AG191" t="str">
        <f t="shared" si="30"/>
        <v>潼港分理处</v>
      </c>
      <c r="AI191" s="90" t="s">
        <v>352</v>
      </c>
      <c r="AJ191" s="90" t="s">
        <v>239</v>
      </c>
      <c r="AX191" t="s">
        <v>352</v>
      </c>
      <c r="AY191" t="s">
        <v>239</v>
      </c>
    </row>
    <row r="192" ht="17.25" spans="4:51">
      <c r="D192" s="81">
        <v>0</v>
      </c>
      <c r="L192">
        <v>0</v>
      </c>
      <c r="Y192" s="87"/>
      <c r="Z192">
        <f t="shared" si="31"/>
        <v>0</v>
      </c>
      <c r="AA192" t="str">
        <f t="shared" si="29"/>
        <v>曹路支行</v>
      </c>
      <c r="AB192" s="82" t="s">
        <v>592</v>
      </c>
      <c r="AC192" s="82">
        <v>0</v>
      </c>
      <c r="AD192" s="82">
        <v>0</v>
      </c>
      <c r="AE192" s="82">
        <v>0</v>
      </c>
      <c r="AF192" s="82">
        <v>0</v>
      </c>
      <c r="AG192" t="str">
        <f t="shared" si="30"/>
        <v>曹路支行</v>
      </c>
      <c r="AI192" s="90" t="s">
        <v>593</v>
      </c>
      <c r="AJ192" s="90" t="s">
        <v>73</v>
      </c>
      <c r="AX192" t="s">
        <v>593</v>
      </c>
      <c r="AY192" t="s">
        <v>263</v>
      </c>
    </row>
    <row r="193" ht="17.25" spans="4:51">
      <c r="D193" s="81">
        <v>0</v>
      </c>
      <c r="L193">
        <v>0</v>
      </c>
      <c r="Y193" s="87"/>
      <c r="Z193">
        <f t="shared" si="31"/>
        <v>0</v>
      </c>
      <c r="AA193">
        <f t="shared" si="29"/>
        <v>0</v>
      </c>
      <c r="AB193" s="82" t="s">
        <v>594</v>
      </c>
      <c r="AC193" s="82">
        <v>0</v>
      </c>
      <c r="AD193" s="82">
        <v>0</v>
      </c>
      <c r="AE193" s="82">
        <v>0</v>
      </c>
      <c r="AF193" s="82">
        <v>0</v>
      </c>
      <c r="AG193">
        <f t="shared" si="30"/>
        <v>0</v>
      </c>
      <c r="AI193" s="90" t="s">
        <v>595</v>
      </c>
      <c r="AJ193" s="90" t="s">
        <v>73</v>
      </c>
      <c r="AX193" t="s">
        <v>595</v>
      </c>
      <c r="AY193" t="s">
        <v>263</v>
      </c>
    </row>
    <row r="194" ht="17.25" spans="4:51">
      <c r="D194" s="81">
        <v>0</v>
      </c>
      <c r="L194">
        <v>0</v>
      </c>
      <c r="Y194" s="87"/>
      <c r="Z194">
        <f t="shared" si="31"/>
        <v>0</v>
      </c>
      <c r="AA194" t="str">
        <f t="shared" ref="AA194:AA257" si="33">AG194</f>
        <v>民耀分理处</v>
      </c>
      <c r="AB194" s="82" t="s">
        <v>248</v>
      </c>
      <c r="AC194" s="82">
        <v>0</v>
      </c>
      <c r="AD194" s="82">
        <v>0</v>
      </c>
      <c r="AE194" s="82">
        <v>0</v>
      </c>
      <c r="AF194" s="82">
        <v>0</v>
      </c>
      <c r="AG194" t="str">
        <f t="shared" ref="AG194:AG257" si="34">IFERROR(VLOOKUP(AB194,$AI:$AJ,2,FALSE),0)</f>
        <v>民耀分理处</v>
      </c>
      <c r="AI194" s="90" t="s">
        <v>331</v>
      </c>
      <c r="AJ194" s="90" t="s">
        <v>73</v>
      </c>
      <c r="AK194" t="s">
        <v>263</v>
      </c>
      <c r="AX194" t="s">
        <v>331</v>
      </c>
      <c r="AY194" t="s">
        <v>263</v>
      </c>
    </row>
    <row r="195" ht="17.25" spans="4:51">
      <c r="D195" s="81">
        <v>0</v>
      </c>
      <c r="L195">
        <v>0</v>
      </c>
      <c r="Y195" s="87"/>
      <c r="Z195">
        <f t="shared" si="31"/>
        <v>0</v>
      </c>
      <c r="AA195" t="str">
        <f t="shared" si="33"/>
        <v>张江支行</v>
      </c>
      <c r="AB195" s="82" t="s">
        <v>596</v>
      </c>
      <c r="AC195" s="82">
        <v>0</v>
      </c>
      <c r="AD195" s="82">
        <v>0</v>
      </c>
      <c r="AE195" s="82">
        <v>0</v>
      </c>
      <c r="AF195" s="82">
        <v>0</v>
      </c>
      <c r="AG195" t="str">
        <f t="shared" si="34"/>
        <v>张江支行</v>
      </c>
      <c r="AI195" s="90" t="s">
        <v>597</v>
      </c>
      <c r="AJ195" s="90" t="s">
        <v>73</v>
      </c>
      <c r="AK195" t="s">
        <v>263</v>
      </c>
      <c r="AX195" t="s">
        <v>597</v>
      </c>
      <c r="AY195" t="s">
        <v>263</v>
      </c>
    </row>
    <row r="196" ht="17.25" spans="4:51">
      <c r="D196" s="81">
        <v>0</v>
      </c>
      <c r="L196">
        <v>0</v>
      </c>
      <c r="Y196" s="87"/>
      <c r="Z196">
        <f t="shared" ref="Z196:Z259" si="35">P196-Y196</f>
        <v>0</v>
      </c>
      <c r="AA196" t="str">
        <f t="shared" si="33"/>
        <v>六里支行</v>
      </c>
      <c r="AB196" s="82" t="s">
        <v>108</v>
      </c>
      <c r="AC196" s="82">
        <v>0</v>
      </c>
      <c r="AD196" s="82">
        <v>0</v>
      </c>
      <c r="AE196" s="82">
        <v>0</v>
      </c>
      <c r="AF196" s="82">
        <v>0</v>
      </c>
      <c r="AG196" t="str">
        <f t="shared" si="34"/>
        <v>六里支行</v>
      </c>
      <c r="AI196" s="90" t="s">
        <v>410</v>
      </c>
      <c r="AJ196" s="90" t="s">
        <v>73</v>
      </c>
      <c r="AK196" t="s">
        <v>263</v>
      </c>
      <c r="AX196" t="s">
        <v>410</v>
      </c>
      <c r="AY196" t="s">
        <v>263</v>
      </c>
    </row>
    <row r="197" ht="17.25" spans="4:51">
      <c r="D197" s="81">
        <v>0</v>
      </c>
      <c r="L197">
        <v>0</v>
      </c>
      <c r="Y197" s="87"/>
      <c r="Z197">
        <f t="shared" si="35"/>
        <v>0</v>
      </c>
      <c r="AA197" t="str">
        <f t="shared" si="33"/>
        <v>零售金融部</v>
      </c>
      <c r="AB197" s="82" t="s">
        <v>282</v>
      </c>
      <c r="AC197" s="82">
        <v>0</v>
      </c>
      <c r="AD197" s="82">
        <v>0</v>
      </c>
      <c r="AE197" s="82">
        <v>0</v>
      </c>
      <c r="AF197" s="82">
        <v>0</v>
      </c>
      <c r="AG197" t="str">
        <f t="shared" si="34"/>
        <v>零售金融部</v>
      </c>
      <c r="AI197" s="94" t="s">
        <v>598</v>
      </c>
      <c r="AJ197" s="90" t="s">
        <v>73</v>
      </c>
      <c r="AK197" t="s">
        <v>263</v>
      </c>
      <c r="AX197" t="s">
        <v>598</v>
      </c>
      <c r="AY197" t="s">
        <v>263</v>
      </c>
    </row>
    <row r="198" ht="17.25" spans="4:51">
      <c r="D198" s="81">
        <v>0</v>
      </c>
      <c r="L198">
        <v>0</v>
      </c>
      <c r="Y198" s="87"/>
      <c r="Z198">
        <f t="shared" si="35"/>
        <v>0</v>
      </c>
      <c r="AA198" t="str">
        <f t="shared" si="33"/>
        <v>御桥分理处</v>
      </c>
      <c r="AB198" s="82" t="s">
        <v>599</v>
      </c>
      <c r="AC198" s="82">
        <v>0</v>
      </c>
      <c r="AD198" s="82">
        <v>0</v>
      </c>
      <c r="AE198" s="82">
        <v>0</v>
      </c>
      <c r="AF198" s="82">
        <v>0</v>
      </c>
      <c r="AG198" t="str">
        <f t="shared" si="34"/>
        <v>御桥分理处</v>
      </c>
      <c r="AI198" s="90" t="s">
        <v>600</v>
      </c>
      <c r="AJ198" s="90" t="s">
        <v>73</v>
      </c>
      <c r="AK198" t="s">
        <v>263</v>
      </c>
      <c r="AX198" t="s">
        <v>600</v>
      </c>
      <c r="AY198" t="s">
        <v>263</v>
      </c>
    </row>
    <row r="199" ht="17.25" spans="4:51">
      <c r="D199" s="81">
        <v>0</v>
      </c>
      <c r="L199">
        <v>0</v>
      </c>
      <c r="Y199" s="87"/>
      <c r="Z199">
        <f t="shared" si="35"/>
        <v>0</v>
      </c>
      <c r="AA199" t="str">
        <f t="shared" si="33"/>
        <v>三林支行</v>
      </c>
      <c r="AB199" s="82" t="s">
        <v>601</v>
      </c>
      <c r="AC199" s="82">
        <v>0</v>
      </c>
      <c r="AD199" s="82">
        <v>0</v>
      </c>
      <c r="AE199" s="82">
        <v>3</v>
      </c>
      <c r="AF199" s="82">
        <v>0</v>
      </c>
      <c r="AG199" t="str">
        <f t="shared" si="34"/>
        <v>三林支行</v>
      </c>
      <c r="AI199" s="90" t="s">
        <v>602</v>
      </c>
      <c r="AJ199" s="90" t="s">
        <v>73</v>
      </c>
      <c r="AK199" t="s">
        <v>263</v>
      </c>
      <c r="AX199" t="s">
        <v>602</v>
      </c>
      <c r="AY199" t="s">
        <v>263</v>
      </c>
    </row>
    <row r="200" ht="17.25" spans="4:51">
      <c r="D200" s="81">
        <v>0</v>
      </c>
      <c r="L200">
        <v>0</v>
      </c>
      <c r="Y200" s="87"/>
      <c r="Z200">
        <f t="shared" si="35"/>
        <v>0</v>
      </c>
      <c r="AA200">
        <f t="shared" si="33"/>
        <v>0</v>
      </c>
      <c r="AB200" s="82" t="s">
        <v>603</v>
      </c>
      <c r="AC200" s="82">
        <v>0</v>
      </c>
      <c r="AD200" s="82">
        <v>0</v>
      </c>
      <c r="AE200" s="82">
        <v>0</v>
      </c>
      <c r="AF200" s="82">
        <v>0</v>
      </c>
      <c r="AG200">
        <f t="shared" si="34"/>
        <v>0</v>
      </c>
      <c r="AI200" s="90" t="s">
        <v>604</v>
      </c>
      <c r="AJ200" s="90" t="s">
        <v>73</v>
      </c>
      <c r="AK200" t="s">
        <v>263</v>
      </c>
      <c r="AX200" t="s">
        <v>604</v>
      </c>
      <c r="AY200" t="s">
        <v>263</v>
      </c>
    </row>
    <row r="201" ht="17.25" spans="4:51">
      <c r="D201" s="81">
        <v>0</v>
      </c>
      <c r="L201">
        <v>0</v>
      </c>
      <c r="Y201" s="87"/>
      <c r="Z201">
        <f t="shared" si="35"/>
        <v>0</v>
      </c>
      <c r="AA201" t="str">
        <f t="shared" si="33"/>
        <v>零售市场部</v>
      </c>
      <c r="AB201" s="82" t="s">
        <v>255</v>
      </c>
      <c r="AC201" s="82">
        <v>0</v>
      </c>
      <c r="AD201" s="82">
        <v>0</v>
      </c>
      <c r="AE201" s="82">
        <v>0</v>
      </c>
      <c r="AF201" s="82">
        <v>379500</v>
      </c>
      <c r="AG201" t="str">
        <f t="shared" si="34"/>
        <v>零售市场部</v>
      </c>
      <c r="AI201" s="94" t="s">
        <v>262</v>
      </c>
      <c r="AJ201" s="90" t="s">
        <v>73</v>
      </c>
      <c r="AK201" t="s">
        <v>263</v>
      </c>
      <c r="AX201" t="s">
        <v>262</v>
      </c>
      <c r="AY201" t="s">
        <v>263</v>
      </c>
    </row>
    <row r="202" ht="17.25" spans="4:51">
      <c r="D202" s="81">
        <v>0</v>
      </c>
      <c r="L202">
        <v>0</v>
      </c>
      <c r="Y202" s="87"/>
      <c r="Z202">
        <f t="shared" si="35"/>
        <v>0</v>
      </c>
      <c r="AA202" t="str">
        <f t="shared" si="33"/>
        <v>北蔡支行</v>
      </c>
      <c r="AB202" s="82" t="s">
        <v>260</v>
      </c>
      <c r="AC202" s="82">
        <v>0</v>
      </c>
      <c r="AD202" s="82">
        <v>0</v>
      </c>
      <c r="AE202" s="82">
        <v>0</v>
      </c>
      <c r="AF202" s="82">
        <v>40000</v>
      </c>
      <c r="AG202" t="str">
        <f t="shared" si="34"/>
        <v>北蔡支行</v>
      </c>
      <c r="AI202" s="90" t="s">
        <v>605</v>
      </c>
      <c r="AJ202" s="90" t="s">
        <v>235</v>
      </c>
      <c r="AX202" t="s">
        <v>605</v>
      </c>
      <c r="AY202" t="s">
        <v>235</v>
      </c>
    </row>
    <row r="203" ht="17.25" spans="4:51">
      <c r="D203" s="81">
        <v>0</v>
      </c>
      <c r="L203">
        <v>0</v>
      </c>
      <c r="Y203" s="87"/>
      <c r="Z203">
        <f t="shared" si="35"/>
        <v>0</v>
      </c>
      <c r="AA203" t="str">
        <f t="shared" si="33"/>
        <v>金海华城分理处</v>
      </c>
      <c r="AB203" s="82" t="s">
        <v>606</v>
      </c>
      <c r="AC203" s="82">
        <v>0</v>
      </c>
      <c r="AD203" s="82">
        <v>0</v>
      </c>
      <c r="AE203" s="82">
        <v>0</v>
      </c>
      <c r="AF203" s="82">
        <v>6800</v>
      </c>
      <c r="AG203" t="str">
        <f t="shared" si="34"/>
        <v>金海华城分理处</v>
      </c>
      <c r="AI203" s="90" t="s">
        <v>607</v>
      </c>
      <c r="AJ203" s="90" t="s">
        <v>235</v>
      </c>
      <c r="AX203" t="s">
        <v>607</v>
      </c>
      <c r="AY203" t="s">
        <v>235</v>
      </c>
    </row>
    <row r="204" ht="17.25" spans="4:51">
      <c r="D204" s="81">
        <v>0</v>
      </c>
      <c r="L204">
        <v>0</v>
      </c>
      <c r="Y204" s="87"/>
      <c r="Z204">
        <f t="shared" si="35"/>
        <v>0</v>
      </c>
      <c r="AA204" t="str">
        <f t="shared" si="33"/>
        <v>运营管理部</v>
      </c>
      <c r="AB204" s="82" t="s">
        <v>333</v>
      </c>
      <c r="AC204" s="82">
        <v>0</v>
      </c>
      <c r="AD204" s="82">
        <v>0</v>
      </c>
      <c r="AE204" s="82">
        <v>0</v>
      </c>
      <c r="AF204" s="82">
        <v>0</v>
      </c>
      <c r="AG204" t="str">
        <f t="shared" si="34"/>
        <v>运营管理部</v>
      </c>
      <c r="AI204" s="90" t="s">
        <v>537</v>
      </c>
      <c r="AJ204" s="90" t="s">
        <v>235</v>
      </c>
      <c r="AX204" t="s">
        <v>537</v>
      </c>
      <c r="AY204" t="s">
        <v>235</v>
      </c>
    </row>
    <row r="205" ht="17.25" spans="4:51">
      <c r="D205" s="81">
        <v>0</v>
      </c>
      <c r="L205">
        <v>0</v>
      </c>
      <c r="Y205" s="87"/>
      <c r="Z205">
        <f t="shared" si="35"/>
        <v>0</v>
      </c>
      <c r="AA205" t="str">
        <f t="shared" si="33"/>
        <v>合规内控部</v>
      </c>
      <c r="AB205" s="82" t="s">
        <v>470</v>
      </c>
      <c r="AC205" s="82">
        <v>0</v>
      </c>
      <c r="AD205" s="82">
        <v>0</v>
      </c>
      <c r="AE205" s="82">
        <v>0</v>
      </c>
      <c r="AF205" s="82">
        <v>0</v>
      </c>
      <c r="AG205" t="str">
        <f t="shared" si="34"/>
        <v>合规内控部</v>
      </c>
      <c r="AI205" s="90" t="s">
        <v>608</v>
      </c>
      <c r="AJ205" s="90" t="s">
        <v>235</v>
      </c>
      <c r="AX205" t="s">
        <v>608</v>
      </c>
      <c r="AY205" t="s">
        <v>235</v>
      </c>
    </row>
    <row r="206" ht="17.25" spans="4:51">
      <c r="D206" s="81">
        <v>0</v>
      </c>
      <c r="L206">
        <v>0</v>
      </c>
      <c r="Y206" s="87"/>
      <c r="Z206">
        <f t="shared" si="35"/>
        <v>0</v>
      </c>
      <c r="AA206" t="str">
        <f t="shared" si="33"/>
        <v>高行支行</v>
      </c>
      <c r="AB206" s="82" t="s">
        <v>609</v>
      </c>
      <c r="AC206" s="82">
        <v>0</v>
      </c>
      <c r="AD206" s="82">
        <v>0</v>
      </c>
      <c r="AE206" s="82">
        <v>0</v>
      </c>
      <c r="AF206" s="82">
        <v>0</v>
      </c>
      <c r="AG206" t="str">
        <f t="shared" si="34"/>
        <v>高行支行</v>
      </c>
      <c r="AI206" s="89" t="s">
        <v>610</v>
      </c>
      <c r="AJ206" s="90" t="s">
        <v>66</v>
      </c>
      <c r="AK206" t="s">
        <v>267</v>
      </c>
      <c r="AX206" t="s">
        <v>610</v>
      </c>
      <c r="AY206" t="s">
        <v>267</v>
      </c>
    </row>
    <row r="207" ht="17.25" spans="4:51">
      <c r="D207" s="81">
        <v>0</v>
      </c>
      <c r="L207">
        <v>0</v>
      </c>
      <c r="Y207" s="87"/>
      <c r="Z207">
        <f t="shared" si="35"/>
        <v>0</v>
      </c>
      <c r="AA207" t="str">
        <f t="shared" si="33"/>
        <v>风险管理部</v>
      </c>
      <c r="AB207" s="82" t="s">
        <v>513</v>
      </c>
      <c r="AC207" s="82">
        <v>0</v>
      </c>
      <c r="AD207" s="82">
        <v>0</v>
      </c>
      <c r="AE207" s="82">
        <v>0</v>
      </c>
      <c r="AF207" s="82">
        <v>0</v>
      </c>
      <c r="AG207" t="str">
        <f t="shared" si="34"/>
        <v>风险管理部</v>
      </c>
      <c r="AI207" s="91" t="s">
        <v>275</v>
      </c>
      <c r="AJ207" s="90" t="s">
        <v>66</v>
      </c>
      <c r="AK207" t="s">
        <v>267</v>
      </c>
      <c r="AX207" t="s">
        <v>275</v>
      </c>
      <c r="AY207" t="s">
        <v>267</v>
      </c>
    </row>
    <row r="208" ht="17.25" spans="4:51">
      <c r="D208" s="81">
        <v>0</v>
      </c>
      <c r="L208">
        <v>0</v>
      </c>
      <c r="Y208" s="87"/>
      <c r="Z208">
        <f t="shared" si="35"/>
        <v>0</v>
      </c>
      <c r="AA208" t="str">
        <f t="shared" si="33"/>
        <v>营业部</v>
      </c>
      <c r="AB208" s="82" t="s">
        <v>262</v>
      </c>
      <c r="AC208" s="82">
        <v>0</v>
      </c>
      <c r="AD208" s="82">
        <v>0</v>
      </c>
      <c r="AE208" s="82">
        <v>0</v>
      </c>
      <c r="AF208" s="82">
        <v>0</v>
      </c>
      <c r="AG208" t="str">
        <f t="shared" si="34"/>
        <v>营业部</v>
      </c>
      <c r="AI208" s="90" t="s">
        <v>277</v>
      </c>
      <c r="AJ208" s="90" t="s">
        <v>66</v>
      </c>
      <c r="AK208" t="s">
        <v>267</v>
      </c>
      <c r="AX208" t="s">
        <v>277</v>
      </c>
      <c r="AY208" t="s">
        <v>267</v>
      </c>
    </row>
    <row r="209" ht="17.25" spans="4:51">
      <c r="D209" s="81">
        <v>0</v>
      </c>
      <c r="L209">
        <v>0</v>
      </c>
      <c r="Y209" s="87"/>
      <c r="Z209">
        <f t="shared" si="35"/>
        <v>0</v>
      </c>
      <c r="AA209" t="str">
        <f t="shared" si="33"/>
        <v>运营管理部</v>
      </c>
      <c r="AB209" s="82" t="s">
        <v>344</v>
      </c>
      <c r="AC209" s="82">
        <v>0</v>
      </c>
      <c r="AD209" s="82">
        <v>0</v>
      </c>
      <c r="AE209" s="82">
        <v>0</v>
      </c>
      <c r="AF209" s="82">
        <v>0</v>
      </c>
      <c r="AG209" t="str">
        <f t="shared" si="34"/>
        <v>运营管理部</v>
      </c>
      <c r="AI209" s="90" t="s">
        <v>313</v>
      </c>
      <c r="AJ209" s="90" t="s">
        <v>66</v>
      </c>
      <c r="AK209" t="s">
        <v>267</v>
      </c>
      <c r="AX209" t="s">
        <v>313</v>
      </c>
      <c r="AY209" t="s">
        <v>267</v>
      </c>
    </row>
    <row r="210" ht="17.25" spans="4:51">
      <c r="D210" s="81">
        <v>0</v>
      </c>
      <c r="L210">
        <v>0</v>
      </c>
      <c r="Y210" s="87"/>
      <c r="Z210">
        <f t="shared" si="35"/>
        <v>0</v>
      </c>
      <c r="AA210" t="str">
        <f t="shared" si="33"/>
        <v>营业部</v>
      </c>
      <c r="AB210" s="82" t="s">
        <v>611</v>
      </c>
      <c r="AC210" s="82">
        <v>0</v>
      </c>
      <c r="AD210" s="82">
        <v>0</v>
      </c>
      <c r="AE210" s="82">
        <v>0</v>
      </c>
      <c r="AF210" s="82">
        <v>0</v>
      </c>
      <c r="AG210" t="str">
        <f t="shared" si="34"/>
        <v>营业部</v>
      </c>
      <c r="AI210" s="90" t="s">
        <v>612</v>
      </c>
      <c r="AJ210" s="90" t="s">
        <v>66</v>
      </c>
      <c r="AK210" t="s">
        <v>267</v>
      </c>
      <c r="AX210" t="s">
        <v>612</v>
      </c>
      <c r="AY210" t="s">
        <v>267</v>
      </c>
    </row>
    <row r="211" ht="17.25" spans="4:51">
      <c r="D211" s="81">
        <v>0</v>
      </c>
      <c r="L211">
        <v>0</v>
      </c>
      <c r="Y211" s="87"/>
      <c r="Z211">
        <f t="shared" si="35"/>
        <v>0</v>
      </c>
      <c r="AA211" t="str">
        <f t="shared" si="33"/>
        <v>香山分理处</v>
      </c>
      <c r="AB211" s="82" t="s">
        <v>613</v>
      </c>
      <c r="AC211" s="82">
        <v>1</v>
      </c>
      <c r="AD211" s="82">
        <v>0</v>
      </c>
      <c r="AE211" s="82">
        <v>3</v>
      </c>
      <c r="AF211" s="82">
        <v>0</v>
      </c>
      <c r="AG211" t="str">
        <f t="shared" si="34"/>
        <v>香山分理处</v>
      </c>
      <c r="AI211" s="90" t="s">
        <v>614</v>
      </c>
      <c r="AJ211" s="90" t="s">
        <v>66</v>
      </c>
      <c r="AX211" t="s">
        <v>614</v>
      </c>
      <c r="AY211" t="s">
        <v>267</v>
      </c>
    </row>
    <row r="212" ht="17.25" spans="4:51">
      <c r="D212" s="81">
        <v>0</v>
      </c>
      <c r="L212">
        <v>0</v>
      </c>
      <c r="Y212" s="87"/>
      <c r="Z212">
        <f t="shared" si="35"/>
        <v>0</v>
      </c>
      <c r="AA212" t="str">
        <f t="shared" si="33"/>
        <v>办公室</v>
      </c>
      <c r="AB212" s="82" t="s">
        <v>87</v>
      </c>
      <c r="AC212" s="82">
        <v>0</v>
      </c>
      <c r="AD212" s="82">
        <v>0</v>
      </c>
      <c r="AE212" s="82">
        <v>0</v>
      </c>
      <c r="AF212" s="82">
        <v>0</v>
      </c>
      <c r="AG212" t="str">
        <f t="shared" si="34"/>
        <v>办公室</v>
      </c>
      <c r="AI212" s="90" t="s">
        <v>355</v>
      </c>
      <c r="AJ212" s="90" t="s">
        <v>100</v>
      </c>
      <c r="AX212" t="s">
        <v>355</v>
      </c>
      <c r="AY212" t="s">
        <v>100</v>
      </c>
    </row>
    <row r="213" ht="17.25" spans="4:51">
      <c r="D213" s="81">
        <v>0</v>
      </c>
      <c r="L213">
        <v>0</v>
      </c>
      <c r="Y213" s="87"/>
      <c r="Z213">
        <f t="shared" si="35"/>
        <v>0</v>
      </c>
      <c r="AA213" t="str">
        <f t="shared" si="33"/>
        <v>和炯路支行</v>
      </c>
      <c r="AB213" s="82" t="s">
        <v>266</v>
      </c>
      <c r="AC213" s="82">
        <v>0</v>
      </c>
      <c r="AD213" s="82">
        <v>0</v>
      </c>
      <c r="AE213" s="82">
        <v>0</v>
      </c>
      <c r="AF213" s="82">
        <v>0</v>
      </c>
      <c r="AG213" t="str">
        <f t="shared" si="34"/>
        <v>和炯路支行</v>
      </c>
      <c r="AI213" s="90" t="s">
        <v>423</v>
      </c>
      <c r="AJ213" s="90" t="s">
        <v>100</v>
      </c>
      <c r="AX213" t="s">
        <v>423</v>
      </c>
      <c r="AY213" t="s">
        <v>100</v>
      </c>
    </row>
    <row r="214" ht="17.25" spans="4:51">
      <c r="D214" s="81">
        <v>0</v>
      </c>
      <c r="L214">
        <v>0</v>
      </c>
      <c r="Y214" s="87"/>
      <c r="Z214">
        <f t="shared" si="35"/>
        <v>0</v>
      </c>
      <c r="AA214" t="str">
        <f t="shared" si="33"/>
        <v>花木支行</v>
      </c>
      <c r="AB214" s="82" t="s">
        <v>270</v>
      </c>
      <c r="AC214" s="82">
        <v>0</v>
      </c>
      <c r="AD214" s="82">
        <v>0</v>
      </c>
      <c r="AE214" s="82">
        <v>0</v>
      </c>
      <c r="AF214" s="82">
        <v>25700</v>
      </c>
      <c r="AG214" t="str">
        <f t="shared" si="34"/>
        <v>花木支行</v>
      </c>
      <c r="AI214" s="90" t="s">
        <v>202</v>
      </c>
      <c r="AJ214" s="90" t="s">
        <v>100</v>
      </c>
      <c r="AX214" t="s">
        <v>202</v>
      </c>
      <c r="AY214" t="s">
        <v>100</v>
      </c>
    </row>
    <row r="215" ht="17.25" spans="4:51">
      <c r="D215" s="81">
        <v>0</v>
      </c>
      <c r="L215">
        <v>0</v>
      </c>
      <c r="Y215" s="87"/>
      <c r="Z215">
        <f t="shared" si="35"/>
        <v>0</v>
      </c>
      <c r="AA215" t="str">
        <f t="shared" si="33"/>
        <v>运营管理部</v>
      </c>
      <c r="AB215" s="82" t="s">
        <v>309</v>
      </c>
      <c r="AC215" s="82">
        <v>0</v>
      </c>
      <c r="AD215" s="82">
        <v>0</v>
      </c>
      <c r="AE215" s="82">
        <v>0</v>
      </c>
      <c r="AF215" s="82">
        <v>0</v>
      </c>
      <c r="AG215" t="str">
        <f t="shared" si="34"/>
        <v>运营管理部</v>
      </c>
      <c r="AI215" s="90" t="s">
        <v>403</v>
      </c>
      <c r="AJ215" s="90" t="s">
        <v>100</v>
      </c>
      <c r="AX215" t="s">
        <v>403</v>
      </c>
      <c r="AY215" t="s">
        <v>100</v>
      </c>
    </row>
    <row r="216" ht="17.25" spans="4:51">
      <c r="D216" s="81">
        <v>0</v>
      </c>
      <c r="L216">
        <v>0</v>
      </c>
      <c r="Y216" s="87"/>
      <c r="Z216">
        <f t="shared" si="35"/>
        <v>0</v>
      </c>
      <c r="AA216" t="str">
        <f t="shared" si="33"/>
        <v>市场一部</v>
      </c>
      <c r="AB216" s="82" t="s">
        <v>589</v>
      </c>
      <c r="AC216" s="82">
        <v>0</v>
      </c>
      <c r="AD216" s="82">
        <v>0</v>
      </c>
      <c r="AE216" s="82">
        <v>0</v>
      </c>
      <c r="AF216" s="82">
        <v>0</v>
      </c>
      <c r="AG216" t="str">
        <f t="shared" si="34"/>
        <v>市场一部</v>
      </c>
      <c r="AI216" s="90" t="s">
        <v>615</v>
      </c>
      <c r="AJ216" s="90" t="s">
        <v>100</v>
      </c>
      <c r="AK216" t="s">
        <v>263</v>
      </c>
      <c r="AX216" t="s">
        <v>615</v>
      </c>
      <c r="AY216" t="s">
        <v>100</v>
      </c>
    </row>
    <row r="217" ht="17.25" spans="4:51">
      <c r="D217" s="81">
        <v>0</v>
      </c>
      <c r="L217">
        <v>0</v>
      </c>
      <c r="Y217" s="87"/>
      <c r="Z217">
        <f t="shared" si="35"/>
        <v>0</v>
      </c>
      <c r="AA217" t="str">
        <f t="shared" si="33"/>
        <v>民耀分理处</v>
      </c>
      <c r="AB217" s="82" t="s">
        <v>616</v>
      </c>
      <c r="AC217" s="82">
        <v>0</v>
      </c>
      <c r="AD217" s="82">
        <v>0</v>
      </c>
      <c r="AE217" s="82">
        <v>0</v>
      </c>
      <c r="AF217" s="82">
        <v>0</v>
      </c>
      <c r="AG217" t="str">
        <f t="shared" si="34"/>
        <v>民耀分理处</v>
      </c>
      <c r="AI217" s="90" t="s">
        <v>617</v>
      </c>
      <c r="AJ217" s="90" t="s">
        <v>100</v>
      </c>
      <c r="AX217" t="s">
        <v>617</v>
      </c>
      <c r="AY217" t="s">
        <v>100</v>
      </c>
    </row>
    <row r="218" ht="17.25" spans="4:51">
      <c r="D218" s="81">
        <v>0</v>
      </c>
      <c r="L218">
        <v>0</v>
      </c>
      <c r="Y218" s="87"/>
      <c r="Z218">
        <f t="shared" si="35"/>
        <v>0</v>
      </c>
      <c r="AA218">
        <f t="shared" si="33"/>
        <v>0</v>
      </c>
      <c r="AB218" s="82" t="s">
        <v>141</v>
      </c>
      <c r="AC218" s="82">
        <v>0</v>
      </c>
      <c r="AD218" s="82">
        <v>0</v>
      </c>
      <c r="AE218" s="82">
        <v>0</v>
      </c>
      <c r="AF218" s="82">
        <v>0</v>
      </c>
      <c r="AG218">
        <f t="shared" si="34"/>
        <v>0</v>
      </c>
      <c r="AI218" s="90" t="s">
        <v>280</v>
      </c>
      <c r="AJ218" s="90" t="s">
        <v>100</v>
      </c>
      <c r="AX218" t="s">
        <v>280</v>
      </c>
      <c r="AY218" t="s">
        <v>100</v>
      </c>
    </row>
    <row r="219" ht="17.25" spans="4:51">
      <c r="D219" s="81">
        <v>0</v>
      </c>
      <c r="L219">
        <v>0</v>
      </c>
      <c r="Y219" s="87"/>
      <c r="Z219">
        <f t="shared" si="35"/>
        <v>0</v>
      </c>
      <c r="AA219" t="str">
        <f t="shared" si="33"/>
        <v>张江支行</v>
      </c>
      <c r="AB219" s="82" t="s">
        <v>275</v>
      </c>
      <c r="AC219" s="82">
        <v>0</v>
      </c>
      <c r="AD219" s="82">
        <v>0</v>
      </c>
      <c r="AE219" s="82">
        <v>0</v>
      </c>
      <c r="AF219" s="82">
        <v>0</v>
      </c>
      <c r="AG219" t="str">
        <f t="shared" si="34"/>
        <v>张江支行</v>
      </c>
      <c r="AI219" s="90" t="s">
        <v>618</v>
      </c>
      <c r="AJ219" s="90" t="s">
        <v>100</v>
      </c>
      <c r="AX219" t="s">
        <v>618</v>
      </c>
      <c r="AY219" t="s">
        <v>100</v>
      </c>
    </row>
    <row r="220" ht="17.25" spans="4:51">
      <c r="D220" s="81">
        <v>0</v>
      </c>
      <c r="L220">
        <v>0</v>
      </c>
      <c r="Y220" s="87"/>
      <c r="Z220">
        <f t="shared" si="35"/>
        <v>0</v>
      </c>
      <c r="AA220" t="str">
        <f t="shared" si="33"/>
        <v>营业部</v>
      </c>
      <c r="AB220" s="82" t="s">
        <v>619</v>
      </c>
      <c r="AC220" s="82">
        <v>0</v>
      </c>
      <c r="AD220" s="82">
        <v>0</v>
      </c>
      <c r="AE220" s="82">
        <v>0</v>
      </c>
      <c r="AF220" s="82">
        <v>0</v>
      </c>
      <c r="AG220" t="str">
        <f t="shared" si="34"/>
        <v>营业部</v>
      </c>
      <c r="AI220" s="90" t="s">
        <v>620</v>
      </c>
      <c r="AJ220" s="90" t="s">
        <v>100</v>
      </c>
      <c r="AX220" t="s">
        <v>620</v>
      </c>
      <c r="AY220" t="s">
        <v>100</v>
      </c>
    </row>
    <row r="221" ht="17.25" spans="4:51">
      <c r="D221" s="81">
        <v>0</v>
      </c>
      <c r="L221">
        <v>0</v>
      </c>
      <c r="Y221" s="87"/>
      <c r="Z221">
        <f t="shared" si="35"/>
        <v>0</v>
      </c>
      <c r="AA221">
        <f t="shared" si="33"/>
        <v>0</v>
      </c>
      <c r="AB221" s="82" t="s">
        <v>621</v>
      </c>
      <c r="AC221" s="82">
        <v>0</v>
      </c>
      <c r="AD221" s="82">
        <v>0</v>
      </c>
      <c r="AE221" s="82">
        <v>0</v>
      </c>
      <c r="AF221" s="82">
        <v>0</v>
      </c>
      <c r="AG221">
        <f t="shared" si="34"/>
        <v>0</v>
      </c>
      <c r="AI221" s="90" t="s">
        <v>408</v>
      </c>
      <c r="AJ221" s="90" t="s">
        <v>100</v>
      </c>
      <c r="AX221" t="s">
        <v>408</v>
      </c>
      <c r="AY221" t="s">
        <v>100</v>
      </c>
    </row>
    <row r="222" ht="17.25" spans="4:51">
      <c r="D222" s="81">
        <v>0</v>
      </c>
      <c r="L222">
        <v>0</v>
      </c>
      <c r="Y222" s="87"/>
      <c r="Z222">
        <f t="shared" si="35"/>
        <v>0</v>
      </c>
      <c r="AA222" t="str">
        <f t="shared" si="33"/>
        <v>风险管理部</v>
      </c>
      <c r="AB222" s="82" t="s">
        <v>515</v>
      </c>
      <c r="AC222" s="82">
        <v>0</v>
      </c>
      <c r="AD222" s="82">
        <v>0</v>
      </c>
      <c r="AE222" s="82">
        <v>0</v>
      </c>
      <c r="AF222" s="82">
        <v>0</v>
      </c>
      <c r="AG222" t="str">
        <f t="shared" si="34"/>
        <v>风险管理部</v>
      </c>
      <c r="AI222" s="90" t="s">
        <v>162</v>
      </c>
      <c r="AJ222" s="90" t="s">
        <v>100</v>
      </c>
      <c r="AX222" t="s">
        <v>162</v>
      </c>
      <c r="AY222" t="s">
        <v>100</v>
      </c>
    </row>
    <row r="223" ht="17.25" spans="4:51">
      <c r="D223" s="81">
        <v>0</v>
      </c>
      <c r="L223">
        <v>0</v>
      </c>
      <c r="Y223" s="87"/>
      <c r="Z223">
        <f t="shared" si="35"/>
        <v>0</v>
      </c>
      <c r="AA223">
        <f t="shared" si="33"/>
        <v>0</v>
      </c>
      <c r="AB223" s="82" t="s">
        <v>622</v>
      </c>
      <c r="AC223" s="82">
        <v>0</v>
      </c>
      <c r="AD223" s="82">
        <v>0</v>
      </c>
      <c r="AE223" s="82">
        <v>0</v>
      </c>
      <c r="AF223" s="82">
        <v>0</v>
      </c>
      <c r="AG223">
        <f t="shared" si="34"/>
        <v>0</v>
      </c>
      <c r="AI223" s="90" t="s">
        <v>173</v>
      </c>
      <c r="AJ223" s="90" t="s">
        <v>100</v>
      </c>
      <c r="AX223" t="s">
        <v>173</v>
      </c>
      <c r="AY223" t="s">
        <v>100</v>
      </c>
    </row>
    <row r="224" ht="17.25" spans="4:51">
      <c r="D224" s="81">
        <v>0</v>
      </c>
      <c r="L224">
        <v>0</v>
      </c>
      <c r="Y224" s="87"/>
      <c r="Z224">
        <f t="shared" si="35"/>
        <v>0</v>
      </c>
      <c r="AA224" t="str">
        <f t="shared" si="33"/>
        <v>公司金融部</v>
      </c>
      <c r="AB224" s="82" t="s">
        <v>223</v>
      </c>
      <c r="AC224" s="82">
        <v>0</v>
      </c>
      <c r="AD224" s="82">
        <v>0</v>
      </c>
      <c r="AE224" s="82">
        <v>0</v>
      </c>
      <c r="AF224" s="82">
        <v>0</v>
      </c>
      <c r="AG224" t="str">
        <f t="shared" si="34"/>
        <v>公司金融部</v>
      </c>
      <c r="AI224" s="90" t="s">
        <v>195</v>
      </c>
      <c r="AJ224" s="90" t="s">
        <v>100</v>
      </c>
      <c r="AX224" t="s">
        <v>195</v>
      </c>
      <c r="AY224" t="s">
        <v>100</v>
      </c>
    </row>
    <row r="225" ht="17.25" spans="4:51">
      <c r="D225" s="81">
        <v>0</v>
      </c>
      <c r="L225">
        <v>0</v>
      </c>
      <c r="Y225" s="87"/>
      <c r="Z225">
        <f t="shared" si="35"/>
        <v>0</v>
      </c>
      <c r="AA225" t="str">
        <f t="shared" si="33"/>
        <v>张江支行</v>
      </c>
      <c r="AB225" s="82" t="s">
        <v>277</v>
      </c>
      <c r="AC225" s="82">
        <v>0</v>
      </c>
      <c r="AD225" s="82">
        <v>0</v>
      </c>
      <c r="AE225" s="82">
        <v>0</v>
      </c>
      <c r="AF225" s="82">
        <v>100000</v>
      </c>
      <c r="AG225" t="str">
        <f t="shared" si="34"/>
        <v>张江支行</v>
      </c>
      <c r="AI225" s="95" t="s">
        <v>65</v>
      </c>
      <c r="AJ225" s="90" t="s">
        <v>100</v>
      </c>
      <c r="AX225" t="s">
        <v>65</v>
      </c>
      <c r="AY225" t="s">
        <v>100</v>
      </c>
    </row>
    <row r="226" ht="17.25" spans="4:51">
      <c r="D226" s="81">
        <v>0</v>
      </c>
      <c r="L226">
        <v>0</v>
      </c>
      <c r="Y226" s="87"/>
      <c r="Z226">
        <f t="shared" si="35"/>
        <v>0</v>
      </c>
      <c r="AA226" t="str">
        <f t="shared" si="33"/>
        <v>运营管理部</v>
      </c>
      <c r="AB226" s="82" t="s">
        <v>412</v>
      </c>
      <c r="AC226" s="82">
        <v>0</v>
      </c>
      <c r="AD226" s="82">
        <v>0</v>
      </c>
      <c r="AE226" s="82">
        <v>0</v>
      </c>
      <c r="AF226" s="82">
        <v>0</v>
      </c>
      <c r="AG226" t="str">
        <f t="shared" si="34"/>
        <v>运营管理部</v>
      </c>
      <c r="AI226" s="93" t="s">
        <v>77</v>
      </c>
      <c r="AJ226" s="90" t="s">
        <v>100</v>
      </c>
      <c r="AX226" t="s">
        <v>77</v>
      </c>
      <c r="AY226" t="s">
        <v>100</v>
      </c>
    </row>
    <row r="227" ht="17.25" spans="4:51">
      <c r="D227" s="81">
        <v>0</v>
      </c>
      <c r="L227">
        <v>0</v>
      </c>
      <c r="Y227" s="87"/>
      <c r="Z227">
        <f t="shared" si="35"/>
        <v>0</v>
      </c>
      <c r="AA227" t="str">
        <f t="shared" si="33"/>
        <v>三林支行</v>
      </c>
      <c r="AB227" s="82" t="s">
        <v>623</v>
      </c>
      <c r="AC227" s="82">
        <v>0</v>
      </c>
      <c r="AD227" s="82">
        <v>0</v>
      </c>
      <c r="AE227" s="82">
        <v>0</v>
      </c>
      <c r="AF227" s="82">
        <v>100000</v>
      </c>
      <c r="AG227" t="str">
        <f t="shared" si="34"/>
        <v>三林支行</v>
      </c>
      <c r="AI227" s="90" t="s">
        <v>206</v>
      </c>
      <c r="AJ227" s="90" t="s">
        <v>100</v>
      </c>
      <c r="AX227" t="s">
        <v>206</v>
      </c>
      <c r="AY227" t="s">
        <v>100</v>
      </c>
    </row>
    <row r="228" ht="17.25" spans="4:51">
      <c r="D228" s="81">
        <v>0</v>
      </c>
      <c r="L228">
        <v>0</v>
      </c>
      <c r="Y228" s="87"/>
      <c r="Z228">
        <f t="shared" si="35"/>
        <v>0</v>
      </c>
      <c r="AA228">
        <f t="shared" si="33"/>
        <v>0</v>
      </c>
      <c r="AB228" s="82" t="s">
        <v>624</v>
      </c>
      <c r="AC228" s="82">
        <v>0</v>
      </c>
      <c r="AD228" s="82">
        <v>0</v>
      </c>
      <c r="AE228" s="82">
        <v>0</v>
      </c>
      <c r="AF228" s="82">
        <v>0</v>
      </c>
      <c r="AG228">
        <f t="shared" si="34"/>
        <v>0</v>
      </c>
      <c r="AI228" s="96" t="s">
        <v>33</v>
      </c>
      <c r="AJ228" s="90" t="s">
        <v>100</v>
      </c>
      <c r="AX228" t="s">
        <v>33</v>
      </c>
      <c r="AY228" t="s">
        <v>100</v>
      </c>
    </row>
    <row r="229" ht="17.25" spans="4:51">
      <c r="D229" s="81">
        <v>0</v>
      </c>
      <c r="L229">
        <v>0</v>
      </c>
      <c r="Y229" s="87"/>
      <c r="Z229">
        <f t="shared" si="35"/>
        <v>0</v>
      </c>
      <c r="AA229" t="str">
        <f t="shared" si="33"/>
        <v>零售市场部</v>
      </c>
      <c r="AB229" s="82" t="s">
        <v>280</v>
      </c>
      <c r="AC229" s="82">
        <v>0</v>
      </c>
      <c r="AD229" s="82">
        <v>0</v>
      </c>
      <c r="AE229" s="82">
        <v>0</v>
      </c>
      <c r="AF229" s="82">
        <v>17888</v>
      </c>
      <c r="AG229" t="str">
        <f t="shared" si="34"/>
        <v>零售市场部</v>
      </c>
      <c r="AI229" s="96" t="s">
        <v>255</v>
      </c>
      <c r="AJ229" s="90" t="s">
        <v>100</v>
      </c>
      <c r="AX229" t="s">
        <v>255</v>
      </c>
      <c r="AY229" t="s">
        <v>100</v>
      </c>
    </row>
    <row r="230" ht="17.25" spans="4:51">
      <c r="D230" s="81">
        <v>0</v>
      </c>
      <c r="L230">
        <v>0</v>
      </c>
      <c r="Y230" s="87"/>
      <c r="Z230">
        <f t="shared" si="35"/>
        <v>0</v>
      </c>
      <c r="AA230" t="str">
        <f t="shared" si="33"/>
        <v>唐镇支行</v>
      </c>
      <c r="AB230" s="82" t="s">
        <v>625</v>
      </c>
      <c r="AC230" s="82">
        <v>0</v>
      </c>
      <c r="AD230" s="82">
        <v>0</v>
      </c>
      <c r="AE230" s="82">
        <v>0</v>
      </c>
      <c r="AF230" s="82">
        <v>0</v>
      </c>
      <c r="AG230" t="str">
        <f t="shared" si="34"/>
        <v>唐镇支行</v>
      </c>
      <c r="AI230" s="90" t="s">
        <v>116</v>
      </c>
      <c r="AJ230" s="90" t="s">
        <v>100</v>
      </c>
      <c r="AX230" t="s">
        <v>116</v>
      </c>
      <c r="AY230" t="s">
        <v>100</v>
      </c>
    </row>
    <row r="231" ht="17.25" spans="4:51">
      <c r="D231" s="81">
        <v>0</v>
      </c>
      <c r="L231">
        <v>0</v>
      </c>
      <c r="Y231" s="87"/>
      <c r="Z231">
        <f t="shared" si="35"/>
        <v>0</v>
      </c>
      <c r="AA231" t="str">
        <f t="shared" si="33"/>
        <v>川沙支行</v>
      </c>
      <c r="AB231" s="82" t="s">
        <v>283</v>
      </c>
      <c r="AC231" s="82">
        <v>1</v>
      </c>
      <c r="AD231" s="82">
        <v>0</v>
      </c>
      <c r="AE231" s="82">
        <v>3</v>
      </c>
      <c r="AF231" s="82">
        <v>80000</v>
      </c>
      <c r="AG231" t="str">
        <f t="shared" si="34"/>
        <v>川沙支行</v>
      </c>
      <c r="AI231" s="90" t="s">
        <v>158</v>
      </c>
      <c r="AJ231" s="90" t="s">
        <v>100</v>
      </c>
      <c r="AX231" t="s">
        <v>158</v>
      </c>
      <c r="AY231" t="s">
        <v>100</v>
      </c>
    </row>
    <row r="232" ht="17.25" spans="4:51">
      <c r="D232" s="81">
        <v>0</v>
      </c>
      <c r="L232">
        <v>0</v>
      </c>
      <c r="Y232" s="87"/>
      <c r="Z232">
        <f t="shared" si="35"/>
        <v>0</v>
      </c>
      <c r="AA232" t="str">
        <f t="shared" si="33"/>
        <v>高东支行</v>
      </c>
      <c r="AB232" s="82" t="s">
        <v>287</v>
      </c>
      <c r="AC232" s="82">
        <v>5</v>
      </c>
      <c r="AD232" s="82">
        <v>0</v>
      </c>
      <c r="AE232" s="82">
        <v>24</v>
      </c>
      <c r="AF232" s="82">
        <v>181000</v>
      </c>
      <c r="AG232" t="str">
        <f t="shared" si="34"/>
        <v>高东支行</v>
      </c>
      <c r="AI232" s="90" t="s">
        <v>185</v>
      </c>
      <c r="AJ232" s="90" t="s">
        <v>100</v>
      </c>
      <c r="AX232" t="s">
        <v>185</v>
      </c>
      <c r="AY232" t="s">
        <v>100</v>
      </c>
    </row>
    <row r="233" ht="17.25" spans="4:51">
      <c r="D233" s="81">
        <v>0</v>
      </c>
      <c r="L233">
        <v>0</v>
      </c>
      <c r="Y233" s="87"/>
      <c r="Z233">
        <f t="shared" si="35"/>
        <v>0</v>
      </c>
      <c r="AA233" t="str">
        <f t="shared" si="33"/>
        <v>陆家嘴支行</v>
      </c>
      <c r="AB233" s="82" t="s">
        <v>291</v>
      </c>
      <c r="AC233" s="82">
        <v>0</v>
      </c>
      <c r="AD233" s="82">
        <v>17000</v>
      </c>
      <c r="AE233" s="82">
        <v>1</v>
      </c>
      <c r="AF233" s="82">
        <v>36550</v>
      </c>
      <c r="AG233" t="str">
        <f t="shared" si="34"/>
        <v>陆家嘴支行</v>
      </c>
      <c r="AI233" s="90" t="s">
        <v>56</v>
      </c>
      <c r="AJ233" s="90" t="s">
        <v>100</v>
      </c>
      <c r="AX233" t="s">
        <v>56</v>
      </c>
      <c r="AY233" t="s">
        <v>100</v>
      </c>
    </row>
    <row r="234" ht="17.25" spans="4:51">
      <c r="D234" s="81">
        <v>0</v>
      </c>
      <c r="L234">
        <v>0</v>
      </c>
      <c r="Y234" s="87"/>
      <c r="Z234">
        <f t="shared" si="35"/>
        <v>0</v>
      </c>
      <c r="AA234" t="str">
        <f t="shared" si="33"/>
        <v>高行支行</v>
      </c>
      <c r="AB234" s="82" t="s">
        <v>626</v>
      </c>
      <c r="AC234" s="82">
        <v>0</v>
      </c>
      <c r="AD234" s="82">
        <v>0</v>
      </c>
      <c r="AE234" s="82">
        <v>0</v>
      </c>
      <c r="AF234" s="82">
        <v>0</v>
      </c>
      <c r="AG234" t="str">
        <f t="shared" si="34"/>
        <v>高行支行</v>
      </c>
      <c r="AI234" s="90" t="s">
        <v>189</v>
      </c>
      <c r="AJ234" s="90" t="s">
        <v>100</v>
      </c>
      <c r="AX234" t="s">
        <v>189</v>
      </c>
      <c r="AY234" t="s">
        <v>100</v>
      </c>
    </row>
    <row r="235" ht="17.25" spans="4:51">
      <c r="D235" s="81">
        <v>0</v>
      </c>
      <c r="L235">
        <v>0</v>
      </c>
      <c r="Y235" s="87"/>
      <c r="Z235">
        <f t="shared" si="35"/>
        <v>0</v>
      </c>
      <c r="AA235" t="str">
        <f t="shared" si="33"/>
        <v>三林支行</v>
      </c>
      <c r="AB235" s="82" t="s">
        <v>627</v>
      </c>
      <c r="AC235" s="82">
        <v>0</v>
      </c>
      <c r="AD235" s="82">
        <v>0</v>
      </c>
      <c r="AE235" s="82">
        <v>0</v>
      </c>
      <c r="AF235" s="82">
        <v>200000</v>
      </c>
      <c r="AG235" t="str">
        <f t="shared" si="34"/>
        <v>三林支行</v>
      </c>
      <c r="AI235" s="90" t="s">
        <v>240</v>
      </c>
      <c r="AJ235" s="90" t="s">
        <v>100</v>
      </c>
      <c r="AX235" t="s">
        <v>240</v>
      </c>
      <c r="AY235" t="s">
        <v>100</v>
      </c>
    </row>
    <row r="236" ht="17.25" spans="4:51">
      <c r="D236" s="81">
        <v>0</v>
      </c>
      <c r="L236">
        <v>0</v>
      </c>
      <c r="Y236" s="87"/>
      <c r="Z236">
        <f t="shared" si="35"/>
        <v>0</v>
      </c>
      <c r="AA236" t="str">
        <f t="shared" si="33"/>
        <v>高桥支行</v>
      </c>
      <c r="AB236" s="82" t="s">
        <v>628</v>
      </c>
      <c r="AC236" s="82">
        <v>0</v>
      </c>
      <c r="AD236" s="82">
        <v>0</v>
      </c>
      <c r="AE236" s="82">
        <v>0</v>
      </c>
      <c r="AF236" s="82">
        <v>0</v>
      </c>
      <c r="AG236" t="str">
        <f t="shared" si="34"/>
        <v>高桥支行</v>
      </c>
      <c r="AI236" s="90" t="s">
        <v>150</v>
      </c>
      <c r="AJ236" s="90" t="s">
        <v>100</v>
      </c>
      <c r="AX236" t="s">
        <v>150</v>
      </c>
      <c r="AY236" t="s">
        <v>100</v>
      </c>
    </row>
    <row r="237" ht="17.25" spans="4:51">
      <c r="D237" s="81">
        <v>0</v>
      </c>
      <c r="L237">
        <v>0</v>
      </c>
      <c r="Y237" s="87"/>
      <c r="Z237">
        <f t="shared" si="35"/>
        <v>0</v>
      </c>
      <c r="AA237">
        <f t="shared" si="33"/>
        <v>0</v>
      </c>
      <c r="AB237" s="82" t="s">
        <v>629</v>
      </c>
      <c r="AC237" s="82">
        <v>0</v>
      </c>
      <c r="AD237" s="82">
        <v>0</v>
      </c>
      <c r="AE237" s="82">
        <v>0</v>
      </c>
      <c r="AF237" s="82">
        <v>0</v>
      </c>
      <c r="AG237">
        <f t="shared" si="34"/>
        <v>0</v>
      </c>
      <c r="AI237" s="90" t="s">
        <v>131</v>
      </c>
      <c r="AJ237" s="90" t="s">
        <v>100</v>
      </c>
      <c r="AX237" t="s">
        <v>131</v>
      </c>
      <c r="AY237" t="s">
        <v>100</v>
      </c>
    </row>
    <row r="238" ht="17.25" spans="4:51">
      <c r="D238" s="81">
        <v>0</v>
      </c>
      <c r="L238">
        <v>0</v>
      </c>
      <c r="Y238" s="87"/>
      <c r="Z238">
        <f t="shared" si="35"/>
        <v>0</v>
      </c>
      <c r="AA238" t="str">
        <f t="shared" si="33"/>
        <v>零售市场部</v>
      </c>
      <c r="AB238" s="82" t="s">
        <v>116</v>
      </c>
      <c r="AC238" s="82">
        <v>0</v>
      </c>
      <c r="AD238" s="82">
        <v>0</v>
      </c>
      <c r="AE238" s="82">
        <v>48</v>
      </c>
      <c r="AF238" s="82">
        <v>1005000</v>
      </c>
      <c r="AG238" t="str">
        <f t="shared" si="34"/>
        <v>零售市场部</v>
      </c>
      <c r="AI238" s="90" t="s">
        <v>179</v>
      </c>
      <c r="AJ238" s="90" t="s">
        <v>100</v>
      </c>
      <c r="AX238" t="s">
        <v>179</v>
      </c>
      <c r="AY238" t="s">
        <v>100</v>
      </c>
    </row>
    <row r="239" ht="17.25" spans="4:51">
      <c r="D239" s="81">
        <v>0</v>
      </c>
      <c r="L239">
        <v>0</v>
      </c>
      <c r="Y239" s="87"/>
      <c r="Z239">
        <f t="shared" si="35"/>
        <v>0</v>
      </c>
      <c r="AA239">
        <f t="shared" si="33"/>
        <v>0</v>
      </c>
      <c r="AB239" s="82" t="s">
        <v>630</v>
      </c>
      <c r="AC239" s="82">
        <v>0</v>
      </c>
      <c r="AD239" s="82">
        <v>0</v>
      </c>
      <c r="AE239" s="82">
        <v>0</v>
      </c>
      <c r="AF239" s="82">
        <v>0</v>
      </c>
      <c r="AG239">
        <f t="shared" si="34"/>
        <v>0</v>
      </c>
      <c r="AI239" s="90" t="s">
        <v>168</v>
      </c>
      <c r="AJ239" s="90" t="s">
        <v>100</v>
      </c>
      <c r="AX239" t="s">
        <v>168</v>
      </c>
      <c r="AY239" t="s">
        <v>100</v>
      </c>
    </row>
    <row r="240" ht="17.25" spans="4:51">
      <c r="D240" s="81">
        <v>0</v>
      </c>
      <c r="L240">
        <v>0</v>
      </c>
      <c r="Y240" s="87"/>
      <c r="Z240">
        <f t="shared" si="35"/>
        <v>0</v>
      </c>
      <c r="AA240">
        <f t="shared" si="33"/>
        <v>0</v>
      </c>
      <c r="AB240" s="82" t="s">
        <v>631</v>
      </c>
      <c r="AC240" s="82">
        <v>0</v>
      </c>
      <c r="AD240" s="82">
        <v>0</v>
      </c>
      <c r="AE240" s="82">
        <v>0</v>
      </c>
      <c r="AF240" s="82">
        <v>0</v>
      </c>
      <c r="AG240">
        <f t="shared" si="34"/>
        <v>0</v>
      </c>
      <c r="AI240" s="93" t="s">
        <v>632</v>
      </c>
      <c r="AJ240" s="90" t="s">
        <v>73</v>
      </c>
      <c r="AX240" t="s">
        <v>632</v>
      </c>
      <c r="AY240" t="s">
        <v>73</v>
      </c>
    </row>
    <row r="241" ht="17.25" spans="4:51">
      <c r="D241" s="81">
        <v>0</v>
      </c>
      <c r="L241">
        <v>0</v>
      </c>
      <c r="Y241" s="87"/>
      <c r="Z241">
        <f t="shared" si="35"/>
        <v>0</v>
      </c>
      <c r="AA241" t="str">
        <f t="shared" si="33"/>
        <v>妙境支行</v>
      </c>
      <c r="AB241" s="82" t="s">
        <v>120</v>
      </c>
      <c r="AC241" s="82">
        <v>0</v>
      </c>
      <c r="AD241" s="82">
        <v>0</v>
      </c>
      <c r="AE241" s="82">
        <v>1</v>
      </c>
      <c r="AF241" s="82">
        <v>0</v>
      </c>
      <c r="AG241" t="str">
        <f t="shared" si="34"/>
        <v>妙境支行</v>
      </c>
      <c r="AI241" s="94" t="s">
        <v>633</v>
      </c>
      <c r="AJ241" s="90" t="s">
        <v>73</v>
      </c>
      <c r="AX241" t="s">
        <v>633</v>
      </c>
      <c r="AY241" t="s">
        <v>73</v>
      </c>
    </row>
    <row r="242" ht="17.25" spans="4:51">
      <c r="D242" s="81">
        <v>0</v>
      </c>
      <c r="L242">
        <v>0</v>
      </c>
      <c r="Y242" s="87"/>
      <c r="Z242">
        <f t="shared" si="35"/>
        <v>0</v>
      </c>
      <c r="AA242" t="str">
        <f t="shared" si="33"/>
        <v>高桥支行</v>
      </c>
      <c r="AB242" s="82" t="s">
        <v>634</v>
      </c>
      <c r="AC242" s="82">
        <v>0</v>
      </c>
      <c r="AD242" s="82">
        <v>0</v>
      </c>
      <c r="AE242" s="82">
        <v>0</v>
      </c>
      <c r="AF242" s="82">
        <v>0</v>
      </c>
      <c r="AG242" t="str">
        <f t="shared" si="34"/>
        <v>高桥支行</v>
      </c>
      <c r="AI242" s="95" t="s">
        <v>297</v>
      </c>
      <c r="AJ242" s="90" t="s">
        <v>73</v>
      </c>
      <c r="AX242" t="s">
        <v>297</v>
      </c>
      <c r="AY242" t="s">
        <v>73</v>
      </c>
    </row>
    <row r="243" ht="17.25" spans="4:51">
      <c r="D243" s="81">
        <v>0</v>
      </c>
      <c r="L243">
        <v>0</v>
      </c>
      <c r="Y243" s="87"/>
      <c r="Z243">
        <f t="shared" si="35"/>
        <v>0</v>
      </c>
      <c r="AA243" t="str">
        <f t="shared" si="33"/>
        <v>六里支行</v>
      </c>
      <c r="AB243" s="82" t="s">
        <v>635</v>
      </c>
      <c r="AC243" s="82">
        <v>0</v>
      </c>
      <c r="AD243" s="82">
        <v>0</v>
      </c>
      <c r="AE243" s="82">
        <v>0</v>
      </c>
      <c r="AF243" s="82">
        <v>0</v>
      </c>
      <c r="AG243" t="str">
        <f t="shared" si="34"/>
        <v>六里支行</v>
      </c>
      <c r="AI243" s="96" t="s">
        <v>519</v>
      </c>
      <c r="AJ243" s="90" t="s">
        <v>73</v>
      </c>
      <c r="AX243" t="s">
        <v>519</v>
      </c>
      <c r="AY243" t="s">
        <v>73</v>
      </c>
    </row>
    <row r="244" ht="17.25" spans="4:51">
      <c r="D244" s="81">
        <v>0</v>
      </c>
      <c r="L244">
        <v>0</v>
      </c>
      <c r="Y244" s="87"/>
      <c r="Z244">
        <f t="shared" si="35"/>
        <v>0</v>
      </c>
      <c r="AA244" t="str">
        <f t="shared" si="33"/>
        <v>花木支行</v>
      </c>
      <c r="AB244" s="82" t="s">
        <v>636</v>
      </c>
      <c r="AC244" s="82">
        <v>0</v>
      </c>
      <c r="AD244" s="82">
        <v>0</v>
      </c>
      <c r="AE244" s="82">
        <v>0</v>
      </c>
      <c r="AF244" s="82">
        <v>0</v>
      </c>
      <c r="AG244" t="str">
        <f t="shared" si="34"/>
        <v>花木支行</v>
      </c>
      <c r="AI244" s="90" t="s">
        <v>237</v>
      </c>
      <c r="AJ244" s="90" t="s">
        <v>57</v>
      </c>
      <c r="AX244" t="s">
        <v>237</v>
      </c>
      <c r="AY244" t="s">
        <v>57</v>
      </c>
    </row>
    <row r="245" ht="17.25" spans="4:51">
      <c r="D245" s="81">
        <v>0</v>
      </c>
      <c r="L245">
        <v>0</v>
      </c>
      <c r="Y245" s="87"/>
      <c r="Z245">
        <f t="shared" si="35"/>
        <v>0</v>
      </c>
      <c r="AA245" t="str">
        <f t="shared" si="33"/>
        <v>零售金融部</v>
      </c>
      <c r="AB245" s="82" t="s">
        <v>274</v>
      </c>
      <c r="AC245" s="82">
        <v>0</v>
      </c>
      <c r="AD245" s="82">
        <v>0</v>
      </c>
      <c r="AE245" s="82">
        <v>0</v>
      </c>
      <c r="AF245" s="82">
        <v>0</v>
      </c>
      <c r="AG245" t="str">
        <f t="shared" si="34"/>
        <v>零售金融部</v>
      </c>
      <c r="AI245" s="94" t="s">
        <v>249</v>
      </c>
      <c r="AJ245" s="90" t="s">
        <v>64</v>
      </c>
      <c r="AX245" t="s">
        <v>249</v>
      </c>
      <c r="AY245" t="s">
        <v>64</v>
      </c>
    </row>
    <row r="246" ht="17.25" spans="4:51">
      <c r="D246" s="81">
        <v>0</v>
      </c>
      <c r="L246">
        <v>0</v>
      </c>
      <c r="Y246" s="87"/>
      <c r="Z246">
        <f t="shared" si="35"/>
        <v>0</v>
      </c>
      <c r="AA246" t="str">
        <f t="shared" si="33"/>
        <v>公司金融部</v>
      </c>
      <c r="AB246" s="82" t="s">
        <v>243</v>
      </c>
      <c r="AC246" s="82">
        <v>0</v>
      </c>
      <c r="AD246" s="82">
        <v>0</v>
      </c>
      <c r="AE246" s="82">
        <v>0</v>
      </c>
      <c r="AF246" s="82">
        <v>0</v>
      </c>
      <c r="AG246" t="str">
        <f t="shared" si="34"/>
        <v>公司金融部</v>
      </c>
      <c r="AI246" s="90" t="s">
        <v>637</v>
      </c>
      <c r="AJ246" s="90" t="s">
        <v>73</v>
      </c>
      <c r="AX246" t="s">
        <v>637</v>
      </c>
      <c r="AY246" t="s">
        <v>73</v>
      </c>
    </row>
    <row r="247" ht="17.25" spans="4:51">
      <c r="D247" s="81">
        <v>0</v>
      </c>
      <c r="L247">
        <v>0</v>
      </c>
      <c r="Y247" s="87"/>
      <c r="Z247">
        <f t="shared" si="35"/>
        <v>0</v>
      </c>
      <c r="AA247" t="str">
        <f t="shared" si="33"/>
        <v>运营管理部</v>
      </c>
      <c r="AB247" s="82" t="s">
        <v>315</v>
      </c>
      <c r="AC247" s="82">
        <v>0</v>
      </c>
      <c r="AD247" s="82">
        <v>0</v>
      </c>
      <c r="AE247" s="82">
        <v>0</v>
      </c>
      <c r="AF247" s="82">
        <v>0</v>
      </c>
      <c r="AG247" t="str">
        <f t="shared" si="34"/>
        <v>运营管理部</v>
      </c>
      <c r="AI247" s="90" t="s">
        <v>619</v>
      </c>
      <c r="AJ247" s="90" t="s">
        <v>73</v>
      </c>
      <c r="AX247" t="s">
        <v>619</v>
      </c>
      <c r="AY247" t="s">
        <v>73</v>
      </c>
    </row>
    <row r="248" ht="17.25" spans="4:51">
      <c r="D248" s="81">
        <v>0</v>
      </c>
      <c r="L248">
        <v>0</v>
      </c>
      <c r="Y248" s="87"/>
      <c r="Z248">
        <f t="shared" si="35"/>
        <v>0</v>
      </c>
      <c r="AA248" t="str">
        <f t="shared" si="33"/>
        <v>三林支行</v>
      </c>
      <c r="AB248" s="82" t="s">
        <v>638</v>
      </c>
      <c r="AC248" s="82">
        <v>0</v>
      </c>
      <c r="AD248" s="82">
        <v>0</v>
      </c>
      <c r="AE248" s="82">
        <v>0</v>
      </c>
      <c r="AF248" s="82">
        <v>132571</v>
      </c>
      <c r="AG248" t="str">
        <f t="shared" si="34"/>
        <v>三林支行</v>
      </c>
      <c r="AI248" s="90" t="s">
        <v>639</v>
      </c>
      <c r="AJ248" s="90" t="s">
        <v>73</v>
      </c>
      <c r="AX248" t="s">
        <v>639</v>
      </c>
      <c r="AY248" t="s">
        <v>73</v>
      </c>
    </row>
    <row r="249" ht="17.25" spans="4:51">
      <c r="D249" s="81">
        <v>0</v>
      </c>
      <c r="L249">
        <v>0</v>
      </c>
      <c r="Y249" s="87"/>
      <c r="Z249">
        <f t="shared" si="35"/>
        <v>0</v>
      </c>
      <c r="AA249" t="str">
        <f t="shared" si="33"/>
        <v>运营管理部</v>
      </c>
      <c r="AB249" s="82" t="s">
        <v>312</v>
      </c>
      <c r="AC249" s="82">
        <v>0</v>
      </c>
      <c r="AD249" s="82">
        <v>0</v>
      </c>
      <c r="AE249" s="82">
        <v>0</v>
      </c>
      <c r="AF249" s="82">
        <v>0</v>
      </c>
      <c r="AG249" t="str">
        <f t="shared" si="34"/>
        <v>运营管理部</v>
      </c>
      <c r="AI249" s="90" t="s">
        <v>640</v>
      </c>
      <c r="AJ249" s="90" t="s">
        <v>73</v>
      </c>
      <c r="AX249" t="s">
        <v>640</v>
      </c>
      <c r="AY249" t="s">
        <v>73</v>
      </c>
    </row>
    <row r="250" ht="17.25" spans="4:51">
      <c r="D250" s="81">
        <v>0</v>
      </c>
      <c r="L250">
        <v>0</v>
      </c>
      <c r="Y250" s="87"/>
      <c r="Z250">
        <f t="shared" si="35"/>
        <v>0</v>
      </c>
      <c r="AA250" t="str">
        <f t="shared" si="33"/>
        <v>合庆支行</v>
      </c>
      <c r="AB250" s="82" t="s">
        <v>641</v>
      </c>
      <c r="AC250" s="82">
        <v>0</v>
      </c>
      <c r="AD250" s="82">
        <v>0</v>
      </c>
      <c r="AE250" s="82">
        <v>0</v>
      </c>
      <c r="AF250" s="82">
        <v>0</v>
      </c>
      <c r="AG250" t="str">
        <f t="shared" si="34"/>
        <v>合庆支行</v>
      </c>
      <c r="AI250" s="90" t="s">
        <v>611</v>
      </c>
      <c r="AJ250" s="90" t="s">
        <v>73</v>
      </c>
      <c r="AX250" t="s">
        <v>611</v>
      </c>
      <c r="AY250" t="s">
        <v>73</v>
      </c>
    </row>
    <row r="251" ht="17.25" spans="4:51">
      <c r="D251" s="81">
        <v>0</v>
      </c>
      <c r="L251">
        <v>0</v>
      </c>
      <c r="Y251" s="87"/>
      <c r="Z251">
        <f t="shared" si="35"/>
        <v>0</v>
      </c>
      <c r="AA251">
        <f t="shared" si="33"/>
        <v>0</v>
      </c>
      <c r="AB251" s="82" t="s">
        <v>642</v>
      </c>
      <c r="AC251" s="82">
        <v>0</v>
      </c>
      <c r="AD251" s="82">
        <v>0</v>
      </c>
      <c r="AE251" s="82">
        <v>0</v>
      </c>
      <c r="AF251" s="82">
        <v>10000</v>
      </c>
      <c r="AG251">
        <f t="shared" si="34"/>
        <v>0</v>
      </c>
      <c r="AI251" s="90" t="s">
        <v>643</v>
      </c>
      <c r="AJ251" s="90" t="s">
        <v>73</v>
      </c>
      <c r="AX251" t="s">
        <v>643</v>
      </c>
      <c r="AY251" t="s">
        <v>73</v>
      </c>
    </row>
    <row r="252" ht="17.25" spans="4:51">
      <c r="D252" s="81">
        <v>0</v>
      </c>
      <c r="L252">
        <v>0</v>
      </c>
      <c r="Y252" s="87"/>
      <c r="Z252">
        <f t="shared" si="35"/>
        <v>0</v>
      </c>
      <c r="AA252" t="str">
        <f t="shared" si="33"/>
        <v>曹路支行</v>
      </c>
      <c r="AB252" s="82" t="s">
        <v>644</v>
      </c>
      <c r="AC252" s="82">
        <v>0</v>
      </c>
      <c r="AD252" s="82">
        <v>0</v>
      </c>
      <c r="AE252" s="82">
        <v>0</v>
      </c>
      <c r="AF252" s="82">
        <v>0</v>
      </c>
      <c r="AG252" t="str">
        <f t="shared" si="34"/>
        <v>曹路支行</v>
      </c>
      <c r="AI252" s="90" t="s">
        <v>645</v>
      </c>
      <c r="AJ252" s="90" t="s">
        <v>73</v>
      </c>
      <c r="AX252" t="s">
        <v>645</v>
      </c>
      <c r="AY252" t="s">
        <v>73</v>
      </c>
    </row>
    <row r="253" ht="17.25" spans="4:51">
      <c r="D253" s="81">
        <v>0</v>
      </c>
      <c r="L253">
        <v>0</v>
      </c>
      <c r="Y253" s="87"/>
      <c r="Z253">
        <f t="shared" si="35"/>
        <v>0</v>
      </c>
      <c r="AA253" t="str">
        <f t="shared" si="33"/>
        <v>新园路支行</v>
      </c>
      <c r="AB253" s="82" t="s">
        <v>646</v>
      </c>
      <c r="AC253" s="82">
        <v>0</v>
      </c>
      <c r="AD253" s="82">
        <v>0</v>
      </c>
      <c r="AE253" s="82">
        <v>0</v>
      </c>
      <c r="AF253" s="82">
        <v>0</v>
      </c>
      <c r="AG253" t="str">
        <f t="shared" si="34"/>
        <v>新园路支行</v>
      </c>
      <c r="AI253" s="90" t="s">
        <v>647</v>
      </c>
      <c r="AJ253" s="90" t="s">
        <v>73</v>
      </c>
      <c r="AX253" t="s">
        <v>647</v>
      </c>
      <c r="AY253" t="s">
        <v>73</v>
      </c>
    </row>
    <row r="254" ht="17.25" spans="4:51">
      <c r="D254" s="81">
        <v>0</v>
      </c>
      <c r="L254">
        <v>0</v>
      </c>
      <c r="Y254" s="87"/>
      <c r="Z254">
        <f t="shared" si="35"/>
        <v>0</v>
      </c>
      <c r="AA254" t="str">
        <f t="shared" si="33"/>
        <v>高行支行</v>
      </c>
      <c r="AB254" s="82" t="s">
        <v>127</v>
      </c>
      <c r="AC254" s="82">
        <v>0</v>
      </c>
      <c r="AD254" s="82">
        <v>0</v>
      </c>
      <c r="AE254" s="82">
        <v>1</v>
      </c>
      <c r="AF254" s="82">
        <v>762000</v>
      </c>
      <c r="AG254" t="str">
        <f t="shared" si="34"/>
        <v>高行支行</v>
      </c>
      <c r="AI254" s="90" t="s">
        <v>648</v>
      </c>
      <c r="AJ254" s="90" t="s">
        <v>73</v>
      </c>
      <c r="AX254" t="s">
        <v>648</v>
      </c>
      <c r="AY254" t="s">
        <v>73</v>
      </c>
    </row>
    <row r="255" ht="17.25" spans="4:51">
      <c r="D255" s="81">
        <v>0</v>
      </c>
      <c r="L255">
        <v>0</v>
      </c>
      <c r="Y255" s="87"/>
      <c r="Z255">
        <f t="shared" si="35"/>
        <v>0</v>
      </c>
      <c r="AA255">
        <f t="shared" si="33"/>
        <v>0</v>
      </c>
      <c r="AB255" s="82" t="s">
        <v>300</v>
      </c>
      <c r="AC255" s="82">
        <v>0</v>
      </c>
      <c r="AD255" s="82">
        <v>0</v>
      </c>
      <c r="AE255" s="82">
        <v>0</v>
      </c>
      <c r="AF255" s="82">
        <v>0</v>
      </c>
      <c r="AG255">
        <f t="shared" si="34"/>
        <v>0</v>
      </c>
      <c r="AI255" s="90" t="s">
        <v>420</v>
      </c>
      <c r="AJ255" s="90" t="s">
        <v>73</v>
      </c>
      <c r="AX255" t="s">
        <v>420</v>
      </c>
      <c r="AY255" t="s">
        <v>73</v>
      </c>
    </row>
    <row r="256" ht="17.25" spans="4:51">
      <c r="D256" s="81">
        <v>0</v>
      </c>
      <c r="L256">
        <v>0</v>
      </c>
      <c r="Y256" s="87"/>
      <c r="Z256">
        <f t="shared" si="35"/>
        <v>0</v>
      </c>
      <c r="AA256" t="str">
        <f t="shared" si="33"/>
        <v>运营管理部</v>
      </c>
      <c r="AB256" s="82" t="s">
        <v>293</v>
      </c>
      <c r="AC256" s="82">
        <v>0</v>
      </c>
      <c r="AD256" s="82">
        <v>0</v>
      </c>
      <c r="AE256" s="82">
        <v>0</v>
      </c>
      <c r="AF256" s="82">
        <v>0</v>
      </c>
      <c r="AG256" t="str">
        <f t="shared" si="34"/>
        <v>运营管理部</v>
      </c>
      <c r="AI256" s="90" t="s">
        <v>649</v>
      </c>
      <c r="AJ256" s="90" t="s">
        <v>49</v>
      </c>
      <c r="AX256" t="s">
        <v>649</v>
      </c>
      <c r="AY256" t="s">
        <v>49</v>
      </c>
    </row>
    <row r="257" ht="17.25" spans="4:51">
      <c r="D257" s="81">
        <v>0</v>
      </c>
      <c r="L257">
        <v>0</v>
      </c>
      <c r="Y257" s="87"/>
      <c r="Z257">
        <f t="shared" si="35"/>
        <v>0</v>
      </c>
      <c r="AA257">
        <f t="shared" si="33"/>
        <v>0</v>
      </c>
      <c r="AB257" s="82" t="s">
        <v>650</v>
      </c>
      <c r="AC257" s="82">
        <v>0</v>
      </c>
      <c r="AD257" s="82">
        <v>0</v>
      </c>
      <c r="AE257" s="82">
        <v>0</v>
      </c>
      <c r="AF257" s="82">
        <v>0</v>
      </c>
      <c r="AG257">
        <f t="shared" si="34"/>
        <v>0</v>
      </c>
      <c r="AI257" s="90" t="s">
        <v>224</v>
      </c>
      <c r="AJ257" s="90" t="s">
        <v>49</v>
      </c>
      <c r="AX257" t="s">
        <v>224</v>
      </c>
      <c r="AY257" t="s">
        <v>49</v>
      </c>
    </row>
    <row r="258" ht="17.25" spans="4:51">
      <c r="D258" s="81">
        <v>0</v>
      </c>
      <c r="L258">
        <v>0</v>
      </c>
      <c r="Y258" s="87"/>
      <c r="Z258">
        <f t="shared" si="35"/>
        <v>0</v>
      </c>
      <c r="AA258" t="str">
        <f t="shared" ref="AA258:AA321" si="36">AG258</f>
        <v>金杨支行</v>
      </c>
      <c r="AB258" s="82" t="s">
        <v>303</v>
      </c>
      <c r="AC258" s="82">
        <v>0</v>
      </c>
      <c r="AD258" s="82">
        <v>0</v>
      </c>
      <c r="AE258" s="82">
        <v>0</v>
      </c>
      <c r="AF258" s="82">
        <v>0</v>
      </c>
      <c r="AG258" t="str">
        <f t="shared" ref="AG258:AG321" si="37">IFERROR(VLOOKUP(AB258,$AI:$AJ,2,FALSE),0)</f>
        <v>金杨支行</v>
      </c>
      <c r="AI258" s="90" t="s">
        <v>314</v>
      </c>
      <c r="AJ258" s="90" t="s">
        <v>49</v>
      </c>
      <c r="AX258" t="s">
        <v>314</v>
      </c>
      <c r="AY258" t="s">
        <v>49</v>
      </c>
    </row>
    <row r="259" ht="17.25" spans="4:51">
      <c r="D259" s="81">
        <v>0</v>
      </c>
      <c r="L259">
        <v>0</v>
      </c>
      <c r="Y259" s="87"/>
      <c r="Z259">
        <f t="shared" si="35"/>
        <v>0</v>
      </c>
      <c r="AA259" t="str">
        <f t="shared" si="36"/>
        <v>运营管理部</v>
      </c>
      <c r="AB259" s="82" t="s">
        <v>346</v>
      </c>
      <c r="AC259" s="82">
        <v>0</v>
      </c>
      <c r="AD259" s="82">
        <v>0</v>
      </c>
      <c r="AE259" s="82">
        <v>0</v>
      </c>
      <c r="AF259" s="82">
        <v>0</v>
      </c>
      <c r="AG259" t="str">
        <f t="shared" si="37"/>
        <v>运营管理部</v>
      </c>
      <c r="AI259" s="95" t="s">
        <v>651</v>
      </c>
      <c r="AJ259" s="90" t="s">
        <v>49</v>
      </c>
      <c r="AX259" t="s">
        <v>651</v>
      </c>
      <c r="AY259" t="s">
        <v>49</v>
      </c>
    </row>
    <row r="260" ht="17.25" spans="4:51">
      <c r="D260" s="81">
        <v>0</v>
      </c>
      <c r="L260">
        <v>0</v>
      </c>
      <c r="Y260" s="87"/>
      <c r="Z260">
        <f t="shared" ref="Z260:Z323" si="38">P260-Y260</f>
        <v>0</v>
      </c>
      <c r="AA260" t="str">
        <f t="shared" si="36"/>
        <v>唐镇支行</v>
      </c>
      <c r="AB260" s="82" t="s">
        <v>652</v>
      </c>
      <c r="AC260" s="82">
        <v>0</v>
      </c>
      <c r="AD260" s="82">
        <v>0</v>
      </c>
      <c r="AE260" s="82">
        <v>0</v>
      </c>
      <c r="AF260" s="82">
        <v>6000</v>
      </c>
      <c r="AG260" t="str">
        <f t="shared" si="37"/>
        <v>唐镇支行</v>
      </c>
      <c r="AI260" s="96" t="s">
        <v>653</v>
      </c>
      <c r="AJ260" s="90" t="s">
        <v>49</v>
      </c>
      <c r="AX260" t="s">
        <v>653</v>
      </c>
      <c r="AY260" t="s">
        <v>49</v>
      </c>
    </row>
    <row r="261" ht="17.25" spans="4:51">
      <c r="D261" s="81">
        <v>0</v>
      </c>
      <c r="L261">
        <v>0</v>
      </c>
      <c r="Y261" s="87"/>
      <c r="Z261">
        <f t="shared" si="38"/>
        <v>0</v>
      </c>
      <c r="AA261" t="str">
        <f t="shared" si="36"/>
        <v>东沟支行</v>
      </c>
      <c r="AB261" s="82" t="s">
        <v>654</v>
      </c>
      <c r="AC261" s="82">
        <v>0</v>
      </c>
      <c r="AD261" s="82">
        <v>0</v>
      </c>
      <c r="AE261" s="82">
        <v>0</v>
      </c>
      <c r="AF261" s="82">
        <v>0</v>
      </c>
      <c r="AG261" t="str">
        <f t="shared" si="37"/>
        <v>东沟支行</v>
      </c>
      <c r="AI261" s="90" t="s">
        <v>655</v>
      </c>
      <c r="AJ261" s="90" t="s">
        <v>49</v>
      </c>
      <c r="AX261" t="s">
        <v>655</v>
      </c>
      <c r="AY261" t="s">
        <v>49</v>
      </c>
    </row>
    <row r="262" ht="17.25" spans="4:51">
      <c r="D262" s="81">
        <v>0</v>
      </c>
      <c r="L262">
        <v>0</v>
      </c>
      <c r="Y262" s="87"/>
      <c r="Z262">
        <f t="shared" si="38"/>
        <v>0</v>
      </c>
      <c r="AA262" t="str">
        <f t="shared" si="36"/>
        <v>川沙支行</v>
      </c>
      <c r="AB262" s="82" t="s">
        <v>656</v>
      </c>
      <c r="AC262" s="82">
        <v>0</v>
      </c>
      <c r="AD262" s="82">
        <v>0</v>
      </c>
      <c r="AE262" s="82">
        <v>0</v>
      </c>
      <c r="AF262" s="82">
        <v>0</v>
      </c>
      <c r="AG262" t="str">
        <f t="shared" si="37"/>
        <v>川沙支行</v>
      </c>
      <c r="AI262" s="90" t="s">
        <v>657</v>
      </c>
      <c r="AJ262" s="90" t="s">
        <v>49</v>
      </c>
      <c r="AX262" t="s">
        <v>657</v>
      </c>
      <c r="AY262" t="s">
        <v>49</v>
      </c>
    </row>
    <row r="263" ht="17.25" spans="4:51">
      <c r="D263" s="81">
        <v>0</v>
      </c>
      <c r="L263">
        <v>0</v>
      </c>
      <c r="Y263" s="87"/>
      <c r="Z263">
        <f t="shared" si="38"/>
        <v>0</v>
      </c>
      <c r="AA263" t="str">
        <f t="shared" si="36"/>
        <v>妙境支行</v>
      </c>
      <c r="AB263" s="82" t="s">
        <v>658</v>
      </c>
      <c r="AC263" s="82">
        <v>0</v>
      </c>
      <c r="AD263" s="82">
        <v>0</v>
      </c>
      <c r="AE263" s="82">
        <v>0</v>
      </c>
      <c r="AF263" s="82">
        <v>0</v>
      </c>
      <c r="AG263" t="str">
        <f t="shared" si="37"/>
        <v>妙境支行</v>
      </c>
      <c r="AI263" s="90" t="s">
        <v>659</v>
      </c>
      <c r="AJ263" s="90" t="s">
        <v>49</v>
      </c>
      <c r="AX263" t="s">
        <v>659</v>
      </c>
      <c r="AY263" t="s">
        <v>49</v>
      </c>
    </row>
    <row r="264" ht="17.25" spans="4:51">
      <c r="D264" s="81">
        <v>0</v>
      </c>
      <c r="L264">
        <v>0</v>
      </c>
      <c r="Y264" s="87"/>
      <c r="Z264">
        <f t="shared" si="38"/>
        <v>0</v>
      </c>
      <c r="AA264" t="str">
        <f t="shared" si="36"/>
        <v>零售市场部</v>
      </c>
      <c r="AB264" s="82" t="s">
        <v>615</v>
      </c>
      <c r="AC264" s="82">
        <v>0</v>
      </c>
      <c r="AD264" s="82">
        <v>0</v>
      </c>
      <c r="AE264" s="82">
        <v>0</v>
      </c>
      <c r="AF264" s="82">
        <v>0</v>
      </c>
      <c r="AG264" t="str">
        <f t="shared" si="37"/>
        <v>零售市场部</v>
      </c>
      <c r="AI264" s="90" t="s">
        <v>291</v>
      </c>
      <c r="AJ264" s="90" t="s">
        <v>49</v>
      </c>
      <c r="AX264" t="s">
        <v>291</v>
      </c>
      <c r="AY264" t="s">
        <v>49</v>
      </c>
    </row>
    <row r="265" ht="17.25" spans="4:51">
      <c r="D265" s="81">
        <v>0</v>
      </c>
      <c r="L265">
        <v>0</v>
      </c>
      <c r="Y265" s="87"/>
      <c r="Z265">
        <f t="shared" si="38"/>
        <v>0</v>
      </c>
      <c r="AA265" t="str">
        <f t="shared" si="36"/>
        <v>运营管理部</v>
      </c>
      <c r="AB265" s="82" t="s">
        <v>320</v>
      </c>
      <c r="AC265" s="82">
        <v>0</v>
      </c>
      <c r="AD265" s="82">
        <v>0</v>
      </c>
      <c r="AE265" s="82">
        <v>0</v>
      </c>
      <c r="AF265" s="82">
        <v>0</v>
      </c>
      <c r="AG265" t="str">
        <f t="shared" si="37"/>
        <v>运营管理部</v>
      </c>
      <c r="AI265" s="90" t="s">
        <v>132</v>
      </c>
      <c r="AJ265" s="90" t="s">
        <v>49</v>
      </c>
      <c r="AX265" t="s">
        <v>132</v>
      </c>
      <c r="AY265" t="s">
        <v>49</v>
      </c>
    </row>
    <row r="266" ht="17.25" spans="4:51">
      <c r="D266" s="81">
        <v>0</v>
      </c>
      <c r="L266">
        <v>0</v>
      </c>
      <c r="Y266" s="87"/>
      <c r="Z266">
        <f t="shared" si="38"/>
        <v>0</v>
      </c>
      <c r="AA266">
        <f t="shared" si="36"/>
        <v>0</v>
      </c>
      <c r="AB266" s="82" t="s">
        <v>660</v>
      </c>
      <c r="AC266" s="82">
        <v>0</v>
      </c>
      <c r="AD266" s="82">
        <v>0</v>
      </c>
      <c r="AE266" s="82">
        <v>1</v>
      </c>
      <c r="AF266" s="82">
        <v>0</v>
      </c>
      <c r="AG266">
        <f t="shared" si="37"/>
        <v>0</v>
      </c>
      <c r="AI266" s="93" t="s">
        <v>370</v>
      </c>
      <c r="AJ266" s="90" t="s">
        <v>49</v>
      </c>
      <c r="AX266" t="s">
        <v>370</v>
      </c>
      <c r="AY266" t="s">
        <v>49</v>
      </c>
    </row>
    <row r="267" ht="17.25" spans="4:51">
      <c r="D267" s="81">
        <v>0</v>
      </c>
      <c r="L267">
        <v>0</v>
      </c>
      <c r="Y267" s="87"/>
      <c r="Z267">
        <f t="shared" si="38"/>
        <v>0</v>
      </c>
      <c r="AA267" t="str">
        <f t="shared" si="36"/>
        <v>陆家嘴支行</v>
      </c>
      <c r="AB267" s="82" t="s">
        <v>132</v>
      </c>
      <c r="AC267" s="82">
        <v>0</v>
      </c>
      <c r="AD267" s="82">
        <v>0</v>
      </c>
      <c r="AE267" s="82">
        <v>0</v>
      </c>
      <c r="AF267" s="82">
        <v>140900</v>
      </c>
      <c r="AG267" t="str">
        <f t="shared" si="37"/>
        <v>陆家嘴支行</v>
      </c>
      <c r="AI267" s="94" t="s">
        <v>661</v>
      </c>
      <c r="AJ267" s="90" t="s">
        <v>49</v>
      </c>
      <c r="AX267" t="s">
        <v>661</v>
      </c>
      <c r="AY267" t="s">
        <v>49</v>
      </c>
    </row>
    <row r="268" ht="17.25" spans="4:51">
      <c r="D268" s="81">
        <v>0</v>
      </c>
      <c r="L268">
        <v>0</v>
      </c>
      <c r="Y268" s="87"/>
      <c r="Z268">
        <f t="shared" si="38"/>
        <v>0</v>
      </c>
      <c r="AA268">
        <f t="shared" si="36"/>
        <v>0</v>
      </c>
      <c r="AB268" s="82" t="s">
        <v>308</v>
      </c>
      <c r="AC268" s="82">
        <v>0</v>
      </c>
      <c r="AD268" s="82">
        <v>0</v>
      </c>
      <c r="AE268" s="82">
        <v>0</v>
      </c>
      <c r="AF268" s="82">
        <v>20000</v>
      </c>
      <c r="AG268">
        <f t="shared" si="37"/>
        <v>0</v>
      </c>
      <c r="AI268" s="96" t="s">
        <v>662</v>
      </c>
      <c r="AJ268" s="90" t="s">
        <v>49</v>
      </c>
      <c r="AX268" t="s">
        <v>662</v>
      </c>
      <c r="AY268" t="s">
        <v>49</v>
      </c>
    </row>
    <row r="269" ht="17.25" spans="4:51">
      <c r="D269" s="81">
        <v>0</v>
      </c>
      <c r="L269">
        <v>0</v>
      </c>
      <c r="Y269" s="87"/>
      <c r="Z269">
        <f t="shared" si="38"/>
        <v>0</v>
      </c>
      <c r="AA269" t="str">
        <f t="shared" si="36"/>
        <v>六团支行</v>
      </c>
      <c r="AB269" s="82" t="s">
        <v>663</v>
      </c>
      <c r="AC269" s="82">
        <v>1</v>
      </c>
      <c r="AD269" s="82">
        <v>0</v>
      </c>
      <c r="AE269" s="82">
        <v>3</v>
      </c>
      <c r="AF269" s="82">
        <v>0</v>
      </c>
      <c r="AG269" t="str">
        <f t="shared" si="37"/>
        <v>六团支行</v>
      </c>
      <c r="AI269" s="95" t="s">
        <v>664</v>
      </c>
      <c r="AJ269" s="90" t="s">
        <v>49</v>
      </c>
      <c r="AX269" t="s">
        <v>664</v>
      </c>
      <c r="AY269" t="s">
        <v>49</v>
      </c>
    </row>
    <row r="270" ht="17.25" spans="4:51">
      <c r="D270" s="81">
        <v>0</v>
      </c>
      <c r="L270">
        <v>0</v>
      </c>
      <c r="Y270" s="87"/>
      <c r="Z270">
        <f t="shared" si="38"/>
        <v>0</v>
      </c>
      <c r="AA270">
        <f t="shared" si="36"/>
        <v>0</v>
      </c>
      <c r="AB270" s="82" t="s">
        <v>665</v>
      </c>
      <c r="AC270" s="82">
        <v>0</v>
      </c>
      <c r="AD270" s="82">
        <v>0</v>
      </c>
      <c r="AE270" s="82">
        <v>0</v>
      </c>
      <c r="AF270" s="82">
        <v>50000</v>
      </c>
      <c r="AG270">
        <f t="shared" si="37"/>
        <v>0</v>
      </c>
      <c r="AI270" s="90" t="s">
        <v>666</v>
      </c>
      <c r="AJ270" s="90" t="s">
        <v>49</v>
      </c>
      <c r="AX270" t="s">
        <v>666</v>
      </c>
      <c r="AY270" t="s">
        <v>49</v>
      </c>
    </row>
    <row r="271" ht="17.25" spans="4:51">
      <c r="D271" s="81">
        <v>0</v>
      </c>
      <c r="L271">
        <v>0</v>
      </c>
      <c r="Y271" s="87"/>
      <c r="Z271">
        <f t="shared" si="38"/>
        <v>0</v>
      </c>
      <c r="AA271">
        <f t="shared" si="36"/>
        <v>0</v>
      </c>
      <c r="AB271" s="82" t="s">
        <v>667</v>
      </c>
      <c r="AC271" s="82">
        <v>0</v>
      </c>
      <c r="AD271" s="82">
        <v>0</v>
      </c>
      <c r="AE271" s="82">
        <v>0</v>
      </c>
      <c r="AF271" s="82">
        <v>0</v>
      </c>
      <c r="AG271">
        <f t="shared" si="37"/>
        <v>0</v>
      </c>
      <c r="AI271" s="90" t="s">
        <v>668</v>
      </c>
      <c r="AJ271" s="90" t="s">
        <v>49</v>
      </c>
      <c r="AX271" t="s">
        <v>668</v>
      </c>
      <c r="AY271" t="s">
        <v>49</v>
      </c>
    </row>
    <row r="272" ht="17.25" spans="4:51">
      <c r="D272" s="81">
        <v>0</v>
      </c>
      <c r="L272">
        <v>0</v>
      </c>
      <c r="Y272" s="87"/>
      <c r="Z272">
        <f t="shared" si="38"/>
        <v>0</v>
      </c>
      <c r="AA272" t="str">
        <f t="shared" si="36"/>
        <v>风险管理部</v>
      </c>
      <c r="AB272" s="82" t="s">
        <v>492</v>
      </c>
      <c r="AC272" s="82">
        <v>0</v>
      </c>
      <c r="AD272" s="82">
        <v>0</v>
      </c>
      <c r="AE272" s="82">
        <v>0</v>
      </c>
      <c r="AF272" s="82">
        <v>0</v>
      </c>
      <c r="AG272" t="str">
        <f t="shared" si="37"/>
        <v>风险管理部</v>
      </c>
      <c r="AI272" s="94" t="s">
        <v>669</v>
      </c>
      <c r="AJ272" s="90" t="s">
        <v>49</v>
      </c>
      <c r="AX272" t="s">
        <v>669</v>
      </c>
      <c r="AY272" t="s">
        <v>49</v>
      </c>
    </row>
    <row r="273" ht="17.25" spans="4:51">
      <c r="D273" s="81">
        <v>0</v>
      </c>
      <c r="L273">
        <v>0</v>
      </c>
      <c r="Y273" s="87"/>
      <c r="Z273">
        <f t="shared" si="38"/>
        <v>0</v>
      </c>
      <c r="AA273">
        <f t="shared" si="36"/>
        <v>0</v>
      </c>
      <c r="AB273" s="82" t="s">
        <v>670</v>
      </c>
      <c r="AC273" s="82">
        <v>0</v>
      </c>
      <c r="AD273" s="82">
        <v>0</v>
      </c>
      <c r="AE273" s="82">
        <v>0</v>
      </c>
      <c r="AF273" s="82">
        <v>0</v>
      </c>
      <c r="AG273">
        <f t="shared" si="37"/>
        <v>0</v>
      </c>
      <c r="AI273" s="90" t="s">
        <v>425</v>
      </c>
      <c r="AJ273" s="90" t="s">
        <v>241</v>
      </c>
      <c r="AX273" t="s">
        <v>425</v>
      </c>
      <c r="AY273" t="s">
        <v>241</v>
      </c>
    </row>
    <row r="274" ht="17.25" spans="4:51">
      <c r="D274" s="81">
        <v>0</v>
      </c>
      <c r="L274">
        <v>0</v>
      </c>
      <c r="Y274" s="87"/>
      <c r="Z274">
        <f t="shared" si="38"/>
        <v>0</v>
      </c>
      <c r="AA274" t="str">
        <f t="shared" si="36"/>
        <v>江镇支行</v>
      </c>
      <c r="AB274" s="82" t="s">
        <v>140</v>
      </c>
      <c r="AC274" s="82">
        <v>1</v>
      </c>
      <c r="AD274" s="82">
        <v>0</v>
      </c>
      <c r="AE274" s="82">
        <v>1</v>
      </c>
      <c r="AF274" s="82">
        <v>10000</v>
      </c>
      <c r="AG274" t="str">
        <f t="shared" si="37"/>
        <v>江镇支行</v>
      </c>
      <c r="AI274" s="90" t="s">
        <v>183</v>
      </c>
      <c r="AJ274" s="90" t="s">
        <v>241</v>
      </c>
      <c r="AX274" t="s">
        <v>183</v>
      </c>
      <c r="AY274" t="s">
        <v>241</v>
      </c>
    </row>
    <row r="275" ht="17.25" spans="4:51">
      <c r="D275" s="81">
        <v>0</v>
      </c>
      <c r="L275">
        <v>0</v>
      </c>
      <c r="Y275" s="87"/>
      <c r="Z275">
        <f t="shared" si="38"/>
        <v>0</v>
      </c>
      <c r="AA275" t="str">
        <f t="shared" si="36"/>
        <v>运营管理部</v>
      </c>
      <c r="AB275" s="82" t="s">
        <v>348</v>
      </c>
      <c r="AC275" s="82">
        <v>0</v>
      </c>
      <c r="AD275" s="82">
        <v>0</v>
      </c>
      <c r="AE275" s="82">
        <v>0</v>
      </c>
      <c r="AF275" s="82">
        <v>0</v>
      </c>
      <c r="AG275" t="str">
        <f t="shared" si="37"/>
        <v>运营管理部</v>
      </c>
      <c r="AI275" s="90" t="s">
        <v>461</v>
      </c>
      <c r="AJ275" s="90" t="s">
        <v>241</v>
      </c>
      <c r="AX275" t="s">
        <v>461</v>
      </c>
      <c r="AY275" t="s">
        <v>241</v>
      </c>
    </row>
    <row r="276" ht="17.25" spans="4:51">
      <c r="D276" s="81">
        <v>0</v>
      </c>
      <c r="L276">
        <v>0</v>
      </c>
      <c r="Y276" s="87"/>
      <c r="Z276">
        <f t="shared" si="38"/>
        <v>0</v>
      </c>
      <c r="AA276">
        <f t="shared" si="36"/>
        <v>0</v>
      </c>
      <c r="AB276" s="82" t="s">
        <v>671</v>
      </c>
      <c r="AC276" s="82">
        <v>0</v>
      </c>
      <c r="AD276" s="82">
        <v>0</v>
      </c>
      <c r="AE276" s="82">
        <v>0</v>
      </c>
      <c r="AF276" s="82">
        <v>0</v>
      </c>
      <c r="AG276">
        <f t="shared" si="37"/>
        <v>0</v>
      </c>
      <c r="AI276" s="90" t="s">
        <v>484</v>
      </c>
      <c r="AJ276" s="90" t="s">
        <v>241</v>
      </c>
      <c r="AX276" t="s">
        <v>484</v>
      </c>
      <c r="AY276" t="s">
        <v>241</v>
      </c>
    </row>
    <row r="277" ht="17.25" spans="4:51">
      <c r="D277" s="81">
        <v>0</v>
      </c>
      <c r="L277">
        <v>0</v>
      </c>
      <c r="Y277" s="87"/>
      <c r="Z277">
        <f t="shared" si="38"/>
        <v>0</v>
      </c>
      <c r="AA277">
        <f t="shared" si="36"/>
        <v>0</v>
      </c>
      <c r="AB277" s="82" t="s">
        <v>672</v>
      </c>
      <c r="AC277" s="82">
        <v>0</v>
      </c>
      <c r="AD277" s="82">
        <v>0</v>
      </c>
      <c r="AE277" s="82">
        <v>0</v>
      </c>
      <c r="AF277" s="82">
        <v>0</v>
      </c>
      <c r="AG277">
        <f t="shared" si="37"/>
        <v>0</v>
      </c>
      <c r="AI277" s="90" t="s">
        <v>214</v>
      </c>
      <c r="AJ277" s="90" t="s">
        <v>241</v>
      </c>
      <c r="AX277" t="s">
        <v>214</v>
      </c>
      <c r="AY277" t="s">
        <v>241</v>
      </c>
    </row>
    <row r="278" ht="17.25" spans="4:51">
      <c r="D278" s="81">
        <v>0</v>
      </c>
      <c r="L278">
        <v>0</v>
      </c>
      <c r="Y278" s="87"/>
      <c r="Z278">
        <f t="shared" si="38"/>
        <v>0</v>
      </c>
      <c r="AA278" t="str">
        <f t="shared" si="36"/>
        <v>金桥支行</v>
      </c>
      <c r="AB278" s="82" t="s">
        <v>673</v>
      </c>
      <c r="AC278" s="82">
        <v>0</v>
      </c>
      <c r="AD278" s="82">
        <v>0</v>
      </c>
      <c r="AE278" s="82">
        <v>0</v>
      </c>
      <c r="AF278" s="82">
        <v>0</v>
      </c>
      <c r="AG278" t="str">
        <f t="shared" si="37"/>
        <v>金桥支行</v>
      </c>
      <c r="AI278" s="90" t="s">
        <v>613</v>
      </c>
      <c r="AJ278" s="90" t="s">
        <v>241</v>
      </c>
      <c r="AX278" t="s">
        <v>613</v>
      </c>
      <c r="AY278" t="s">
        <v>241</v>
      </c>
    </row>
    <row r="279" ht="17.25" spans="4:51">
      <c r="D279" s="81">
        <v>0</v>
      </c>
      <c r="L279">
        <v>0</v>
      </c>
      <c r="Y279" s="87"/>
      <c r="Z279">
        <f t="shared" si="38"/>
        <v>0</v>
      </c>
      <c r="AA279">
        <f t="shared" si="36"/>
        <v>0</v>
      </c>
      <c r="AB279" s="82" t="s">
        <v>674</v>
      </c>
      <c r="AC279" s="82">
        <v>0</v>
      </c>
      <c r="AD279" s="82">
        <v>0</v>
      </c>
      <c r="AE279" s="82">
        <v>0</v>
      </c>
      <c r="AF279" s="82">
        <v>0</v>
      </c>
      <c r="AG279">
        <f t="shared" si="37"/>
        <v>0</v>
      </c>
      <c r="AI279" s="90" t="s">
        <v>675</v>
      </c>
      <c r="AJ279" s="90" t="s">
        <v>241</v>
      </c>
      <c r="AX279" t="s">
        <v>675</v>
      </c>
      <c r="AY279" t="s">
        <v>241</v>
      </c>
    </row>
    <row r="280" ht="17.25" spans="4:51">
      <c r="D280" s="81">
        <v>0</v>
      </c>
      <c r="L280">
        <v>0</v>
      </c>
      <c r="Y280" s="87"/>
      <c r="Z280">
        <f t="shared" si="38"/>
        <v>0</v>
      </c>
      <c r="AA280" t="str">
        <f t="shared" si="36"/>
        <v>金桥支行</v>
      </c>
      <c r="AB280" s="82" t="s">
        <v>676</v>
      </c>
      <c r="AC280" s="82">
        <v>0</v>
      </c>
      <c r="AD280" s="82">
        <v>0</v>
      </c>
      <c r="AE280" s="82">
        <v>0</v>
      </c>
      <c r="AF280" s="82">
        <v>0</v>
      </c>
      <c r="AG280" t="str">
        <f t="shared" si="37"/>
        <v>金桥支行</v>
      </c>
      <c r="AI280" s="90" t="s">
        <v>677</v>
      </c>
      <c r="AJ280" s="90" t="s">
        <v>241</v>
      </c>
      <c r="AX280" t="s">
        <v>677</v>
      </c>
      <c r="AY280" t="s">
        <v>241</v>
      </c>
    </row>
    <row r="281" ht="17.25" spans="4:51">
      <c r="D281" s="81">
        <v>0</v>
      </c>
      <c r="L281">
        <v>0</v>
      </c>
      <c r="Y281" s="87"/>
      <c r="Z281">
        <f t="shared" si="38"/>
        <v>0</v>
      </c>
      <c r="AA281">
        <f t="shared" si="36"/>
        <v>0</v>
      </c>
      <c r="AB281" s="82" t="s">
        <v>678</v>
      </c>
      <c r="AC281" s="82">
        <v>0</v>
      </c>
      <c r="AD281" s="82">
        <v>0</v>
      </c>
      <c r="AE281" s="82">
        <v>0</v>
      </c>
      <c r="AF281" s="82">
        <v>355245</v>
      </c>
      <c r="AG281">
        <f t="shared" si="37"/>
        <v>0</v>
      </c>
      <c r="AI281" s="90" t="s">
        <v>679</v>
      </c>
      <c r="AJ281" s="90" t="s">
        <v>241</v>
      </c>
      <c r="AX281" t="s">
        <v>679</v>
      </c>
      <c r="AY281" t="s">
        <v>241</v>
      </c>
    </row>
    <row r="282" ht="17.25" spans="4:51">
      <c r="D282" s="81">
        <v>0</v>
      </c>
      <c r="L282">
        <v>0</v>
      </c>
      <c r="Y282" s="87"/>
      <c r="Z282">
        <f t="shared" si="38"/>
        <v>0</v>
      </c>
      <c r="AA282">
        <f t="shared" si="36"/>
        <v>0</v>
      </c>
      <c r="AB282" s="82" t="s">
        <v>680</v>
      </c>
      <c r="AC282" s="82">
        <v>0</v>
      </c>
      <c r="AD282" s="82">
        <v>0</v>
      </c>
      <c r="AE282" s="82">
        <v>0</v>
      </c>
      <c r="AF282" s="82">
        <v>0</v>
      </c>
      <c r="AG282">
        <f t="shared" si="37"/>
        <v>0</v>
      </c>
      <c r="AI282" s="90" t="s">
        <v>681</v>
      </c>
      <c r="AJ282" s="90" t="s">
        <v>57</v>
      </c>
      <c r="AX282" t="s">
        <v>681</v>
      </c>
      <c r="AY282" t="s">
        <v>57</v>
      </c>
    </row>
    <row r="283" ht="17.25" spans="4:51">
      <c r="D283" s="81">
        <v>0</v>
      </c>
      <c r="L283">
        <v>0</v>
      </c>
      <c r="Y283" s="87"/>
      <c r="Z283">
        <f t="shared" si="38"/>
        <v>0</v>
      </c>
      <c r="AA283">
        <f t="shared" si="36"/>
        <v>0</v>
      </c>
      <c r="AB283" s="82" t="s">
        <v>682</v>
      </c>
      <c r="AC283" s="82">
        <v>0</v>
      </c>
      <c r="AD283" s="82">
        <v>0</v>
      </c>
      <c r="AE283" s="82">
        <v>0</v>
      </c>
      <c r="AF283" s="82">
        <v>0</v>
      </c>
      <c r="AG283">
        <f t="shared" si="37"/>
        <v>0</v>
      </c>
      <c r="AI283" s="90" t="s">
        <v>683</v>
      </c>
      <c r="AJ283" s="90" t="s">
        <v>57</v>
      </c>
      <c r="AX283" t="s">
        <v>683</v>
      </c>
      <c r="AY283" t="s">
        <v>57</v>
      </c>
    </row>
    <row r="284" ht="17.25" spans="4:51">
      <c r="D284" s="81">
        <v>0</v>
      </c>
      <c r="L284">
        <v>0</v>
      </c>
      <c r="Y284" s="87"/>
      <c r="Z284">
        <f t="shared" si="38"/>
        <v>0</v>
      </c>
      <c r="AA284" t="str">
        <f t="shared" si="36"/>
        <v>六里支行</v>
      </c>
      <c r="AB284" s="82" t="s">
        <v>684</v>
      </c>
      <c r="AC284" s="82">
        <v>0</v>
      </c>
      <c r="AD284" s="82">
        <v>0</v>
      </c>
      <c r="AE284" s="82">
        <v>0</v>
      </c>
      <c r="AF284" s="82">
        <v>0</v>
      </c>
      <c r="AG284" t="str">
        <f t="shared" si="37"/>
        <v>六里支行</v>
      </c>
      <c r="AI284" s="90" t="s">
        <v>685</v>
      </c>
      <c r="AJ284" s="90" t="s">
        <v>57</v>
      </c>
      <c r="AX284" t="s">
        <v>685</v>
      </c>
      <c r="AY284" t="s">
        <v>57</v>
      </c>
    </row>
    <row r="285" ht="17.25" spans="4:51">
      <c r="D285" s="81">
        <v>0</v>
      </c>
      <c r="L285">
        <v>0</v>
      </c>
      <c r="Y285" s="87"/>
      <c r="Z285">
        <f t="shared" si="38"/>
        <v>0</v>
      </c>
      <c r="AA285">
        <f t="shared" si="36"/>
        <v>0</v>
      </c>
      <c r="AB285" s="82" t="s">
        <v>686</v>
      </c>
      <c r="AC285" s="82">
        <v>0</v>
      </c>
      <c r="AD285" s="82">
        <v>0</v>
      </c>
      <c r="AE285" s="82">
        <v>0</v>
      </c>
      <c r="AF285" s="82">
        <v>0</v>
      </c>
      <c r="AG285">
        <f t="shared" si="37"/>
        <v>0</v>
      </c>
      <c r="AI285" s="90" t="s">
        <v>529</v>
      </c>
      <c r="AJ285" s="90" t="s">
        <v>57</v>
      </c>
      <c r="AX285" t="s">
        <v>529</v>
      </c>
      <c r="AY285" t="s">
        <v>57</v>
      </c>
    </row>
    <row r="286" ht="17.25" spans="4:51">
      <c r="D286" s="81">
        <v>0</v>
      </c>
      <c r="L286">
        <v>0</v>
      </c>
      <c r="Y286" s="87"/>
      <c r="Z286">
        <f t="shared" si="38"/>
        <v>0</v>
      </c>
      <c r="AA286" t="str">
        <f t="shared" si="36"/>
        <v>人力资源部</v>
      </c>
      <c r="AB286" s="82" t="s">
        <v>181</v>
      </c>
      <c r="AC286" s="82">
        <v>0</v>
      </c>
      <c r="AD286" s="82">
        <v>0</v>
      </c>
      <c r="AE286" s="82">
        <v>0</v>
      </c>
      <c r="AF286" s="82">
        <v>0</v>
      </c>
      <c r="AG286" t="str">
        <f t="shared" si="37"/>
        <v>人力资源部</v>
      </c>
      <c r="AI286" s="95" t="s">
        <v>435</v>
      </c>
      <c r="AJ286" s="90" t="s">
        <v>57</v>
      </c>
      <c r="AX286" t="s">
        <v>435</v>
      </c>
      <c r="AY286" t="s">
        <v>57</v>
      </c>
    </row>
    <row r="287" ht="17.25" spans="4:51">
      <c r="D287" s="81">
        <v>0</v>
      </c>
      <c r="L287">
        <v>0</v>
      </c>
      <c r="Y287" s="87"/>
      <c r="Z287">
        <f t="shared" si="38"/>
        <v>0</v>
      </c>
      <c r="AA287" t="str">
        <f t="shared" si="36"/>
        <v>风险管理部</v>
      </c>
      <c r="AB287" s="82" t="s">
        <v>524</v>
      </c>
      <c r="AC287" s="82">
        <v>0</v>
      </c>
      <c r="AD287" s="82">
        <v>0</v>
      </c>
      <c r="AE287" s="82">
        <v>0</v>
      </c>
      <c r="AF287" s="82">
        <v>0</v>
      </c>
      <c r="AG287" t="str">
        <f t="shared" si="37"/>
        <v>风险管理部</v>
      </c>
      <c r="AI287" s="96" t="s">
        <v>270</v>
      </c>
      <c r="AJ287" s="90" t="s">
        <v>57</v>
      </c>
      <c r="AX287" t="s">
        <v>270</v>
      </c>
      <c r="AY287" t="s">
        <v>57</v>
      </c>
    </row>
    <row r="288" ht="17.25" spans="4:51">
      <c r="D288" s="81">
        <v>0</v>
      </c>
      <c r="L288">
        <v>0</v>
      </c>
      <c r="Y288" s="87"/>
      <c r="Z288">
        <f t="shared" si="38"/>
        <v>0</v>
      </c>
      <c r="AA288" t="str">
        <f t="shared" si="36"/>
        <v>花木支行</v>
      </c>
      <c r="AB288" s="82" t="s">
        <v>681</v>
      </c>
      <c r="AC288" s="82">
        <v>0</v>
      </c>
      <c r="AD288" s="82">
        <v>0</v>
      </c>
      <c r="AE288" s="82">
        <v>0</v>
      </c>
      <c r="AF288" s="82">
        <v>0</v>
      </c>
      <c r="AG288" t="str">
        <f t="shared" si="37"/>
        <v>花木支行</v>
      </c>
      <c r="AI288" s="90" t="s">
        <v>687</v>
      </c>
      <c r="AJ288" s="90" t="s">
        <v>57</v>
      </c>
      <c r="AX288" t="s">
        <v>687</v>
      </c>
      <c r="AY288" t="s">
        <v>57</v>
      </c>
    </row>
    <row r="289" ht="17.25" spans="4:51">
      <c r="D289" s="81">
        <v>0</v>
      </c>
      <c r="L289">
        <v>0</v>
      </c>
      <c r="Y289" s="87"/>
      <c r="Z289">
        <f t="shared" si="38"/>
        <v>0</v>
      </c>
      <c r="AA289" t="str">
        <f t="shared" si="36"/>
        <v>金海华城分理处</v>
      </c>
      <c r="AB289" s="82" t="s">
        <v>145</v>
      </c>
      <c r="AC289" s="82">
        <v>0</v>
      </c>
      <c r="AD289" s="82">
        <v>0</v>
      </c>
      <c r="AE289" s="82">
        <v>0</v>
      </c>
      <c r="AF289" s="82">
        <v>0</v>
      </c>
      <c r="AG289" t="str">
        <f t="shared" si="37"/>
        <v>金海华城分理处</v>
      </c>
      <c r="AI289" s="90" t="s">
        <v>688</v>
      </c>
      <c r="AJ289" s="90" t="s">
        <v>57</v>
      </c>
      <c r="AX289" t="s">
        <v>688</v>
      </c>
      <c r="AY289" t="s">
        <v>57</v>
      </c>
    </row>
    <row r="290" ht="17.25" spans="4:51">
      <c r="D290" s="81">
        <v>0</v>
      </c>
      <c r="L290">
        <v>0</v>
      </c>
      <c r="Y290" s="87"/>
      <c r="Z290">
        <f t="shared" si="38"/>
        <v>0</v>
      </c>
      <c r="AA290" t="str">
        <f t="shared" si="36"/>
        <v>张江支行</v>
      </c>
      <c r="AB290" s="82" t="s">
        <v>313</v>
      </c>
      <c r="AC290" s="82">
        <v>0</v>
      </c>
      <c r="AD290" s="82">
        <v>0</v>
      </c>
      <c r="AE290" s="82">
        <v>0</v>
      </c>
      <c r="AF290" s="82">
        <v>0</v>
      </c>
      <c r="AG290" t="str">
        <f t="shared" si="37"/>
        <v>张江支行</v>
      </c>
      <c r="AI290" s="90" t="s">
        <v>636</v>
      </c>
      <c r="AJ290" s="90" t="s">
        <v>57</v>
      </c>
      <c r="AX290" t="s">
        <v>636</v>
      </c>
      <c r="AY290" t="s">
        <v>57</v>
      </c>
    </row>
    <row r="291" ht="17.25" spans="4:51">
      <c r="D291" s="81">
        <v>0</v>
      </c>
      <c r="L291">
        <v>0</v>
      </c>
      <c r="Y291" s="87"/>
      <c r="Z291">
        <f t="shared" si="38"/>
        <v>0</v>
      </c>
      <c r="AA291" t="str">
        <f t="shared" si="36"/>
        <v>洋泾支行</v>
      </c>
      <c r="AB291" s="82" t="s">
        <v>689</v>
      </c>
      <c r="AC291" s="82">
        <v>0</v>
      </c>
      <c r="AD291" s="82">
        <v>0</v>
      </c>
      <c r="AE291" s="82">
        <v>0</v>
      </c>
      <c r="AF291" s="82">
        <v>0</v>
      </c>
      <c r="AG291" t="str">
        <f t="shared" si="37"/>
        <v>洋泾支行</v>
      </c>
      <c r="AI291" s="90" t="s">
        <v>449</v>
      </c>
      <c r="AJ291" s="90" t="s">
        <v>121</v>
      </c>
      <c r="AX291" t="s">
        <v>449</v>
      </c>
      <c r="AY291" t="s">
        <v>121</v>
      </c>
    </row>
    <row r="292" ht="17.25" spans="4:51">
      <c r="D292" s="81">
        <v>0</v>
      </c>
      <c r="L292">
        <v>0</v>
      </c>
      <c r="Y292" s="87"/>
      <c r="Z292">
        <f t="shared" si="38"/>
        <v>0</v>
      </c>
      <c r="AA292">
        <f t="shared" si="36"/>
        <v>0</v>
      </c>
      <c r="AB292" s="82" t="s">
        <v>316</v>
      </c>
      <c r="AC292" s="82">
        <v>0</v>
      </c>
      <c r="AD292" s="82">
        <v>0</v>
      </c>
      <c r="AE292" s="82">
        <v>0</v>
      </c>
      <c r="AF292" s="82">
        <v>102000</v>
      </c>
      <c r="AG292">
        <f t="shared" si="37"/>
        <v>0</v>
      </c>
      <c r="AI292" s="90" t="s">
        <v>364</v>
      </c>
      <c r="AJ292" s="90" t="s">
        <v>57</v>
      </c>
      <c r="AX292" t="s">
        <v>364</v>
      </c>
      <c r="AY292" t="s">
        <v>57</v>
      </c>
    </row>
    <row r="293" ht="17.25" spans="4:51">
      <c r="D293" s="81">
        <v>0</v>
      </c>
      <c r="L293">
        <v>0</v>
      </c>
      <c r="Y293" s="87"/>
      <c r="Z293">
        <f t="shared" si="38"/>
        <v>0</v>
      </c>
      <c r="AA293">
        <f t="shared" si="36"/>
        <v>0</v>
      </c>
      <c r="AB293" s="82" t="s">
        <v>690</v>
      </c>
      <c r="AC293" s="82">
        <v>0</v>
      </c>
      <c r="AD293" s="82">
        <v>0</v>
      </c>
      <c r="AE293" s="82">
        <v>0</v>
      </c>
      <c r="AF293" s="82">
        <v>0</v>
      </c>
      <c r="AG293">
        <f t="shared" si="37"/>
        <v>0</v>
      </c>
      <c r="AI293" s="90" t="s">
        <v>154</v>
      </c>
      <c r="AJ293" s="90" t="s">
        <v>57</v>
      </c>
      <c r="AX293" t="s">
        <v>154</v>
      </c>
      <c r="AY293" t="s">
        <v>57</v>
      </c>
    </row>
    <row r="294" ht="17.25" spans="4:51">
      <c r="D294" s="81">
        <v>0</v>
      </c>
      <c r="L294">
        <v>0</v>
      </c>
      <c r="Y294" s="87"/>
      <c r="Z294">
        <f t="shared" si="38"/>
        <v>0</v>
      </c>
      <c r="AA294" t="str">
        <f t="shared" si="36"/>
        <v>高桥支行</v>
      </c>
      <c r="AB294" s="82" t="s">
        <v>691</v>
      </c>
      <c r="AC294" s="82">
        <v>0</v>
      </c>
      <c r="AD294" s="82">
        <v>0</v>
      </c>
      <c r="AE294" s="82">
        <v>0</v>
      </c>
      <c r="AF294" s="82">
        <v>139200</v>
      </c>
      <c r="AG294" t="str">
        <f t="shared" si="37"/>
        <v>高桥支行</v>
      </c>
      <c r="AI294" s="95" t="s">
        <v>339</v>
      </c>
      <c r="AJ294" s="90" t="s">
        <v>57</v>
      </c>
      <c r="AX294" t="s">
        <v>339</v>
      </c>
      <c r="AY294" t="s">
        <v>57</v>
      </c>
    </row>
    <row r="295" ht="17.25" spans="4:51">
      <c r="D295" s="81">
        <v>0</v>
      </c>
      <c r="L295">
        <v>0</v>
      </c>
      <c r="Y295" s="87"/>
      <c r="Z295">
        <f t="shared" si="38"/>
        <v>0</v>
      </c>
      <c r="AA295" t="str">
        <f t="shared" si="36"/>
        <v>营业部</v>
      </c>
      <c r="AB295" s="82" t="s">
        <v>632</v>
      </c>
      <c r="AC295" s="82">
        <v>0</v>
      </c>
      <c r="AD295" s="82">
        <v>0</v>
      </c>
      <c r="AE295" s="82">
        <v>0</v>
      </c>
      <c r="AF295" s="82">
        <v>4500</v>
      </c>
      <c r="AG295" t="str">
        <f t="shared" si="37"/>
        <v>营业部</v>
      </c>
      <c r="AI295" s="96" t="s">
        <v>692</v>
      </c>
      <c r="AJ295" s="90" t="s">
        <v>57</v>
      </c>
      <c r="AX295" t="s">
        <v>692</v>
      </c>
      <c r="AY295" t="s">
        <v>57</v>
      </c>
    </row>
    <row r="296" ht="17.25" spans="4:51">
      <c r="D296" s="81">
        <v>0</v>
      </c>
      <c r="L296">
        <v>0</v>
      </c>
      <c r="Y296" s="87"/>
      <c r="Z296">
        <f t="shared" si="38"/>
        <v>0</v>
      </c>
      <c r="AA296">
        <f t="shared" si="36"/>
        <v>0</v>
      </c>
      <c r="AB296" s="82" t="s">
        <v>693</v>
      </c>
      <c r="AC296" s="82">
        <v>0</v>
      </c>
      <c r="AD296" s="82">
        <v>0</v>
      </c>
      <c r="AE296" s="82">
        <v>0</v>
      </c>
      <c r="AF296" s="82">
        <v>0</v>
      </c>
      <c r="AG296">
        <f t="shared" si="37"/>
        <v>0</v>
      </c>
      <c r="AI296" s="90" t="s">
        <v>694</v>
      </c>
      <c r="AJ296" s="90" t="s">
        <v>57</v>
      </c>
      <c r="AX296" t="s">
        <v>694</v>
      </c>
      <c r="AY296" t="s">
        <v>57</v>
      </c>
    </row>
    <row r="297" ht="17.25" spans="4:51">
      <c r="D297" s="81">
        <v>0</v>
      </c>
      <c r="L297">
        <v>0</v>
      </c>
      <c r="Y297" s="87"/>
      <c r="Z297">
        <f t="shared" si="38"/>
        <v>0</v>
      </c>
      <c r="AA297">
        <f t="shared" si="36"/>
        <v>0</v>
      </c>
      <c r="AB297" s="82" t="s">
        <v>695</v>
      </c>
      <c r="AC297" s="82">
        <v>0</v>
      </c>
      <c r="AD297" s="82">
        <v>0</v>
      </c>
      <c r="AE297" s="82">
        <v>0</v>
      </c>
      <c r="AF297" s="82">
        <v>0</v>
      </c>
      <c r="AG297">
        <f t="shared" si="37"/>
        <v>0</v>
      </c>
      <c r="AI297" s="90" t="s">
        <v>696</v>
      </c>
      <c r="AJ297" s="90" t="s">
        <v>57</v>
      </c>
      <c r="AX297" t="s">
        <v>696</v>
      </c>
      <c r="AY297" t="s">
        <v>57</v>
      </c>
    </row>
    <row r="298" ht="17.25" spans="4:51">
      <c r="D298" s="81">
        <v>0</v>
      </c>
      <c r="L298">
        <v>0</v>
      </c>
      <c r="Y298" s="87"/>
      <c r="Z298">
        <f t="shared" si="38"/>
        <v>0</v>
      </c>
      <c r="AA298" t="str">
        <f t="shared" si="36"/>
        <v>运营管理部</v>
      </c>
      <c r="AB298" s="82" t="s">
        <v>398</v>
      </c>
      <c r="AC298" s="82">
        <v>0</v>
      </c>
      <c r="AD298" s="82">
        <v>0</v>
      </c>
      <c r="AE298" s="82">
        <v>0</v>
      </c>
      <c r="AF298" s="82">
        <v>0</v>
      </c>
      <c r="AG298" t="str">
        <f t="shared" si="37"/>
        <v>运营管理部</v>
      </c>
      <c r="AI298" s="90" t="s">
        <v>505</v>
      </c>
      <c r="AJ298" s="90" t="s">
        <v>57</v>
      </c>
      <c r="AX298" t="s">
        <v>505</v>
      </c>
      <c r="AY298" t="s">
        <v>57</v>
      </c>
    </row>
    <row r="299" ht="17.25" spans="4:51">
      <c r="D299" s="81">
        <v>0</v>
      </c>
      <c r="L299">
        <v>0</v>
      </c>
      <c r="Y299" s="87"/>
      <c r="Z299">
        <f t="shared" si="38"/>
        <v>0</v>
      </c>
      <c r="AA299" t="str">
        <f t="shared" si="36"/>
        <v>合庆支行</v>
      </c>
      <c r="AB299" s="82" t="s">
        <v>697</v>
      </c>
      <c r="AC299" s="82">
        <v>0</v>
      </c>
      <c r="AD299" s="82">
        <v>0</v>
      </c>
      <c r="AE299" s="82">
        <v>0</v>
      </c>
      <c r="AF299" s="82">
        <v>0</v>
      </c>
      <c r="AG299" t="str">
        <f t="shared" si="37"/>
        <v>合庆支行</v>
      </c>
      <c r="AI299" s="90" t="s">
        <v>698</v>
      </c>
      <c r="AJ299" s="90" t="s">
        <v>57</v>
      </c>
      <c r="AX299" t="s">
        <v>698</v>
      </c>
      <c r="AY299" t="s">
        <v>57</v>
      </c>
    </row>
    <row r="300" ht="17.25" spans="4:51">
      <c r="D300" s="81">
        <v>0</v>
      </c>
      <c r="L300">
        <v>0</v>
      </c>
      <c r="Y300" s="87"/>
      <c r="Z300">
        <f t="shared" si="38"/>
        <v>0</v>
      </c>
      <c r="AA300">
        <f t="shared" si="36"/>
        <v>0</v>
      </c>
      <c r="AB300" s="82" t="s">
        <v>699</v>
      </c>
      <c r="AC300" s="82">
        <v>0</v>
      </c>
      <c r="AD300" s="82">
        <v>0</v>
      </c>
      <c r="AE300" s="82">
        <v>0</v>
      </c>
      <c r="AF300" s="82">
        <v>0</v>
      </c>
      <c r="AG300">
        <f t="shared" si="37"/>
        <v>0</v>
      </c>
      <c r="AI300" s="90" t="s">
        <v>256</v>
      </c>
      <c r="AJ300" s="90" t="s">
        <v>84</v>
      </c>
      <c r="AX300" t="s">
        <v>256</v>
      </c>
      <c r="AY300" t="s">
        <v>84</v>
      </c>
    </row>
    <row r="301" ht="17.25" spans="4:51">
      <c r="D301" s="81">
        <v>0</v>
      </c>
      <c r="L301">
        <v>0</v>
      </c>
      <c r="Y301" s="87"/>
      <c r="Z301">
        <f t="shared" si="38"/>
        <v>0</v>
      </c>
      <c r="AA301" t="str">
        <f t="shared" si="36"/>
        <v>零售市场部</v>
      </c>
      <c r="AB301" s="82" t="s">
        <v>150</v>
      </c>
      <c r="AC301" s="82">
        <v>0</v>
      </c>
      <c r="AD301" s="82">
        <v>0</v>
      </c>
      <c r="AE301" s="82">
        <v>1</v>
      </c>
      <c r="AF301" s="82">
        <v>121000</v>
      </c>
      <c r="AG301" t="str">
        <f t="shared" si="37"/>
        <v>零售市场部</v>
      </c>
      <c r="AI301" s="90" t="s">
        <v>381</v>
      </c>
      <c r="AJ301" s="90" t="s">
        <v>84</v>
      </c>
      <c r="AX301" t="s">
        <v>381</v>
      </c>
      <c r="AY301" t="s">
        <v>84</v>
      </c>
    </row>
    <row r="302" ht="17.25" spans="4:51">
      <c r="D302" s="81">
        <v>0</v>
      </c>
      <c r="L302">
        <v>0</v>
      </c>
      <c r="Y302" s="87"/>
      <c r="Z302">
        <f t="shared" si="38"/>
        <v>0</v>
      </c>
      <c r="AA302">
        <f t="shared" si="36"/>
        <v>0</v>
      </c>
      <c r="AB302" s="82" t="s">
        <v>700</v>
      </c>
      <c r="AC302" s="82">
        <v>0</v>
      </c>
      <c r="AD302" s="82">
        <v>0</v>
      </c>
      <c r="AE302" s="82">
        <v>0</v>
      </c>
      <c r="AF302" s="82">
        <v>0</v>
      </c>
      <c r="AG302">
        <f t="shared" si="37"/>
        <v>0</v>
      </c>
      <c r="AI302" s="90" t="s">
        <v>95</v>
      </c>
      <c r="AJ302" s="90" t="s">
        <v>84</v>
      </c>
      <c r="AX302" t="s">
        <v>95</v>
      </c>
      <c r="AY302" t="s">
        <v>84</v>
      </c>
    </row>
    <row r="303" ht="17.25" spans="4:51">
      <c r="D303" s="81">
        <v>0</v>
      </c>
      <c r="L303">
        <v>0</v>
      </c>
      <c r="Y303" s="87"/>
      <c r="Z303">
        <f t="shared" si="38"/>
        <v>0</v>
      </c>
      <c r="AA303" t="str">
        <f t="shared" si="36"/>
        <v>办公室</v>
      </c>
      <c r="AB303" s="82" t="s">
        <v>81</v>
      </c>
      <c r="AC303" s="82">
        <v>0</v>
      </c>
      <c r="AD303" s="82">
        <v>0</v>
      </c>
      <c r="AE303" s="82">
        <v>0</v>
      </c>
      <c r="AF303" s="82">
        <v>0</v>
      </c>
      <c r="AG303" t="str">
        <f t="shared" si="37"/>
        <v>办公室</v>
      </c>
      <c r="AI303" s="95" t="s">
        <v>194</v>
      </c>
      <c r="AJ303" s="90" t="s">
        <v>84</v>
      </c>
      <c r="AX303" t="s">
        <v>194</v>
      </c>
      <c r="AY303" t="s">
        <v>84</v>
      </c>
    </row>
    <row r="304" ht="17.25" spans="4:51">
      <c r="D304" s="81">
        <v>0</v>
      </c>
      <c r="L304">
        <v>0</v>
      </c>
      <c r="Y304" s="87"/>
      <c r="Z304">
        <f t="shared" si="38"/>
        <v>0</v>
      </c>
      <c r="AA304" t="str">
        <f t="shared" si="36"/>
        <v>零售市场部</v>
      </c>
      <c r="AB304" s="82" t="s">
        <v>173</v>
      </c>
      <c r="AC304" s="82">
        <v>0</v>
      </c>
      <c r="AD304" s="82">
        <v>30000</v>
      </c>
      <c r="AE304" s="82">
        <v>2</v>
      </c>
      <c r="AF304" s="82">
        <v>826624</v>
      </c>
      <c r="AG304" t="str">
        <f t="shared" si="37"/>
        <v>零售市场部</v>
      </c>
      <c r="AI304" s="90" t="s">
        <v>689</v>
      </c>
      <c r="AJ304" s="90" t="s">
        <v>84</v>
      </c>
      <c r="AX304" t="s">
        <v>689</v>
      </c>
      <c r="AY304" t="s">
        <v>84</v>
      </c>
    </row>
    <row r="305" ht="17.25" spans="4:51">
      <c r="D305" s="81">
        <v>0</v>
      </c>
      <c r="L305">
        <v>0</v>
      </c>
      <c r="Y305" s="87"/>
      <c r="Z305">
        <f t="shared" si="38"/>
        <v>0</v>
      </c>
      <c r="AA305" t="str">
        <f t="shared" si="36"/>
        <v>黄楼支行</v>
      </c>
      <c r="AB305" s="82" t="s">
        <v>321</v>
      </c>
      <c r="AC305" s="82">
        <v>0</v>
      </c>
      <c r="AD305" s="82">
        <v>0</v>
      </c>
      <c r="AE305" s="82">
        <v>3</v>
      </c>
      <c r="AF305" s="82">
        <v>40000</v>
      </c>
      <c r="AG305" t="str">
        <f t="shared" si="37"/>
        <v>黄楼支行</v>
      </c>
      <c r="AI305" s="90" t="s">
        <v>166</v>
      </c>
      <c r="AJ305" s="90" t="s">
        <v>84</v>
      </c>
      <c r="AX305" t="s">
        <v>166</v>
      </c>
      <c r="AY305" t="s">
        <v>84</v>
      </c>
    </row>
    <row r="306" ht="17.25" spans="4:51">
      <c r="D306" s="81">
        <v>0</v>
      </c>
      <c r="L306">
        <v>0</v>
      </c>
      <c r="Y306" s="87"/>
      <c r="Z306">
        <f t="shared" si="38"/>
        <v>0</v>
      </c>
      <c r="AA306" t="str">
        <f t="shared" si="36"/>
        <v>五星路支行</v>
      </c>
      <c r="AB306" s="82" t="s">
        <v>701</v>
      </c>
      <c r="AC306" s="82">
        <v>0</v>
      </c>
      <c r="AD306" s="82">
        <v>0</v>
      </c>
      <c r="AE306" s="82">
        <v>0</v>
      </c>
      <c r="AF306" s="82">
        <v>32000</v>
      </c>
      <c r="AG306" t="str">
        <f t="shared" si="37"/>
        <v>五星路支行</v>
      </c>
      <c r="AI306" s="90" t="s">
        <v>478</v>
      </c>
      <c r="AJ306" s="90" t="s">
        <v>84</v>
      </c>
      <c r="AX306" t="s">
        <v>478</v>
      </c>
      <c r="AY306" t="s">
        <v>84</v>
      </c>
    </row>
    <row r="307" ht="17.25" spans="4:51">
      <c r="D307" s="81">
        <v>0</v>
      </c>
      <c r="L307">
        <v>0</v>
      </c>
      <c r="Y307" s="87"/>
      <c r="Z307">
        <f t="shared" si="38"/>
        <v>0</v>
      </c>
      <c r="AA307" t="str">
        <f t="shared" si="36"/>
        <v>川沙支行</v>
      </c>
      <c r="AB307" s="82" t="s">
        <v>702</v>
      </c>
      <c r="AC307" s="82">
        <v>0</v>
      </c>
      <c r="AD307" s="82">
        <v>0</v>
      </c>
      <c r="AE307" s="82">
        <v>0</v>
      </c>
      <c r="AF307" s="82">
        <v>0</v>
      </c>
      <c r="AG307" t="str">
        <f t="shared" si="37"/>
        <v>川沙支行</v>
      </c>
      <c r="AI307" s="90" t="s">
        <v>703</v>
      </c>
      <c r="AJ307" s="90" t="s">
        <v>84</v>
      </c>
      <c r="AX307" t="s">
        <v>703</v>
      </c>
      <c r="AY307" t="s">
        <v>84</v>
      </c>
    </row>
    <row r="308" ht="17.25" spans="4:51">
      <c r="D308" s="81">
        <v>0</v>
      </c>
      <c r="L308">
        <v>0</v>
      </c>
      <c r="Y308" s="87"/>
      <c r="Z308">
        <f t="shared" si="38"/>
        <v>0</v>
      </c>
      <c r="AA308" t="str">
        <f t="shared" si="36"/>
        <v>三林支行</v>
      </c>
      <c r="AB308" s="82" t="s">
        <v>704</v>
      </c>
      <c r="AC308" s="82">
        <v>0</v>
      </c>
      <c r="AD308" s="82">
        <v>0</v>
      </c>
      <c r="AE308" s="82">
        <v>0</v>
      </c>
      <c r="AF308" s="82">
        <v>0</v>
      </c>
      <c r="AG308" t="str">
        <f t="shared" si="37"/>
        <v>三林支行</v>
      </c>
      <c r="AI308" s="90" t="s">
        <v>211</v>
      </c>
      <c r="AJ308" s="90" t="s">
        <v>135</v>
      </c>
      <c r="AX308" t="s">
        <v>211</v>
      </c>
      <c r="AY308" t="s">
        <v>135</v>
      </c>
    </row>
    <row r="309" ht="17.25" spans="4:51">
      <c r="D309" s="81">
        <v>0</v>
      </c>
      <c r="L309">
        <v>0</v>
      </c>
      <c r="Y309" s="87"/>
      <c r="Z309">
        <f t="shared" si="38"/>
        <v>0</v>
      </c>
      <c r="AA309" t="str">
        <f t="shared" si="36"/>
        <v>六团支行</v>
      </c>
      <c r="AB309" s="82" t="s">
        <v>705</v>
      </c>
      <c r="AC309" s="82">
        <v>0</v>
      </c>
      <c r="AD309" s="82">
        <v>0</v>
      </c>
      <c r="AE309" s="82">
        <v>1</v>
      </c>
      <c r="AF309" s="82">
        <v>0</v>
      </c>
      <c r="AG309" t="str">
        <f t="shared" si="37"/>
        <v>六团支行</v>
      </c>
      <c r="AI309" s="90" t="s">
        <v>473</v>
      </c>
      <c r="AJ309" s="90" t="s">
        <v>135</v>
      </c>
      <c r="AX309" t="s">
        <v>473</v>
      </c>
      <c r="AY309" t="s">
        <v>135</v>
      </c>
    </row>
    <row r="310" ht="17.25" spans="4:51">
      <c r="D310" s="81">
        <v>0</v>
      </c>
      <c r="L310">
        <v>0</v>
      </c>
      <c r="Y310" s="87"/>
      <c r="Z310">
        <f t="shared" si="38"/>
        <v>0</v>
      </c>
      <c r="AA310" t="str">
        <f t="shared" si="36"/>
        <v>花木支行</v>
      </c>
      <c r="AB310" s="82" t="s">
        <v>154</v>
      </c>
      <c r="AC310" s="82">
        <v>0</v>
      </c>
      <c r="AD310" s="82">
        <v>15000</v>
      </c>
      <c r="AE310" s="82">
        <v>0</v>
      </c>
      <c r="AF310" s="82">
        <v>68000</v>
      </c>
      <c r="AG310" t="str">
        <f t="shared" si="37"/>
        <v>花木支行</v>
      </c>
      <c r="AI310" s="93" t="s">
        <v>431</v>
      </c>
      <c r="AJ310" s="90" t="s">
        <v>135</v>
      </c>
      <c r="AX310" t="s">
        <v>431</v>
      </c>
      <c r="AY310" t="s">
        <v>135</v>
      </c>
    </row>
    <row r="311" ht="17.25" spans="4:51">
      <c r="D311" s="81">
        <v>0</v>
      </c>
      <c r="L311">
        <v>0</v>
      </c>
      <c r="Y311" s="87"/>
      <c r="Z311">
        <f t="shared" si="38"/>
        <v>0</v>
      </c>
      <c r="AA311">
        <f t="shared" si="36"/>
        <v>0</v>
      </c>
      <c r="AB311" s="82" t="s">
        <v>706</v>
      </c>
      <c r="AC311" s="82">
        <v>0</v>
      </c>
      <c r="AD311" s="82">
        <v>0</v>
      </c>
      <c r="AE311" s="82">
        <v>0</v>
      </c>
      <c r="AF311" s="82">
        <v>0</v>
      </c>
      <c r="AG311">
        <f t="shared" si="37"/>
        <v>0</v>
      </c>
      <c r="AI311" s="95" t="s">
        <v>322</v>
      </c>
      <c r="AJ311" s="90" t="s">
        <v>135</v>
      </c>
      <c r="AX311" t="s">
        <v>322</v>
      </c>
      <c r="AY311" t="s">
        <v>135</v>
      </c>
    </row>
    <row r="312" ht="17.25" spans="4:51">
      <c r="D312" s="81">
        <v>0</v>
      </c>
      <c r="L312">
        <v>0</v>
      </c>
      <c r="Y312" s="87"/>
      <c r="Z312">
        <f t="shared" si="38"/>
        <v>0</v>
      </c>
      <c r="AA312" t="str">
        <f t="shared" si="36"/>
        <v>花木支行</v>
      </c>
      <c r="AB312" s="82" t="s">
        <v>694</v>
      </c>
      <c r="AC312" s="82">
        <v>0</v>
      </c>
      <c r="AD312" s="82">
        <v>0</v>
      </c>
      <c r="AE312" s="82">
        <v>0</v>
      </c>
      <c r="AF312" s="82">
        <v>0</v>
      </c>
      <c r="AG312" t="str">
        <f t="shared" si="37"/>
        <v>花木支行</v>
      </c>
      <c r="AI312" s="96" t="s">
        <v>118</v>
      </c>
      <c r="AJ312" s="90" t="s">
        <v>135</v>
      </c>
      <c r="AX312" t="s">
        <v>118</v>
      </c>
      <c r="AY312" t="s">
        <v>135</v>
      </c>
    </row>
    <row r="313" ht="17.25" spans="4:51">
      <c r="D313" s="81">
        <v>0</v>
      </c>
      <c r="L313">
        <v>0</v>
      </c>
      <c r="Y313" s="87"/>
      <c r="Z313">
        <f t="shared" si="38"/>
        <v>0</v>
      </c>
      <c r="AA313" t="str">
        <f t="shared" si="36"/>
        <v>施湾支行</v>
      </c>
      <c r="AB313" s="82" t="s">
        <v>707</v>
      </c>
      <c r="AC313" s="82">
        <v>0</v>
      </c>
      <c r="AD313" s="82">
        <v>0</v>
      </c>
      <c r="AE313" s="82">
        <v>0</v>
      </c>
      <c r="AF313" s="82">
        <v>0</v>
      </c>
      <c r="AG313" t="str">
        <f t="shared" si="37"/>
        <v>施湾支行</v>
      </c>
      <c r="AI313" s="95" t="s">
        <v>708</v>
      </c>
      <c r="AJ313" s="90" t="s">
        <v>135</v>
      </c>
      <c r="AX313" t="s">
        <v>708</v>
      </c>
      <c r="AY313" t="s">
        <v>135</v>
      </c>
    </row>
    <row r="314" ht="17.25" spans="4:51">
      <c r="D314" s="81">
        <v>0</v>
      </c>
      <c r="L314">
        <v>0</v>
      </c>
      <c r="Y314" s="87"/>
      <c r="Z314">
        <f t="shared" si="38"/>
        <v>0</v>
      </c>
      <c r="AA314" t="str">
        <f t="shared" si="36"/>
        <v>东沟支行</v>
      </c>
      <c r="AB314" s="82" t="s">
        <v>709</v>
      </c>
      <c r="AC314" s="82">
        <v>0</v>
      </c>
      <c r="AD314" s="82">
        <v>0</v>
      </c>
      <c r="AE314" s="82">
        <v>0</v>
      </c>
      <c r="AF314" s="82">
        <v>0</v>
      </c>
      <c r="AG314" t="str">
        <f t="shared" si="37"/>
        <v>东沟支行</v>
      </c>
      <c r="AI314" s="90" t="s">
        <v>464</v>
      </c>
      <c r="AJ314" s="90" t="s">
        <v>135</v>
      </c>
      <c r="AX314" t="s">
        <v>464</v>
      </c>
      <c r="AY314" t="s">
        <v>135</v>
      </c>
    </row>
    <row r="315" ht="17.25" spans="4:51">
      <c r="D315" s="81">
        <v>0</v>
      </c>
      <c r="L315">
        <v>0</v>
      </c>
      <c r="Y315" s="87"/>
      <c r="Z315">
        <f t="shared" si="38"/>
        <v>0</v>
      </c>
      <c r="AA315" t="str">
        <f t="shared" si="36"/>
        <v>北蔡支行</v>
      </c>
      <c r="AB315" s="82" t="s">
        <v>326</v>
      </c>
      <c r="AC315" s="82">
        <v>0</v>
      </c>
      <c r="AD315" s="82">
        <v>0</v>
      </c>
      <c r="AE315" s="82">
        <v>0</v>
      </c>
      <c r="AF315" s="82">
        <v>258000</v>
      </c>
      <c r="AG315" t="str">
        <f t="shared" si="37"/>
        <v>北蔡支行</v>
      </c>
      <c r="AI315" s="90" t="s">
        <v>710</v>
      </c>
      <c r="AJ315" s="90" t="s">
        <v>135</v>
      </c>
      <c r="AX315" t="s">
        <v>710</v>
      </c>
      <c r="AY315" t="s">
        <v>135</v>
      </c>
    </row>
    <row r="316" ht="17.25" spans="4:51">
      <c r="D316" s="81">
        <v>0</v>
      </c>
      <c r="L316">
        <v>0</v>
      </c>
      <c r="Y316" s="87"/>
      <c r="Z316">
        <f t="shared" si="38"/>
        <v>0</v>
      </c>
      <c r="AA316" t="str">
        <f t="shared" si="36"/>
        <v>办公室</v>
      </c>
      <c r="AB316" s="82" t="s">
        <v>92</v>
      </c>
      <c r="AC316" s="82">
        <v>0</v>
      </c>
      <c r="AD316" s="82">
        <v>0</v>
      </c>
      <c r="AE316" s="82">
        <v>0</v>
      </c>
      <c r="AF316" s="82">
        <v>0</v>
      </c>
      <c r="AG316" t="str">
        <f t="shared" si="37"/>
        <v>办公室</v>
      </c>
      <c r="AI316" s="90" t="s">
        <v>232</v>
      </c>
      <c r="AJ316" s="90" t="s">
        <v>93</v>
      </c>
      <c r="AX316" t="s">
        <v>232</v>
      </c>
      <c r="AY316" t="s">
        <v>93</v>
      </c>
    </row>
    <row r="317" ht="17.25" spans="4:51">
      <c r="D317" s="81">
        <v>0</v>
      </c>
      <c r="L317">
        <v>0</v>
      </c>
      <c r="Y317" s="87"/>
      <c r="Z317">
        <f t="shared" si="38"/>
        <v>0</v>
      </c>
      <c r="AA317" t="str">
        <f t="shared" si="36"/>
        <v>张江支行</v>
      </c>
      <c r="AB317" s="82" t="s">
        <v>711</v>
      </c>
      <c r="AC317" s="82">
        <v>0</v>
      </c>
      <c r="AD317" s="82">
        <v>0</v>
      </c>
      <c r="AE317" s="82">
        <v>0</v>
      </c>
      <c r="AF317" s="82">
        <v>0</v>
      </c>
      <c r="AG317" t="str">
        <f t="shared" si="37"/>
        <v>张江支行</v>
      </c>
      <c r="AI317" s="90" t="s">
        <v>712</v>
      </c>
      <c r="AJ317" s="90" t="s">
        <v>182</v>
      </c>
      <c r="AX317" t="s">
        <v>712</v>
      </c>
      <c r="AY317" t="s">
        <v>182</v>
      </c>
    </row>
    <row r="318" ht="17.25" spans="4:51">
      <c r="D318" s="81">
        <v>0</v>
      </c>
      <c r="L318">
        <v>0</v>
      </c>
      <c r="Y318" s="87"/>
      <c r="Z318">
        <f t="shared" si="38"/>
        <v>0</v>
      </c>
      <c r="AA318" t="str">
        <f t="shared" si="36"/>
        <v>三林支行</v>
      </c>
      <c r="AB318" s="82" t="s">
        <v>713</v>
      </c>
      <c r="AC318" s="82">
        <v>0</v>
      </c>
      <c r="AD318" s="82">
        <v>0</v>
      </c>
      <c r="AE318" s="82">
        <v>0</v>
      </c>
      <c r="AF318" s="82">
        <v>0</v>
      </c>
      <c r="AG318" t="str">
        <f t="shared" si="37"/>
        <v>三林支行</v>
      </c>
      <c r="AI318" s="94" t="s">
        <v>85</v>
      </c>
      <c r="AJ318" s="90" t="s">
        <v>93</v>
      </c>
      <c r="AX318" t="s">
        <v>85</v>
      </c>
      <c r="AY318" t="s">
        <v>93</v>
      </c>
    </row>
    <row r="319" ht="17.25" spans="4:51">
      <c r="D319" s="81">
        <v>0</v>
      </c>
      <c r="L319">
        <v>0</v>
      </c>
      <c r="Y319" s="87"/>
      <c r="Z319">
        <f t="shared" si="38"/>
        <v>0</v>
      </c>
      <c r="AA319" t="str">
        <f t="shared" si="36"/>
        <v>运营管理部</v>
      </c>
      <c r="AB319" s="82" t="s">
        <v>285</v>
      </c>
      <c r="AC319" s="82">
        <v>0</v>
      </c>
      <c r="AD319" s="82">
        <v>0</v>
      </c>
      <c r="AE319" s="82">
        <v>0</v>
      </c>
      <c r="AF319" s="82">
        <v>0</v>
      </c>
      <c r="AG319" t="str">
        <f t="shared" si="37"/>
        <v>运营管理部</v>
      </c>
      <c r="AI319" s="90" t="s">
        <v>573</v>
      </c>
      <c r="AJ319" s="90" t="s">
        <v>93</v>
      </c>
      <c r="AX319" t="s">
        <v>573</v>
      </c>
      <c r="AY319" t="s">
        <v>93</v>
      </c>
    </row>
    <row r="320" ht="17.25" spans="4:51">
      <c r="D320" s="81">
        <v>0</v>
      </c>
      <c r="L320">
        <v>0</v>
      </c>
      <c r="Y320" s="87"/>
      <c r="Z320">
        <f t="shared" si="38"/>
        <v>0</v>
      </c>
      <c r="AA320">
        <f t="shared" si="36"/>
        <v>0</v>
      </c>
      <c r="AB320" s="82" t="s">
        <v>714</v>
      </c>
      <c r="AC320" s="82">
        <v>0</v>
      </c>
      <c r="AD320" s="82">
        <v>0</v>
      </c>
      <c r="AE320" s="82">
        <v>0</v>
      </c>
      <c r="AF320" s="82">
        <v>0</v>
      </c>
      <c r="AG320">
        <f t="shared" si="37"/>
        <v>0</v>
      </c>
      <c r="AI320" s="90" t="s">
        <v>715</v>
      </c>
      <c r="AJ320" s="90" t="s">
        <v>72</v>
      </c>
      <c r="AX320" t="s">
        <v>715</v>
      </c>
      <c r="AY320" t="s">
        <v>72</v>
      </c>
    </row>
    <row r="321" ht="17.25" spans="4:51">
      <c r="D321" s="81">
        <v>0</v>
      </c>
      <c r="L321">
        <v>0</v>
      </c>
      <c r="Y321" s="87"/>
      <c r="Z321">
        <f t="shared" si="38"/>
        <v>0</v>
      </c>
      <c r="AA321" t="str">
        <f t="shared" si="36"/>
        <v>运营管理部</v>
      </c>
      <c r="AB321" s="82" t="s">
        <v>350</v>
      </c>
      <c r="AC321" s="82">
        <v>0</v>
      </c>
      <c r="AD321" s="82">
        <v>0</v>
      </c>
      <c r="AE321" s="82">
        <v>0</v>
      </c>
      <c r="AF321" s="82">
        <v>0</v>
      </c>
      <c r="AG321" t="str">
        <f t="shared" si="37"/>
        <v>运营管理部</v>
      </c>
      <c r="AI321" s="90" t="s">
        <v>638</v>
      </c>
      <c r="AJ321" s="90" t="s">
        <v>72</v>
      </c>
      <c r="AX321" t="s">
        <v>638</v>
      </c>
      <c r="AY321" t="s">
        <v>72</v>
      </c>
    </row>
    <row r="322" ht="17.25" spans="4:51">
      <c r="D322" s="81">
        <v>0</v>
      </c>
      <c r="L322">
        <v>0</v>
      </c>
      <c r="Y322" s="87"/>
      <c r="Z322">
        <f t="shared" si="38"/>
        <v>0</v>
      </c>
      <c r="AA322" t="str">
        <f t="shared" ref="AA322:AA385" si="39">AG322</f>
        <v>北蔡支行</v>
      </c>
      <c r="AB322" s="82" t="s">
        <v>176</v>
      </c>
      <c r="AC322" s="82">
        <v>0</v>
      </c>
      <c r="AD322" s="82">
        <v>0</v>
      </c>
      <c r="AE322" s="82">
        <v>6</v>
      </c>
      <c r="AF322" s="82">
        <v>100000</v>
      </c>
      <c r="AG322" t="str">
        <f t="shared" ref="AG322:AG385" si="40">IFERROR(VLOOKUP(AB322,$AI:$AJ,2,FALSE),0)</f>
        <v>北蔡支行</v>
      </c>
      <c r="AI322" s="90" t="s">
        <v>627</v>
      </c>
      <c r="AJ322" s="90" t="s">
        <v>72</v>
      </c>
      <c r="AX322" t="s">
        <v>627</v>
      </c>
      <c r="AY322" t="s">
        <v>72</v>
      </c>
    </row>
    <row r="323" ht="17.25" spans="4:51">
      <c r="D323" s="81">
        <v>0</v>
      </c>
      <c r="L323">
        <v>0</v>
      </c>
      <c r="Y323" s="87"/>
      <c r="Z323">
        <f t="shared" si="38"/>
        <v>0</v>
      </c>
      <c r="AA323" t="str">
        <f t="shared" si="39"/>
        <v>高桥支行</v>
      </c>
      <c r="AB323" s="82" t="s">
        <v>716</v>
      </c>
      <c r="AC323" s="82">
        <v>0</v>
      </c>
      <c r="AD323" s="82">
        <v>0</v>
      </c>
      <c r="AE323" s="82">
        <v>1</v>
      </c>
      <c r="AF323" s="82">
        <v>0</v>
      </c>
      <c r="AG323" t="str">
        <f t="shared" si="40"/>
        <v>高桥支行</v>
      </c>
      <c r="AI323" s="90" t="s">
        <v>623</v>
      </c>
      <c r="AJ323" s="90" t="s">
        <v>72</v>
      </c>
      <c r="AX323" t="s">
        <v>623</v>
      </c>
      <c r="AY323" t="s">
        <v>72</v>
      </c>
    </row>
    <row r="324" ht="17.25" spans="4:51">
      <c r="D324" s="81">
        <v>0</v>
      </c>
      <c r="L324">
        <v>0</v>
      </c>
      <c r="Y324" s="87"/>
      <c r="Z324">
        <f t="shared" ref="Z324:Z387" si="41">P324-Y324</f>
        <v>0</v>
      </c>
      <c r="AA324" t="str">
        <f t="shared" si="39"/>
        <v>营业部</v>
      </c>
      <c r="AB324" s="82" t="s">
        <v>331</v>
      </c>
      <c r="AC324" s="82">
        <v>0</v>
      </c>
      <c r="AD324" s="82">
        <v>0</v>
      </c>
      <c r="AE324" s="82">
        <v>0</v>
      </c>
      <c r="AF324" s="82">
        <v>1061000</v>
      </c>
      <c r="AG324" t="str">
        <f t="shared" si="40"/>
        <v>营业部</v>
      </c>
      <c r="AI324" s="90" t="s">
        <v>717</v>
      </c>
      <c r="AJ324" s="90" t="s">
        <v>72</v>
      </c>
      <c r="AX324" t="s">
        <v>717</v>
      </c>
      <c r="AY324" t="s">
        <v>72</v>
      </c>
    </row>
    <row r="325" ht="17.25" spans="4:51">
      <c r="D325" s="81">
        <v>0</v>
      </c>
      <c r="L325">
        <v>0</v>
      </c>
      <c r="Y325" s="87"/>
      <c r="Z325">
        <f t="shared" si="41"/>
        <v>0</v>
      </c>
      <c r="AA325">
        <f t="shared" si="39"/>
        <v>0</v>
      </c>
      <c r="AB325" s="82" t="s">
        <v>718</v>
      </c>
      <c r="AC325" s="82">
        <v>0</v>
      </c>
      <c r="AD325" s="82">
        <v>0</v>
      </c>
      <c r="AE325" s="82">
        <v>0</v>
      </c>
      <c r="AF325" s="82">
        <v>10000</v>
      </c>
      <c r="AG325">
        <f t="shared" si="40"/>
        <v>0</v>
      </c>
      <c r="AI325" s="90" t="s">
        <v>390</v>
      </c>
      <c r="AJ325" s="90" t="s">
        <v>72</v>
      </c>
      <c r="AX325" t="s">
        <v>390</v>
      </c>
      <c r="AY325" t="s">
        <v>72</v>
      </c>
    </row>
    <row r="326" ht="17.25" spans="4:51">
      <c r="D326" s="81">
        <v>0</v>
      </c>
      <c r="L326">
        <v>0</v>
      </c>
      <c r="Y326" s="87"/>
      <c r="Z326">
        <f t="shared" si="41"/>
        <v>0</v>
      </c>
      <c r="AA326">
        <f t="shared" si="39"/>
        <v>0</v>
      </c>
      <c r="AB326" s="82" t="s">
        <v>334</v>
      </c>
      <c r="AC326" s="82">
        <v>0</v>
      </c>
      <c r="AD326" s="82">
        <v>0</v>
      </c>
      <c r="AE326" s="82">
        <v>0</v>
      </c>
      <c r="AF326" s="82">
        <v>0</v>
      </c>
      <c r="AG326">
        <f t="shared" si="40"/>
        <v>0</v>
      </c>
      <c r="AI326" s="90" t="s">
        <v>396</v>
      </c>
      <c r="AJ326" s="90" t="s">
        <v>72</v>
      </c>
      <c r="AX326" t="s">
        <v>396</v>
      </c>
      <c r="AY326" t="s">
        <v>72</v>
      </c>
    </row>
    <row r="327" ht="17.25" spans="4:51">
      <c r="D327" s="81">
        <v>0</v>
      </c>
      <c r="L327">
        <v>0</v>
      </c>
      <c r="Y327" s="87"/>
      <c r="Z327">
        <f t="shared" si="41"/>
        <v>0</v>
      </c>
      <c r="AA327" t="str">
        <f t="shared" si="39"/>
        <v>市场一部</v>
      </c>
      <c r="AB327" s="82" t="s">
        <v>580</v>
      </c>
      <c r="AC327" s="82">
        <v>0</v>
      </c>
      <c r="AD327" s="82">
        <v>0</v>
      </c>
      <c r="AE327" s="82">
        <v>0</v>
      </c>
      <c r="AF327" s="82">
        <v>2656</v>
      </c>
      <c r="AG327" t="str">
        <f t="shared" si="40"/>
        <v>市场一部</v>
      </c>
      <c r="AI327" s="90" t="s">
        <v>719</v>
      </c>
      <c r="AJ327" s="90" t="s">
        <v>72</v>
      </c>
      <c r="AX327" t="s">
        <v>719</v>
      </c>
      <c r="AY327" t="s">
        <v>72</v>
      </c>
    </row>
    <row r="328" ht="17.25" spans="4:51">
      <c r="D328" s="81">
        <v>0</v>
      </c>
      <c r="L328">
        <v>0</v>
      </c>
      <c r="Y328" s="87"/>
      <c r="Z328">
        <f t="shared" si="41"/>
        <v>0</v>
      </c>
      <c r="AA328" t="str">
        <f t="shared" si="39"/>
        <v>风险管理部</v>
      </c>
      <c r="AB328" s="82" t="s">
        <v>483</v>
      </c>
      <c r="AC328" s="82">
        <v>0</v>
      </c>
      <c r="AD328" s="82">
        <v>0</v>
      </c>
      <c r="AE328" s="82">
        <v>0</v>
      </c>
      <c r="AF328" s="82">
        <v>0</v>
      </c>
      <c r="AG328" t="str">
        <f t="shared" si="40"/>
        <v>风险管理部</v>
      </c>
      <c r="AI328" s="90" t="s">
        <v>720</v>
      </c>
      <c r="AJ328" s="90" t="s">
        <v>72</v>
      </c>
      <c r="AX328" t="s">
        <v>720</v>
      </c>
      <c r="AY328" t="s">
        <v>72</v>
      </c>
    </row>
    <row r="329" ht="17.25" spans="4:51">
      <c r="D329" s="81">
        <v>0</v>
      </c>
      <c r="L329">
        <v>0</v>
      </c>
      <c r="Y329" s="87"/>
      <c r="Z329">
        <f t="shared" si="41"/>
        <v>0</v>
      </c>
      <c r="AA329">
        <f t="shared" si="39"/>
        <v>0</v>
      </c>
      <c r="AB329" s="82" t="s">
        <v>721</v>
      </c>
      <c r="AC329" s="82">
        <v>0</v>
      </c>
      <c r="AD329" s="82">
        <v>0</v>
      </c>
      <c r="AE329" s="82">
        <v>0</v>
      </c>
      <c r="AF329" s="82">
        <v>0</v>
      </c>
      <c r="AG329">
        <f t="shared" si="40"/>
        <v>0</v>
      </c>
      <c r="AI329" s="90" t="s">
        <v>722</v>
      </c>
      <c r="AJ329" s="90" t="s">
        <v>72</v>
      </c>
      <c r="AX329" t="s">
        <v>722</v>
      </c>
      <c r="AY329" t="s">
        <v>72</v>
      </c>
    </row>
    <row r="330" ht="17.25" spans="4:51">
      <c r="D330" s="81">
        <v>0</v>
      </c>
      <c r="L330">
        <v>0</v>
      </c>
      <c r="Y330" s="87"/>
      <c r="Z330">
        <f t="shared" si="41"/>
        <v>0</v>
      </c>
      <c r="AA330">
        <f t="shared" si="39"/>
        <v>0</v>
      </c>
      <c r="AB330" s="82" t="s">
        <v>723</v>
      </c>
      <c r="AC330" s="82">
        <v>0</v>
      </c>
      <c r="AD330" s="82">
        <v>0</v>
      </c>
      <c r="AE330" s="82">
        <v>0</v>
      </c>
      <c r="AF330" s="82">
        <v>0</v>
      </c>
      <c r="AG330">
        <f t="shared" si="40"/>
        <v>0</v>
      </c>
      <c r="AI330" s="90" t="s">
        <v>704</v>
      </c>
      <c r="AJ330" s="90" t="s">
        <v>72</v>
      </c>
      <c r="AX330" t="s">
        <v>704</v>
      </c>
      <c r="AY330" t="s">
        <v>72</v>
      </c>
    </row>
    <row r="331" ht="17.25" spans="4:51">
      <c r="D331" s="81">
        <v>0</v>
      </c>
      <c r="L331">
        <v>0</v>
      </c>
      <c r="Y331" s="87"/>
      <c r="Z331">
        <f t="shared" si="41"/>
        <v>0</v>
      </c>
      <c r="AA331" t="str">
        <f t="shared" si="39"/>
        <v>合规内控部</v>
      </c>
      <c r="AB331" s="82" t="s">
        <v>479</v>
      </c>
      <c r="AC331" s="82">
        <v>0</v>
      </c>
      <c r="AD331" s="82">
        <v>0</v>
      </c>
      <c r="AE331" s="82">
        <v>0</v>
      </c>
      <c r="AF331" s="82">
        <v>0</v>
      </c>
      <c r="AG331" t="str">
        <f t="shared" si="40"/>
        <v>合规内控部</v>
      </c>
      <c r="AI331" s="90" t="s">
        <v>281</v>
      </c>
      <c r="AJ331" s="90" t="s">
        <v>72</v>
      </c>
      <c r="AX331" t="s">
        <v>281</v>
      </c>
      <c r="AY331" t="s">
        <v>72</v>
      </c>
    </row>
    <row r="332" ht="17.25" spans="4:51">
      <c r="D332" s="81">
        <v>0</v>
      </c>
      <c r="L332">
        <v>0</v>
      </c>
      <c r="Y332" s="87"/>
      <c r="Z332">
        <f t="shared" si="41"/>
        <v>0</v>
      </c>
      <c r="AA332" t="str">
        <f t="shared" si="39"/>
        <v>零售市场部</v>
      </c>
      <c r="AB332" s="82" t="s">
        <v>158</v>
      </c>
      <c r="AC332" s="82">
        <v>0</v>
      </c>
      <c r="AD332" s="82">
        <v>0</v>
      </c>
      <c r="AE332" s="82">
        <v>1</v>
      </c>
      <c r="AF332" s="82">
        <v>630034</v>
      </c>
      <c r="AG332" t="str">
        <f t="shared" si="40"/>
        <v>零售市场部</v>
      </c>
      <c r="AI332" s="90" t="s">
        <v>601</v>
      </c>
      <c r="AJ332" s="90" t="s">
        <v>72</v>
      </c>
      <c r="AX332" t="s">
        <v>601</v>
      </c>
      <c r="AY332" t="s">
        <v>72</v>
      </c>
    </row>
    <row r="333" ht="17.25" spans="4:51">
      <c r="D333" s="81">
        <v>0</v>
      </c>
      <c r="L333">
        <v>0</v>
      </c>
      <c r="Y333" s="87"/>
      <c r="Z333">
        <f t="shared" si="41"/>
        <v>0</v>
      </c>
      <c r="AA333" t="str">
        <f t="shared" si="39"/>
        <v>川沙支行</v>
      </c>
      <c r="AB333" s="82" t="s">
        <v>336</v>
      </c>
      <c r="AC333" s="82">
        <v>0</v>
      </c>
      <c r="AD333" s="82">
        <v>0</v>
      </c>
      <c r="AE333" s="82">
        <v>0</v>
      </c>
      <c r="AF333" s="82">
        <v>35000</v>
      </c>
      <c r="AG333" t="str">
        <f t="shared" si="40"/>
        <v>川沙支行</v>
      </c>
      <c r="AI333" s="90" t="s">
        <v>724</v>
      </c>
      <c r="AJ333" s="90" t="s">
        <v>72</v>
      </c>
      <c r="AX333" t="s">
        <v>724</v>
      </c>
      <c r="AY333" t="s">
        <v>72</v>
      </c>
    </row>
    <row r="334" ht="17.25" spans="4:51">
      <c r="D334" s="81">
        <v>0</v>
      </c>
      <c r="L334">
        <v>0</v>
      </c>
      <c r="Y334" s="87"/>
      <c r="Z334">
        <f t="shared" si="41"/>
        <v>0</v>
      </c>
      <c r="AA334">
        <f t="shared" si="39"/>
        <v>0</v>
      </c>
      <c r="AB334" s="82" t="s">
        <v>725</v>
      </c>
      <c r="AC334" s="82">
        <v>0</v>
      </c>
      <c r="AD334" s="82">
        <v>0</v>
      </c>
      <c r="AE334" s="82">
        <v>0</v>
      </c>
      <c r="AF334" s="82">
        <v>0</v>
      </c>
      <c r="AG334">
        <f t="shared" si="40"/>
        <v>0</v>
      </c>
      <c r="AI334" s="90" t="s">
        <v>252</v>
      </c>
      <c r="AJ334" s="90" t="s">
        <v>72</v>
      </c>
      <c r="AX334" t="s">
        <v>252</v>
      </c>
      <c r="AY334" t="s">
        <v>72</v>
      </c>
    </row>
    <row r="335" ht="17.25" spans="4:51">
      <c r="D335" s="81">
        <v>0</v>
      </c>
      <c r="L335">
        <v>0</v>
      </c>
      <c r="Y335" s="87"/>
      <c r="Z335">
        <f t="shared" si="41"/>
        <v>0</v>
      </c>
      <c r="AA335" t="str">
        <f t="shared" si="39"/>
        <v>办公室</v>
      </c>
      <c r="AB335" s="82" t="s">
        <v>47</v>
      </c>
      <c r="AC335" s="82">
        <v>0</v>
      </c>
      <c r="AD335" s="82">
        <v>0</v>
      </c>
      <c r="AE335" s="82">
        <v>0</v>
      </c>
      <c r="AF335" s="82">
        <v>0</v>
      </c>
      <c r="AG335" t="str">
        <f t="shared" si="40"/>
        <v>办公室</v>
      </c>
      <c r="AI335" s="90" t="s">
        <v>713</v>
      </c>
      <c r="AJ335" s="90" t="s">
        <v>72</v>
      </c>
      <c r="AX335" t="s">
        <v>713</v>
      </c>
      <c r="AY335" t="s">
        <v>72</v>
      </c>
    </row>
    <row r="336" ht="17.25" spans="4:51">
      <c r="D336" s="81">
        <v>0</v>
      </c>
      <c r="L336">
        <v>0</v>
      </c>
      <c r="Y336" s="87"/>
      <c r="Z336">
        <f t="shared" si="41"/>
        <v>0</v>
      </c>
      <c r="AA336" t="str">
        <f t="shared" si="39"/>
        <v>零售金融部</v>
      </c>
      <c r="AB336" s="82" t="s">
        <v>269</v>
      </c>
      <c r="AC336" s="82">
        <v>0</v>
      </c>
      <c r="AD336" s="82">
        <v>0</v>
      </c>
      <c r="AE336" s="82">
        <v>0</v>
      </c>
      <c r="AF336" s="82">
        <v>0</v>
      </c>
      <c r="AG336" t="str">
        <f t="shared" si="40"/>
        <v>零售金融部</v>
      </c>
      <c r="AI336" s="95" t="s">
        <v>587</v>
      </c>
      <c r="AJ336" s="90" t="s">
        <v>72</v>
      </c>
      <c r="AX336" t="s">
        <v>587</v>
      </c>
      <c r="AY336" t="s">
        <v>72</v>
      </c>
    </row>
    <row r="337" ht="17.25" spans="4:51">
      <c r="D337" s="81">
        <v>0</v>
      </c>
      <c r="L337">
        <v>0</v>
      </c>
      <c r="Y337" s="87"/>
      <c r="Z337">
        <f t="shared" si="41"/>
        <v>0</v>
      </c>
      <c r="AA337" t="str">
        <f t="shared" si="39"/>
        <v>营业部</v>
      </c>
      <c r="AB337" s="82" t="s">
        <v>593</v>
      </c>
      <c r="AC337" s="82">
        <v>0</v>
      </c>
      <c r="AD337" s="82">
        <v>0</v>
      </c>
      <c r="AE337" s="82">
        <v>0</v>
      </c>
      <c r="AF337" s="82">
        <v>0</v>
      </c>
      <c r="AG337" t="str">
        <f t="shared" si="40"/>
        <v>营业部</v>
      </c>
      <c r="AI337" s="96" t="s">
        <v>207</v>
      </c>
      <c r="AJ337" s="90" t="s">
        <v>72</v>
      </c>
      <c r="AX337" t="s">
        <v>207</v>
      </c>
      <c r="AY337" t="s">
        <v>72</v>
      </c>
    </row>
    <row r="338" ht="17.25" spans="4:51">
      <c r="D338" s="81">
        <v>0</v>
      </c>
      <c r="L338">
        <v>0</v>
      </c>
      <c r="Y338" s="87"/>
      <c r="Z338">
        <f t="shared" si="41"/>
        <v>0</v>
      </c>
      <c r="AA338">
        <f t="shared" si="39"/>
        <v>0</v>
      </c>
      <c r="AB338" s="82" t="s">
        <v>726</v>
      </c>
      <c r="AC338" s="82">
        <v>0</v>
      </c>
      <c r="AD338" s="82">
        <v>0</v>
      </c>
      <c r="AE338" s="82">
        <v>0</v>
      </c>
      <c r="AF338" s="82">
        <v>0</v>
      </c>
      <c r="AG338">
        <f t="shared" si="40"/>
        <v>0</v>
      </c>
      <c r="AI338" s="90" t="s">
        <v>520</v>
      </c>
      <c r="AJ338" s="90" t="s">
        <v>72</v>
      </c>
      <c r="AX338" t="s">
        <v>520</v>
      </c>
      <c r="AY338" t="s">
        <v>72</v>
      </c>
    </row>
    <row r="339" ht="17.25" spans="4:51">
      <c r="D339" s="81">
        <v>0</v>
      </c>
      <c r="L339">
        <v>0</v>
      </c>
      <c r="Y339" s="87"/>
      <c r="Z339">
        <f t="shared" si="41"/>
        <v>0</v>
      </c>
      <c r="AA339" t="str">
        <f t="shared" si="39"/>
        <v>曹路支行</v>
      </c>
      <c r="AB339" s="82" t="s">
        <v>727</v>
      </c>
      <c r="AC339" s="82">
        <v>0</v>
      </c>
      <c r="AD339" s="82">
        <v>0</v>
      </c>
      <c r="AE339" s="82">
        <v>0</v>
      </c>
      <c r="AF339" s="82">
        <v>0</v>
      </c>
      <c r="AG339" t="str">
        <f t="shared" si="40"/>
        <v>曹路支行</v>
      </c>
      <c r="AI339" s="90" t="s">
        <v>728</v>
      </c>
      <c r="AJ339" s="90" t="s">
        <v>72</v>
      </c>
      <c r="AX339" t="s">
        <v>728</v>
      </c>
      <c r="AY339" t="s">
        <v>72</v>
      </c>
    </row>
    <row r="340" ht="17.25" spans="4:51">
      <c r="D340" s="81">
        <v>0</v>
      </c>
      <c r="L340">
        <v>0</v>
      </c>
      <c r="Y340" s="87"/>
      <c r="Z340">
        <f t="shared" si="41"/>
        <v>0</v>
      </c>
      <c r="AA340" t="str">
        <f t="shared" si="39"/>
        <v>风险管理部</v>
      </c>
      <c r="AB340" s="82" t="s">
        <v>518</v>
      </c>
      <c r="AC340" s="82">
        <v>0</v>
      </c>
      <c r="AD340" s="82">
        <v>0</v>
      </c>
      <c r="AE340" s="82">
        <v>0</v>
      </c>
      <c r="AF340" s="82">
        <v>0</v>
      </c>
      <c r="AG340" t="str">
        <f t="shared" si="40"/>
        <v>风险管理部</v>
      </c>
      <c r="AI340" s="90" t="s">
        <v>729</v>
      </c>
      <c r="AJ340" s="90" t="s">
        <v>72</v>
      </c>
      <c r="AX340" t="s">
        <v>729</v>
      </c>
      <c r="AY340" t="s">
        <v>72</v>
      </c>
    </row>
    <row r="341" ht="17.25" spans="4:51">
      <c r="D341" s="81">
        <v>0</v>
      </c>
      <c r="L341">
        <v>0</v>
      </c>
      <c r="Y341" s="87"/>
      <c r="Z341">
        <f t="shared" si="41"/>
        <v>0</v>
      </c>
      <c r="AA341" t="str">
        <f t="shared" si="39"/>
        <v>人力资源部</v>
      </c>
      <c r="AB341" s="82" t="s">
        <v>174</v>
      </c>
      <c r="AC341" s="82">
        <v>0</v>
      </c>
      <c r="AD341" s="82">
        <v>0</v>
      </c>
      <c r="AE341" s="82">
        <v>0</v>
      </c>
      <c r="AF341" s="82">
        <v>0</v>
      </c>
      <c r="AG341" t="str">
        <f t="shared" si="40"/>
        <v>人力资源部</v>
      </c>
      <c r="AI341" s="90" t="s">
        <v>730</v>
      </c>
      <c r="AJ341" s="90" t="s">
        <v>72</v>
      </c>
      <c r="AX341" t="s">
        <v>730</v>
      </c>
      <c r="AY341" t="s">
        <v>72</v>
      </c>
    </row>
    <row r="342" ht="17.25" spans="4:51">
      <c r="D342" s="81">
        <v>0</v>
      </c>
      <c r="L342">
        <v>0</v>
      </c>
      <c r="Y342" s="87"/>
      <c r="Z342">
        <f t="shared" si="41"/>
        <v>0</v>
      </c>
      <c r="AA342">
        <f t="shared" si="39"/>
        <v>0</v>
      </c>
      <c r="AB342" s="82" t="s">
        <v>731</v>
      </c>
      <c r="AC342" s="82">
        <v>0</v>
      </c>
      <c r="AD342" s="82">
        <v>0</v>
      </c>
      <c r="AE342" s="82">
        <v>0</v>
      </c>
      <c r="AF342" s="82">
        <v>0</v>
      </c>
      <c r="AG342">
        <f t="shared" si="40"/>
        <v>0</v>
      </c>
      <c r="AI342" s="90" t="s">
        <v>732</v>
      </c>
      <c r="AJ342" s="90" t="s">
        <v>72</v>
      </c>
      <c r="AX342" t="s">
        <v>732</v>
      </c>
      <c r="AY342" t="s">
        <v>72</v>
      </c>
    </row>
    <row r="343" ht="17.25" spans="4:51">
      <c r="D343" s="81">
        <v>0</v>
      </c>
      <c r="L343">
        <v>0</v>
      </c>
      <c r="Y343" s="87"/>
      <c r="Z343">
        <f t="shared" si="41"/>
        <v>0</v>
      </c>
      <c r="AA343">
        <f t="shared" si="39"/>
        <v>0</v>
      </c>
      <c r="AB343" s="82" t="s">
        <v>733</v>
      </c>
      <c r="AC343" s="82">
        <v>0</v>
      </c>
      <c r="AD343" s="82">
        <v>0</v>
      </c>
      <c r="AE343" s="82">
        <v>0</v>
      </c>
      <c r="AF343" s="82">
        <v>30000</v>
      </c>
      <c r="AG343">
        <f t="shared" si="40"/>
        <v>0</v>
      </c>
      <c r="AI343" s="90" t="s">
        <v>734</v>
      </c>
      <c r="AJ343" s="90" t="s">
        <v>72</v>
      </c>
      <c r="AX343" t="s">
        <v>734</v>
      </c>
      <c r="AY343" t="s">
        <v>72</v>
      </c>
    </row>
    <row r="344" ht="17.25" spans="4:51">
      <c r="D344" s="81">
        <v>0</v>
      </c>
      <c r="L344">
        <v>0</v>
      </c>
      <c r="Y344" s="87"/>
      <c r="Z344">
        <f t="shared" si="41"/>
        <v>0</v>
      </c>
      <c r="AA344" t="str">
        <f t="shared" si="39"/>
        <v>川沙支行</v>
      </c>
      <c r="AB344" s="82" t="s">
        <v>338</v>
      </c>
      <c r="AC344" s="82">
        <v>0</v>
      </c>
      <c r="AD344" s="82">
        <v>0</v>
      </c>
      <c r="AE344" s="82">
        <v>0</v>
      </c>
      <c r="AF344" s="82">
        <v>0</v>
      </c>
      <c r="AG344" t="str">
        <f t="shared" si="40"/>
        <v>川沙支行</v>
      </c>
      <c r="AI344" s="90" t="s">
        <v>735</v>
      </c>
      <c r="AJ344" s="90" t="s">
        <v>72</v>
      </c>
      <c r="AX344" t="s">
        <v>735</v>
      </c>
      <c r="AY344" t="s">
        <v>72</v>
      </c>
    </row>
    <row r="345" ht="17.25" spans="4:51">
      <c r="D345" s="81">
        <v>0</v>
      </c>
      <c r="L345">
        <v>0</v>
      </c>
      <c r="Y345" s="87"/>
      <c r="Z345">
        <f t="shared" si="41"/>
        <v>0</v>
      </c>
      <c r="AA345" t="str">
        <f t="shared" si="39"/>
        <v>高行支行</v>
      </c>
      <c r="AB345" s="82" t="s">
        <v>736</v>
      </c>
      <c r="AC345" s="82">
        <v>0</v>
      </c>
      <c r="AD345" s="82">
        <v>0</v>
      </c>
      <c r="AE345" s="82">
        <v>0</v>
      </c>
      <c r="AF345" s="82">
        <v>64121</v>
      </c>
      <c r="AG345" t="str">
        <f t="shared" si="40"/>
        <v>高行支行</v>
      </c>
      <c r="AI345" s="90" t="s">
        <v>737</v>
      </c>
      <c r="AJ345" s="90" t="s">
        <v>117</v>
      </c>
      <c r="AX345" t="s">
        <v>737</v>
      </c>
      <c r="AY345" t="s">
        <v>117</v>
      </c>
    </row>
    <row r="346" ht="17.25" spans="4:51">
      <c r="D346" s="81">
        <v>0</v>
      </c>
      <c r="L346">
        <v>0</v>
      </c>
      <c r="Y346" s="87"/>
      <c r="Z346">
        <f t="shared" si="41"/>
        <v>0</v>
      </c>
      <c r="AA346" t="str">
        <f t="shared" si="39"/>
        <v>运营管理部业务保障部</v>
      </c>
      <c r="AB346" s="82" t="s">
        <v>418</v>
      </c>
      <c r="AC346" s="82">
        <v>0</v>
      </c>
      <c r="AD346" s="82">
        <v>8000</v>
      </c>
      <c r="AE346" s="82">
        <v>0</v>
      </c>
      <c r="AF346" s="82">
        <v>65000</v>
      </c>
      <c r="AG346" t="str">
        <f t="shared" si="40"/>
        <v>运营管理部业务保障部</v>
      </c>
      <c r="AI346" s="90" t="s">
        <v>144</v>
      </c>
      <c r="AJ346" s="90" t="s">
        <v>117</v>
      </c>
      <c r="AX346" t="s">
        <v>144</v>
      </c>
      <c r="AY346" t="s">
        <v>117</v>
      </c>
    </row>
    <row r="347" ht="17.25" spans="4:51">
      <c r="D347" s="81">
        <v>0</v>
      </c>
      <c r="L347">
        <v>0</v>
      </c>
      <c r="Y347" s="87"/>
      <c r="Z347">
        <f t="shared" si="41"/>
        <v>0</v>
      </c>
      <c r="AA347">
        <f t="shared" si="39"/>
        <v>0</v>
      </c>
      <c r="AB347" s="82" t="s">
        <v>738</v>
      </c>
      <c r="AC347" s="82">
        <v>0</v>
      </c>
      <c r="AD347" s="82">
        <v>0</v>
      </c>
      <c r="AE347" s="82">
        <v>0</v>
      </c>
      <c r="AF347" s="82">
        <v>0</v>
      </c>
      <c r="AG347">
        <f t="shared" si="40"/>
        <v>0</v>
      </c>
      <c r="AI347" s="90" t="s">
        <v>451</v>
      </c>
      <c r="AJ347" s="90" t="s">
        <v>117</v>
      </c>
      <c r="AX347" t="s">
        <v>451</v>
      </c>
      <c r="AY347" t="s">
        <v>117</v>
      </c>
    </row>
    <row r="348" ht="17.25" spans="4:51">
      <c r="D348" s="81">
        <v>0</v>
      </c>
      <c r="L348">
        <v>0</v>
      </c>
      <c r="Y348" s="87"/>
      <c r="Z348">
        <f t="shared" si="41"/>
        <v>0</v>
      </c>
      <c r="AA348" t="str">
        <f t="shared" si="39"/>
        <v>零售市场部</v>
      </c>
      <c r="AB348" s="82" t="s">
        <v>185</v>
      </c>
      <c r="AC348" s="82">
        <v>0</v>
      </c>
      <c r="AD348" s="82">
        <v>0</v>
      </c>
      <c r="AE348" s="82">
        <v>0</v>
      </c>
      <c r="AF348" s="82">
        <v>20000</v>
      </c>
      <c r="AG348" t="str">
        <f t="shared" si="40"/>
        <v>零售市场部</v>
      </c>
      <c r="AI348" s="90" t="s">
        <v>198</v>
      </c>
      <c r="AJ348" s="90" t="s">
        <v>117</v>
      </c>
      <c r="AX348" t="s">
        <v>198</v>
      </c>
      <c r="AY348" t="s">
        <v>117</v>
      </c>
    </row>
    <row r="349" ht="17.25" spans="4:51">
      <c r="D349" s="81">
        <v>0</v>
      </c>
      <c r="L349">
        <v>0</v>
      </c>
      <c r="Y349" s="87"/>
      <c r="Z349">
        <f t="shared" si="41"/>
        <v>0</v>
      </c>
      <c r="AA349">
        <f t="shared" si="39"/>
        <v>0</v>
      </c>
      <c r="AB349" s="82" t="s">
        <v>739</v>
      </c>
      <c r="AC349" s="82">
        <v>0</v>
      </c>
      <c r="AD349" s="82">
        <v>0</v>
      </c>
      <c r="AE349" s="82">
        <v>0</v>
      </c>
      <c r="AF349" s="82">
        <v>0</v>
      </c>
      <c r="AG349">
        <f t="shared" si="40"/>
        <v>0</v>
      </c>
      <c r="AI349" s="95" t="s">
        <v>487</v>
      </c>
      <c r="AJ349" s="90" t="s">
        <v>117</v>
      </c>
      <c r="AX349" t="s">
        <v>487</v>
      </c>
      <c r="AY349" t="s">
        <v>117</v>
      </c>
    </row>
    <row r="350" ht="17.25" spans="4:51">
      <c r="D350" s="81">
        <v>0</v>
      </c>
      <c r="L350">
        <v>0</v>
      </c>
      <c r="Y350" s="87"/>
      <c r="Z350">
        <f t="shared" si="41"/>
        <v>0</v>
      </c>
      <c r="AA350" t="str">
        <f t="shared" si="39"/>
        <v>孙桥支行</v>
      </c>
      <c r="AB350" s="82" t="s">
        <v>342</v>
      </c>
      <c r="AC350" s="82">
        <v>0</v>
      </c>
      <c r="AD350" s="82">
        <v>110000</v>
      </c>
      <c r="AE350" s="82">
        <v>2</v>
      </c>
      <c r="AF350" s="82">
        <v>711400</v>
      </c>
      <c r="AG350" t="str">
        <f t="shared" si="40"/>
        <v>孙桥支行</v>
      </c>
      <c r="AI350" s="96" t="s">
        <v>155</v>
      </c>
      <c r="AJ350" s="90" t="s">
        <v>117</v>
      </c>
      <c r="AX350" t="s">
        <v>155</v>
      </c>
      <c r="AY350" t="s">
        <v>117</v>
      </c>
    </row>
    <row r="351" ht="17.25" spans="4:51">
      <c r="D351" s="81">
        <v>0</v>
      </c>
      <c r="L351">
        <v>0</v>
      </c>
      <c r="Y351" s="87"/>
      <c r="Z351">
        <f t="shared" si="41"/>
        <v>0</v>
      </c>
      <c r="AA351" t="str">
        <f t="shared" si="39"/>
        <v>凌兆分理处</v>
      </c>
      <c r="AB351" s="82" t="s">
        <v>345</v>
      </c>
      <c r="AC351" s="82">
        <v>0</v>
      </c>
      <c r="AD351" s="82">
        <v>0</v>
      </c>
      <c r="AE351" s="82">
        <v>0</v>
      </c>
      <c r="AF351" s="82">
        <v>200000</v>
      </c>
      <c r="AG351" t="str">
        <f t="shared" si="40"/>
        <v>凌兆分理处</v>
      </c>
      <c r="AI351" s="90" t="s">
        <v>740</v>
      </c>
      <c r="AJ351" s="90" t="s">
        <v>117</v>
      </c>
      <c r="AX351" t="s">
        <v>740</v>
      </c>
      <c r="AY351" t="s">
        <v>117</v>
      </c>
    </row>
    <row r="352" ht="17.25" spans="4:51">
      <c r="D352" s="81">
        <v>0</v>
      </c>
      <c r="L352">
        <v>0</v>
      </c>
      <c r="Y352" s="87"/>
      <c r="Z352">
        <f t="shared" si="41"/>
        <v>0</v>
      </c>
      <c r="AA352">
        <f t="shared" si="39"/>
        <v>0</v>
      </c>
      <c r="AB352" s="82" t="s">
        <v>741</v>
      </c>
      <c r="AC352" s="82">
        <v>0</v>
      </c>
      <c r="AD352" s="82">
        <v>0</v>
      </c>
      <c r="AE352" s="82">
        <v>0</v>
      </c>
      <c r="AF352" s="82">
        <v>0</v>
      </c>
      <c r="AG352">
        <f t="shared" si="40"/>
        <v>0</v>
      </c>
      <c r="AI352" s="90" t="s">
        <v>742</v>
      </c>
      <c r="AJ352" s="90" t="s">
        <v>117</v>
      </c>
      <c r="AX352" t="s">
        <v>742</v>
      </c>
      <c r="AY352" t="s">
        <v>117</v>
      </c>
    </row>
    <row r="353" ht="17.25" spans="4:51">
      <c r="D353" s="81">
        <v>0</v>
      </c>
      <c r="L353">
        <v>0</v>
      </c>
      <c r="Y353" s="87"/>
      <c r="Z353">
        <f t="shared" si="41"/>
        <v>0</v>
      </c>
      <c r="AA353" t="str">
        <f t="shared" si="39"/>
        <v>孙桥支行</v>
      </c>
      <c r="AB353" s="82" t="s">
        <v>743</v>
      </c>
      <c r="AC353" s="82">
        <v>0</v>
      </c>
      <c r="AD353" s="82">
        <v>0</v>
      </c>
      <c r="AE353" s="82">
        <v>0</v>
      </c>
      <c r="AF353" s="82">
        <v>0</v>
      </c>
      <c r="AG353" t="str">
        <f t="shared" si="40"/>
        <v>孙桥支行</v>
      </c>
      <c r="AI353" s="90" t="s">
        <v>744</v>
      </c>
      <c r="AJ353" s="90" t="s">
        <v>117</v>
      </c>
      <c r="AX353" t="s">
        <v>744</v>
      </c>
      <c r="AY353" t="s">
        <v>117</v>
      </c>
    </row>
    <row r="354" ht="17.25" spans="4:51">
      <c r="D354" s="81">
        <v>0</v>
      </c>
      <c r="L354">
        <v>0</v>
      </c>
      <c r="Y354" s="87"/>
      <c r="Z354">
        <f t="shared" si="41"/>
        <v>0</v>
      </c>
      <c r="AA354" t="str">
        <f t="shared" si="39"/>
        <v>金桥支行</v>
      </c>
      <c r="AB354" s="82" t="s">
        <v>745</v>
      </c>
      <c r="AC354" s="82">
        <v>0</v>
      </c>
      <c r="AD354" s="82">
        <v>0</v>
      </c>
      <c r="AE354" s="82">
        <v>0</v>
      </c>
      <c r="AF354" s="82">
        <v>0</v>
      </c>
      <c r="AG354" t="str">
        <f t="shared" si="40"/>
        <v>金桥支行</v>
      </c>
      <c r="AI354" s="90" t="s">
        <v>746</v>
      </c>
      <c r="AJ354" s="90" t="s">
        <v>117</v>
      </c>
      <c r="AX354" t="s">
        <v>746</v>
      </c>
      <c r="AY354" t="s">
        <v>117</v>
      </c>
    </row>
    <row r="355" ht="17.25" spans="4:51">
      <c r="D355" s="81">
        <v>0</v>
      </c>
      <c r="L355">
        <v>0</v>
      </c>
      <c r="Y355" s="87"/>
      <c r="Z355">
        <f t="shared" si="41"/>
        <v>0</v>
      </c>
      <c r="AA355" t="str">
        <f t="shared" si="39"/>
        <v>营业部</v>
      </c>
      <c r="AB355" s="82" t="s">
        <v>633</v>
      </c>
      <c r="AC355" s="82">
        <v>0</v>
      </c>
      <c r="AD355" s="82">
        <v>0</v>
      </c>
      <c r="AE355" s="82">
        <v>1</v>
      </c>
      <c r="AF355" s="82">
        <v>0</v>
      </c>
      <c r="AG355" t="str">
        <f t="shared" si="40"/>
        <v>营业部</v>
      </c>
      <c r="AI355" s="90" t="s">
        <v>747</v>
      </c>
      <c r="AJ355" s="90" t="s">
        <v>221</v>
      </c>
      <c r="AX355" t="s">
        <v>747</v>
      </c>
      <c r="AY355" t="s">
        <v>117</v>
      </c>
    </row>
    <row r="356" ht="17.25" spans="4:51">
      <c r="D356" s="81">
        <v>0</v>
      </c>
      <c r="L356">
        <v>0</v>
      </c>
      <c r="Y356" s="87"/>
      <c r="Z356">
        <f t="shared" si="41"/>
        <v>0</v>
      </c>
      <c r="AA356">
        <f t="shared" si="39"/>
        <v>0</v>
      </c>
      <c r="AB356" s="82" t="s">
        <v>748</v>
      </c>
      <c r="AC356" s="82">
        <v>0</v>
      </c>
      <c r="AD356" s="82">
        <v>0</v>
      </c>
      <c r="AE356" s="82">
        <v>0</v>
      </c>
      <c r="AF356" s="82">
        <v>0</v>
      </c>
      <c r="AG356">
        <f t="shared" si="40"/>
        <v>0</v>
      </c>
      <c r="AI356" s="95" t="s">
        <v>749</v>
      </c>
      <c r="AJ356" s="90" t="s">
        <v>149</v>
      </c>
      <c r="AX356" t="s">
        <v>749</v>
      </c>
      <c r="AY356" t="s">
        <v>149</v>
      </c>
    </row>
    <row r="357" ht="17.25" spans="4:51">
      <c r="D357" s="81">
        <v>0</v>
      </c>
      <c r="L357">
        <v>0</v>
      </c>
      <c r="Y357" s="87"/>
      <c r="Z357">
        <f t="shared" si="41"/>
        <v>0</v>
      </c>
      <c r="AA357">
        <f t="shared" si="39"/>
        <v>0</v>
      </c>
      <c r="AB357" s="82" t="s">
        <v>750</v>
      </c>
      <c r="AC357" s="82">
        <v>0</v>
      </c>
      <c r="AD357" s="82">
        <v>0</v>
      </c>
      <c r="AE357" s="82">
        <v>0</v>
      </c>
      <c r="AF357" s="82">
        <v>0</v>
      </c>
      <c r="AG357">
        <f t="shared" si="40"/>
        <v>0</v>
      </c>
      <c r="AI357" s="96" t="s">
        <v>266</v>
      </c>
      <c r="AJ357" s="90" t="s">
        <v>149</v>
      </c>
      <c r="AX357" t="s">
        <v>266</v>
      </c>
      <c r="AY357" t="s">
        <v>149</v>
      </c>
    </row>
    <row r="358" ht="17.25" spans="4:51">
      <c r="D358" s="81">
        <v>0</v>
      </c>
      <c r="L358">
        <v>0</v>
      </c>
      <c r="Y358" s="87"/>
      <c r="Z358">
        <f t="shared" si="41"/>
        <v>0</v>
      </c>
      <c r="AA358" t="str">
        <f t="shared" si="39"/>
        <v>风险管理部</v>
      </c>
      <c r="AB358" s="82" t="s">
        <v>495</v>
      </c>
      <c r="AC358" s="82">
        <v>0</v>
      </c>
      <c r="AD358" s="82">
        <v>0</v>
      </c>
      <c r="AE358" s="82">
        <v>0</v>
      </c>
      <c r="AF358" s="82">
        <v>0</v>
      </c>
      <c r="AG358" t="str">
        <f t="shared" si="40"/>
        <v>风险管理部</v>
      </c>
      <c r="AI358" s="90" t="s">
        <v>751</v>
      </c>
      <c r="AJ358" s="90" t="s">
        <v>149</v>
      </c>
      <c r="AX358" t="s">
        <v>751</v>
      </c>
      <c r="AY358" t="s">
        <v>149</v>
      </c>
    </row>
    <row r="359" ht="17.25" spans="4:51">
      <c r="D359" s="81">
        <v>0</v>
      </c>
      <c r="L359">
        <v>0</v>
      </c>
      <c r="Y359" s="87"/>
      <c r="Z359">
        <f t="shared" si="41"/>
        <v>0</v>
      </c>
      <c r="AA359" t="str">
        <f t="shared" si="39"/>
        <v>市场三部</v>
      </c>
      <c r="AB359" s="82" t="s">
        <v>605</v>
      </c>
      <c r="AC359" s="82">
        <v>0</v>
      </c>
      <c r="AD359" s="82">
        <v>0</v>
      </c>
      <c r="AE359" s="82">
        <v>0</v>
      </c>
      <c r="AF359" s="82">
        <v>0</v>
      </c>
      <c r="AG359" t="str">
        <f t="shared" si="40"/>
        <v>市场三部</v>
      </c>
      <c r="AI359" s="90" t="s">
        <v>752</v>
      </c>
      <c r="AJ359" s="90" t="s">
        <v>149</v>
      </c>
      <c r="AX359" t="s">
        <v>752</v>
      </c>
      <c r="AY359" t="s">
        <v>149</v>
      </c>
    </row>
    <row r="360" ht="17.25" spans="4:51">
      <c r="D360" s="81">
        <v>0</v>
      </c>
      <c r="L360">
        <v>0</v>
      </c>
      <c r="Y360" s="87"/>
      <c r="Z360">
        <f t="shared" si="41"/>
        <v>0</v>
      </c>
      <c r="AA360" t="str">
        <f t="shared" si="39"/>
        <v>金桥支行</v>
      </c>
      <c r="AB360" s="82" t="s">
        <v>753</v>
      </c>
      <c r="AC360" s="82">
        <v>0</v>
      </c>
      <c r="AD360" s="82">
        <v>0</v>
      </c>
      <c r="AE360" s="82">
        <v>0</v>
      </c>
      <c r="AF360" s="82">
        <v>261841</v>
      </c>
      <c r="AG360" t="str">
        <f t="shared" si="40"/>
        <v>金桥支行</v>
      </c>
      <c r="AI360" s="90" t="s">
        <v>754</v>
      </c>
      <c r="AJ360" s="90" t="s">
        <v>149</v>
      </c>
      <c r="AX360" t="s">
        <v>754</v>
      </c>
      <c r="AY360" t="s">
        <v>149</v>
      </c>
    </row>
    <row r="361" ht="17.25" spans="4:51">
      <c r="D361" s="81">
        <v>0</v>
      </c>
      <c r="L361">
        <v>0</v>
      </c>
      <c r="Y361" s="87"/>
      <c r="Z361">
        <f t="shared" si="41"/>
        <v>0</v>
      </c>
      <c r="AA361" t="str">
        <f t="shared" si="39"/>
        <v>曹路支行</v>
      </c>
      <c r="AB361" s="82" t="s">
        <v>755</v>
      </c>
      <c r="AC361" s="82">
        <v>0</v>
      </c>
      <c r="AD361" s="82">
        <v>0</v>
      </c>
      <c r="AE361" s="82">
        <v>0</v>
      </c>
      <c r="AF361" s="82">
        <v>0</v>
      </c>
      <c r="AG361" t="str">
        <f t="shared" si="40"/>
        <v>曹路支行</v>
      </c>
      <c r="AI361" s="90" t="s">
        <v>756</v>
      </c>
      <c r="AJ361" s="90" t="s">
        <v>149</v>
      </c>
      <c r="AX361" t="s">
        <v>756</v>
      </c>
      <c r="AY361" t="s">
        <v>149</v>
      </c>
    </row>
    <row r="362" ht="17.25" spans="4:51">
      <c r="D362" s="81">
        <v>0</v>
      </c>
      <c r="L362">
        <v>0</v>
      </c>
      <c r="Y362" s="87"/>
      <c r="Z362">
        <f t="shared" si="41"/>
        <v>0</v>
      </c>
      <c r="AA362">
        <f t="shared" si="39"/>
        <v>0</v>
      </c>
      <c r="AB362" s="82" t="s">
        <v>757</v>
      </c>
      <c r="AC362" s="82">
        <v>0</v>
      </c>
      <c r="AD362" s="82">
        <v>0</v>
      </c>
      <c r="AE362" s="82">
        <v>0</v>
      </c>
      <c r="AF362" s="82">
        <v>200000</v>
      </c>
      <c r="AG362">
        <f t="shared" si="40"/>
        <v>0</v>
      </c>
      <c r="AI362" s="90" t="s">
        <v>758</v>
      </c>
      <c r="AJ362" s="90" t="s">
        <v>149</v>
      </c>
      <c r="AX362" t="s">
        <v>758</v>
      </c>
      <c r="AY362" t="s">
        <v>149</v>
      </c>
    </row>
    <row r="363" ht="17.25" spans="4:51">
      <c r="D363" s="81">
        <v>0</v>
      </c>
      <c r="L363">
        <v>0</v>
      </c>
      <c r="Y363" s="87"/>
      <c r="Z363">
        <f t="shared" si="41"/>
        <v>0</v>
      </c>
      <c r="AA363" t="str">
        <f t="shared" si="39"/>
        <v>王港支行</v>
      </c>
      <c r="AB363" s="82" t="s">
        <v>759</v>
      </c>
      <c r="AC363" s="82">
        <v>0</v>
      </c>
      <c r="AD363" s="82">
        <v>0</v>
      </c>
      <c r="AE363" s="82">
        <v>0</v>
      </c>
      <c r="AF363" s="82">
        <v>0</v>
      </c>
      <c r="AG363" t="str">
        <f t="shared" si="40"/>
        <v>王港支行</v>
      </c>
      <c r="AI363" s="90" t="s">
        <v>558</v>
      </c>
      <c r="AJ363" s="90" t="s">
        <v>149</v>
      </c>
      <c r="AX363" t="s">
        <v>558</v>
      </c>
      <c r="AY363" t="s">
        <v>149</v>
      </c>
    </row>
    <row r="364" ht="17.25" spans="4:51">
      <c r="D364" s="81">
        <v>0</v>
      </c>
      <c r="L364">
        <v>0</v>
      </c>
      <c r="Y364" s="87"/>
      <c r="Z364">
        <f t="shared" si="41"/>
        <v>0</v>
      </c>
      <c r="AA364">
        <f t="shared" si="39"/>
        <v>0</v>
      </c>
      <c r="AB364" s="82" t="s">
        <v>760</v>
      </c>
      <c r="AC364" s="82">
        <v>0</v>
      </c>
      <c r="AD364" s="82">
        <v>0</v>
      </c>
      <c r="AE364" s="82">
        <v>0</v>
      </c>
      <c r="AF364" s="82">
        <v>0</v>
      </c>
      <c r="AG364">
        <f t="shared" si="40"/>
        <v>0</v>
      </c>
      <c r="AI364" s="90" t="s">
        <v>345</v>
      </c>
      <c r="AJ364" s="90" t="s">
        <v>182</v>
      </c>
      <c r="AX364" t="s">
        <v>345</v>
      </c>
      <c r="AY364" t="s">
        <v>182</v>
      </c>
    </row>
    <row r="365" ht="17.25" spans="4:51">
      <c r="D365" s="81">
        <v>0</v>
      </c>
      <c r="L365">
        <v>0</v>
      </c>
      <c r="Y365" s="87"/>
      <c r="Z365">
        <f t="shared" si="41"/>
        <v>0</v>
      </c>
      <c r="AA365" t="str">
        <f t="shared" si="39"/>
        <v>黄楼支行</v>
      </c>
      <c r="AB365" s="82" t="s">
        <v>347</v>
      </c>
      <c r="AC365" s="82">
        <v>0</v>
      </c>
      <c r="AD365" s="82">
        <v>0</v>
      </c>
      <c r="AE365" s="82">
        <v>0</v>
      </c>
      <c r="AF365" s="82">
        <v>400000</v>
      </c>
      <c r="AG365" t="str">
        <f t="shared" si="40"/>
        <v>黄楼支行</v>
      </c>
      <c r="AI365" s="90" t="s">
        <v>236</v>
      </c>
      <c r="AJ365" s="90" t="s">
        <v>182</v>
      </c>
      <c r="AX365" t="s">
        <v>236</v>
      </c>
      <c r="AY365" t="s">
        <v>182</v>
      </c>
    </row>
    <row r="366" ht="17.25" spans="4:51">
      <c r="D366" s="81">
        <v>0</v>
      </c>
      <c r="L366">
        <v>0</v>
      </c>
      <c r="Y366" s="87"/>
      <c r="Z366">
        <f t="shared" si="41"/>
        <v>0</v>
      </c>
      <c r="AA366">
        <f t="shared" si="39"/>
        <v>0</v>
      </c>
      <c r="AB366" s="82" t="s">
        <v>761</v>
      </c>
      <c r="AC366" s="82">
        <v>0</v>
      </c>
      <c r="AD366" s="82">
        <v>0</v>
      </c>
      <c r="AE366" s="82">
        <v>0</v>
      </c>
      <c r="AF366" s="82">
        <v>0</v>
      </c>
      <c r="AG366">
        <f t="shared" si="40"/>
        <v>0</v>
      </c>
      <c r="AI366" s="90" t="s">
        <v>296</v>
      </c>
      <c r="AJ366" s="90" t="s">
        <v>182</v>
      </c>
      <c r="AX366" t="s">
        <v>296</v>
      </c>
      <c r="AY366" t="s">
        <v>182</v>
      </c>
    </row>
    <row r="367" ht="17.25" spans="4:51">
      <c r="D367" s="81">
        <v>0</v>
      </c>
      <c r="L367">
        <v>0</v>
      </c>
      <c r="Y367" s="87"/>
      <c r="Z367">
        <f t="shared" si="41"/>
        <v>0</v>
      </c>
      <c r="AA367" t="str">
        <f t="shared" si="39"/>
        <v>高桥支行</v>
      </c>
      <c r="AB367" s="82" t="s">
        <v>762</v>
      </c>
      <c r="AC367" s="82">
        <v>0</v>
      </c>
      <c r="AD367" s="82">
        <v>0</v>
      </c>
      <c r="AE367" s="82">
        <v>0</v>
      </c>
      <c r="AF367" s="82">
        <v>0</v>
      </c>
      <c r="AG367" t="str">
        <f t="shared" si="40"/>
        <v>高桥支行</v>
      </c>
      <c r="AI367" s="90" t="s">
        <v>763</v>
      </c>
      <c r="AJ367" s="90" t="s">
        <v>182</v>
      </c>
      <c r="AX367" t="s">
        <v>763</v>
      </c>
      <c r="AY367" t="s">
        <v>182</v>
      </c>
    </row>
    <row r="368" ht="17.25" spans="4:51">
      <c r="D368" s="81">
        <v>0</v>
      </c>
      <c r="L368">
        <v>0</v>
      </c>
      <c r="Y368" s="87"/>
      <c r="Z368">
        <f t="shared" si="41"/>
        <v>0</v>
      </c>
      <c r="AA368" t="str">
        <f t="shared" si="39"/>
        <v>运营管理部</v>
      </c>
      <c r="AB368" s="82" t="s">
        <v>351</v>
      </c>
      <c r="AC368" s="82">
        <v>0</v>
      </c>
      <c r="AD368" s="82">
        <v>0</v>
      </c>
      <c r="AE368" s="82">
        <v>0</v>
      </c>
      <c r="AF368" s="82">
        <v>169000</v>
      </c>
      <c r="AG368" t="str">
        <f t="shared" si="40"/>
        <v>运营管理部</v>
      </c>
      <c r="AI368" s="93" t="s">
        <v>376</v>
      </c>
      <c r="AJ368" s="90" t="s">
        <v>182</v>
      </c>
      <c r="AX368" t="s">
        <v>376</v>
      </c>
      <c r="AY368" t="s">
        <v>182</v>
      </c>
    </row>
    <row r="369" ht="17.25" spans="4:51">
      <c r="D369" s="81">
        <v>0</v>
      </c>
      <c r="L369">
        <v>0</v>
      </c>
      <c r="Y369" s="87"/>
      <c r="Z369">
        <f t="shared" si="41"/>
        <v>0</v>
      </c>
      <c r="AA369">
        <f t="shared" si="39"/>
        <v>0</v>
      </c>
      <c r="AB369" s="82" t="s">
        <v>764</v>
      </c>
      <c r="AC369" s="82">
        <v>0</v>
      </c>
      <c r="AD369" s="82">
        <v>0</v>
      </c>
      <c r="AE369" s="82">
        <v>0</v>
      </c>
      <c r="AF369" s="82">
        <v>0</v>
      </c>
      <c r="AG369">
        <f t="shared" si="40"/>
        <v>0</v>
      </c>
      <c r="AI369" s="95" t="s">
        <v>242</v>
      </c>
      <c r="AJ369" s="90" t="s">
        <v>182</v>
      </c>
      <c r="AX369" t="s">
        <v>242</v>
      </c>
      <c r="AY369" t="s">
        <v>182</v>
      </c>
    </row>
    <row r="370" ht="17.25" spans="4:51">
      <c r="D370" s="81">
        <v>0</v>
      </c>
      <c r="L370">
        <v>0</v>
      </c>
      <c r="Y370" s="87"/>
      <c r="Z370">
        <f t="shared" si="41"/>
        <v>0</v>
      </c>
      <c r="AA370" t="str">
        <f t="shared" si="39"/>
        <v>高行支行</v>
      </c>
      <c r="AB370" s="82" t="s">
        <v>765</v>
      </c>
      <c r="AC370" s="82">
        <v>0</v>
      </c>
      <c r="AD370" s="82">
        <v>0</v>
      </c>
      <c r="AE370" s="82">
        <v>0</v>
      </c>
      <c r="AF370" s="82">
        <v>15000</v>
      </c>
      <c r="AG370" t="str">
        <f t="shared" si="40"/>
        <v>高行支行</v>
      </c>
      <c r="AI370" s="94" t="s">
        <v>766</v>
      </c>
      <c r="AJ370" s="90" t="s">
        <v>182</v>
      </c>
      <c r="AX370" t="s">
        <v>766</v>
      </c>
      <c r="AY370" t="s">
        <v>182</v>
      </c>
    </row>
    <row r="371" ht="17.25" spans="4:51">
      <c r="D371" s="81">
        <v>0</v>
      </c>
      <c r="L371">
        <v>0</v>
      </c>
      <c r="Y371" s="87"/>
      <c r="Z371">
        <f t="shared" si="41"/>
        <v>0</v>
      </c>
      <c r="AA371">
        <f t="shared" si="39"/>
        <v>0</v>
      </c>
      <c r="AB371" s="82" t="s">
        <v>767</v>
      </c>
      <c r="AC371" s="82">
        <v>0</v>
      </c>
      <c r="AD371" s="82">
        <v>0</v>
      </c>
      <c r="AE371" s="82">
        <v>0</v>
      </c>
      <c r="AF371" s="82">
        <v>0</v>
      </c>
      <c r="AG371">
        <f t="shared" si="40"/>
        <v>0</v>
      </c>
      <c r="AI371" s="90" t="s">
        <v>768</v>
      </c>
      <c r="AJ371" s="90" t="s">
        <v>182</v>
      </c>
      <c r="AX371" t="s">
        <v>768</v>
      </c>
      <c r="AY371" t="s">
        <v>182</v>
      </c>
    </row>
    <row r="372" ht="17.25" spans="4:51">
      <c r="D372" s="81">
        <v>0</v>
      </c>
      <c r="L372">
        <v>0</v>
      </c>
      <c r="Y372" s="87"/>
      <c r="Z372">
        <f t="shared" si="41"/>
        <v>0</v>
      </c>
      <c r="AA372">
        <f t="shared" si="39"/>
        <v>0</v>
      </c>
      <c r="AB372" s="82" t="s">
        <v>769</v>
      </c>
      <c r="AC372" s="82">
        <v>0</v>
      </c>
      <c r="AD372" s="82">
        <v>10000</v>
      </c>
      <c r="AE372" s="82">
        <v>0</v>
      </c>
      <c r="AF372" s="82">
        <v>50000</v>
      </c>
      <c r="AG372">
        <f t="shared" si="40"/>
        <v>0</v>
      </c>
      <c r="AI372" s="90" t="s">
        <v>770</v>
      </c>
      <c r="AJ372" s="90" t="s">
        <v>182</v>
      </c>
      <c r="AX372" t="s">
        <v>770</v>
      </c>
      <c r="AY372" t="s">
        <v>182</v>
      </c>
    </row>
    <row r="373" ht="17.25" spans="4:51">
      <c r="D373" s="81">
        <v>0</v>
      </c>
      <c r="L373">
        <v>0</v>
      </c>
      <c r="Y373" s="87"/>
      <c r="Z373">
        <f t="shared" si="41"/>
        <v>0</v>
      </c>
      <c r="AA373" t="str">
        <f t="shared" si="39"/>
        <v>运营管理部业务保障部</v>
      </c>
      <c r="AB373" s="82" t="s">
        <v>453</v>
      </c>
      <c r="AC373" s="82">
        <v>0</v>
      </c>
      <c r="AD373" s="82">
        <v>0</v>
      </c>
      <c r="AE373" s="82">
        <v>0</v>
      </c>
      <c r="AF373" s="82">
        <v>0</v>
      </c>
      <c r="AG373" t="str">
        <f t="shared" si="40"/>
        <v>运营管理部业务保障部</v>
      </c>
      <c r="AI373" s="96" t="s">
        <v>771</v>
      </c>
      <c r="AJ373" s="90" t="s">
        <v>182</v>
      </c>
      <c r="AX373" t="s">
        <v>771</v>
      </c>
      <c r="AY373" t="s">
        <v>182</v>
      </c>
    </row>
    <row r="374" ht="17.25" spans="4:51">
      <c r="D374" s="81">
        <v>0</v>
      </c>
      <c r="L374">
        <v>0</v>
      </c>
      <c r="Y374" s="87"/>
      <c r="Z374">
        <f t="shared" si="41"/>
        <v>0</v>
      </c>
      <c r="AA374" t="str">
        <f t="shared" si="39"/>
        <v>龚路支行</v>
      </c>
      <c r="AB374" s="82" t="s">
        <v>349</v>
      </c>
      <c r="AC374" s="82">
        <v>0</v>
      </c>
      <c r="AD374" s="82">
        <v>0</v>
      </c>
      <c r="AE374" s="82">
        <v>0</v>
      </c>
      <c r="AF374" s="82">
        <v>51174</v>
      </c>
      <c r="AG374" t="str">
        <f t="shared" si="40"/>
        <v>龚路支行</v>
      </c>
      <c r="AI374" s="90" t="s">
        <v>772</v>
      </c>
      <c r="AJ374" s="90" t="s">
        <v>182</v>
      </c>
      <c r="AX374" t="s">
        <v>772</v>
      </c>
      <c r="AY374" t="s">
        <v>182</v>
      </c>
    </row>
    <row r="375" ht="17.25" spans="4:51">
      <c r="D375" s="81">
        <v>0</v>
      </c>
      <c r="L375">
        <v>0</v>
      </c>
      <c r="Y375" s="87"/>
      <c r="Z375">
        <f t="shared" si="41"/>
        <v>0</v>
      </c>
      <c r="AA375" t="str">
        <f t="shared" si="39"/>
        <v>东沟支行</v>
      </c>
      <c r="AB375" s="82" t="s">
        <v>773</v>
      </c>
      <c r="AC375" s="82">
        <v>0</v>
      </c>
      <c r="AD375" s="82">
        <v>0</v>
      </c>
      <c r="AE375" s="82">
        <v>0</v>
      </c>
      <c r="AF375" s="82">
        <v>0</v>
      </c>
      <c r="AG375" t="str">
        <f t="shared" si="40"/>
        <v>东沟支行</v>
      </c>
      <c r="AI375" s="90" t="s">
        <v>774</v>
      </c>
      <c r="AJ375" s="90" t="s">
        <v>182</v>
      </c>
      <c r="AX375" t="s">
        <v>774</v>
      </c>
      <c r="AY375" t="s">
        <v>182</v>
      </c>
    </row>
    <row r="376" ht="17.25" spans="4:51">
      <c r="D376" s="81">
        <v>0</v>
      </c>
      <c r="L376">
        <v>0</v>
      </c>
      <c r="Y376" s="87"/>
      <c r="Z376">
        <f t="shared" si="41"/>
        <v>0</v>
      </c>
      <c r="AA376">
        <f t="shared" si="39"/>
        <v>0</v>
      </c>
      <c r="AB376" s="82" t="s">
        <v>775</v>
      </c>
      <c r="AC376" s="82">
        <v>0</v>
      </c>
      <c r="AD376" s="82">
        <v>0</v>
      </c>
      <c r="AE376" s="82">
        <v>0</v>
      </c>
      <c r="AF376" s="82">
        <v>0</v>
      </c>
      <c r="AG376">
        <f t="shared" si="40"/>
        <v>0</v>
      </c>
      <c r="AI376" s="90" t="s">
        <v>776</v>
      </c>
      <c r="AJ376" s="90" t="s">
        <v>182</v>
      </c>
      <c r="AX376" t="s">
        <v>776</v>
      </c>
      <c r="AY376" t="s">
        <v>182</v>
      </c>
    </row>
    <row r="377" ht="17.25" spans="4:51">
      <c r="D377" s="81">
        <v>0</v>
      </c>
      <c r="L377">
        <v>0</v>
      </c>
      <c r="Y377" s="87"/>
      <c r="Z377">
        <f t="shared" si="41"/>
        <v>0</v>
      </c>
      <c r="AA377" t="str">
        <f t="shared" si="39"/>
        <v>北蔡支行</v>
      </c>
      <c r="AB377" s="82" t="s">
        <v>190</v>
      </c>
      <c r="AC377" s="82">
        <v>0</v>
      </c>
      <c r="AD377" s="82">
        <v>0</v>
      </c>
      <c r="AE377" s="82">
        <v>0</v>
      </c>
      <c r="AF377" s="82">
        <v>190000</v>
      </c>
      <c r="AG377" t="str">
        <f t="shared" si="40"/>
        <v>北蔡支行</v>
      </c>
      <c r="AI377" s="94" t="s">
        <v>777</v>
      </c>
      <c r="AJ377" s="90" t="s">
        <v>54</v>
      </c>
      <c r="AX377" t="s">
        <v>777</v>
      </c>
      <c r="AY377" t="s">
        <v>54</v>
      </c>
    </row>
    <row r="378" ht="17.25" spans="4:51">
      <c r="D378" s="81">
        <v>0</v>
      </c>
      <c r="L378">
        <v>0</v>
      </c>
      <c r="Y378" s="87"/>
      <c r="Z378">
        <f t="shared" si="41"/>
        <v>0</v>
      </c>
      <c r="AA378" t="str">
        <f t="shared" si="39"/>
        <v>高行支行</v>
      </c>
      <c r="AB378" s="82" t="s">
        <v>778</v>
      </c>
      <c r="AC378" s="82">
        <v>0</v>
      </c>
      <c r="AD378" s="82">
        <v>0</v>
      </c>
      <c r="AE378" s="82">
        <v>0</v>
      </c>
      <c r="AF378" s="82">
        <v>0</v>
      </c>
      <c r="AG378" t="str">
        <f t="shared" si="40"/>
        <v>高行支行</v>
      </c>
      <c r="AI378" s="90" t="s">
        <v>779</v>
      </c>
      <c r="AJ378" s="90" t="s">
        <v>54</v>
      </c>
      <c r="AX378" t="s">
        <v>779</v>
      </c>
      <c r="AY378" t="s">
        <v>54</v>
      </c>
    </row>
    <row r="379" ht="17.25" spans="4:51">
      <c r="D379" s="81">
        <v>0</v>
      </c>
      <c r="L379">
        <v>0</v>
      </c>
      <c r="Y379" s="87"/>
      <c r="Z379">
        <f t="shared" si="41"/>
        <v>0</v>
      </c>
      <c r="AA379" t="str">
        <f t="shared" si="39"/>
        <v>合庆支行</v>
      </c>
      <c r="AB379" s="82" t="s">
        <v>780</v>
      </c>
      <c r="AC379" s="82">
        <v>0</v>
      </c>
      <c r="AD379" s="82">
        <v>0</v>
      </c>
      <c r="AE379" s="82">
        <v>0</v>
      </c>
      <c r="AF379" s="82">
        <v>0</v>
      </c>
      <c r="AG379" t="str">
        <f t="shared" si="40"/>
        <v>合庆支行</v>
      </c>
      <c r="AI379" s="90" t="s">
        <v>781</v>
      </c>
      <c r="AJ379" s="90" t="s">
        <v>54</v>
      </c>
      <c r="AX379" t="s">
        <v>781</v>
      </c>
      <c r="AY379" t="s">
        <v>54</v>
      </c>
    </row>
    <row r="380" ht="17.25" spans="4:51">
      <c r="D380" s="81">
        <v>0</v>
      </c>
      <c r="L380">
        <v>0</v>
      </c>
      <c r="Y380" s="87"/>
      <c r="Z380">
        <f t="shared" si="41"/>
        <v>0</v>
      </c>
      <c r="AA380" t="str">
        <f t="shared" si="39"/>
        <v>张江支行</v>
      </c>
      <c r="AB380" s="82" t="s">
        <v>782</v>
      </c>
      <c r="AC380" s="82">
        <v>0</v>
      </c>
      <c r="AD380" s="82">
        <v>0</v>
      </c>
      <c r="AE380" s="82">
        <v>0</v>
      </c>
      <c r="AF380" s="82">
        <v>0</v>
      </c>
      <c r="AG380" t="str">
        <f t="shared" si="40"/>
        <v>张江支行</v>
      </c>
      <c r="AI380" s="90" t="s">
        <v>783</v>
      </c>
      <c r="AJ380" s="90" t="s">
        <v>54</v>
      </c>
      <c r="AX380" t="s">
        <v>783</v>
      </c>
      <c r="AY380" t="s">
        <v>54</v>
      </c>
    </row>
    <row r="381" ht="17.25" spans="4:51">
      <c r="D381" s="81">
        <v>0</v>
      </c>
      <c r="L381">
        <v>0</v>
      </c>
      <c r="Y381" s="87"/>
      <c r="Z381">
        <f t="shared" si="41"/>
        <v>0</v>
      </c>
      <c r="AA381" t="str">
        <f t="shared" si="39"/>
        <v>零售市场部</v>
      </c>
      <c r="AB381" s="82" t="s">
        <v>195</v>
      </c>
      <c r="AC381" s="82">
        <v>0</v>
      </c>
      <c r="AD381" s="82">
        <v>0</v>
      </c>
      <c r="AE381" s="82">
        <v>0</v>
      </c>
      <c r="AF381" s="82">
        <v>280000</v>
      </c>
      <c r="AG381" t="str">
        <f t="shared" si="40"/>
        <v>零售市场部</v>
      </c>
      <c r="AI381" s="90" t="s">
        <v>784</v>
      </c>
      <c r="AJ381" s="90" t="s">
        <v>54</v>
      </c>
      <c r="AX381" t="s">
        <v>784</v>
      </c>
      <c r="AY381" t="s">
        <v>54</v>
      </c>
    </row>
    <row r="382" ht="17.25" spans="4:51">
      <c r="D382" s="81">
        <v>0</v>
      </c>
      <c r="L382">
        <v>0</v>
      </c>
      <c r="Y382" s="87"/>
      <c r="Z382">
        <f t="shared" si="41"/>
        <v>0</v>
      </c>
      <c r="AA382" t="str">
        <f t="shared" si="39"/>
        <v>妙境支行</v>
      </c>
      <c r="AB382" s="82" t="s">
        <v>785</v>
      </c>
      <c r="AC382" s="82">
        <v>0</v>
      </c>
      <c r="AD382" s="82">
        <v>0</v>
      </c>
      <c r="AE382" s="82">
        <v>0</v>
      </c>
      <c r="AF382" s="82">
        <v>0</v>
      </c>
      <c r="AG382" t="str">
        <f t="shared" si="40"/>
        <v>妙境支行</v>
      </c>
      <c r="AI382" s="90" t="s">
        <v>786</v>
      </c>
      <c r="AJ382" s="90" t="s">
        <v>54</v>
      </c>
      <c r="AX382" t="s">
        <v>786</v>
      </c>
      <c r="AY382" t="s">
        <v>54</v>
      </c>
    </row>
    <row r="383" ht="17.25" spans="4:51">
      <c r="D383" s="81">
        <v>0</v>
      </c>
      <c r="L383">
        <v>0</v>
      </c>
      <c r="Y383" s="87"/>
      <c r="Z383">
        <f t="shared" si="41"/>
        <v>0</v>
      </c>
      <c r="AA383" t="str">
        <f t="shared" si="39"/>
        <v>东波分理处</v>
      </c>
      <c r="AB383" s="82" t="s">
        <v>354</v>
      </c>
      <c r="AC383" s="82">
        <v>0</v>
      </c>
      <c r="AD383" s="82">
        <v>0</v>
      </c>
      <c r="AE383" s="82">
        <v>0</v>
      </c>
      <c r="AF383" s="82">
        <v>0</v>
      </c>
      <c r="AG383" t="str">
        <f t="shared" si="40"/>
        <v>东波分理处</v>
      </c>
      <c r="AI383" s="90" t="s">
        <v>787</v>
      </c>
      <c r="AJ383" s="90" t="s">
        <v>54</v>
      </c>
      <c r="AX383" t="s">
        <v>787</v>
      </c>
      <c r="AY383" t="s">
        <v>54</v>
      </c>
    </row>
    <row r="384" ht="17.25" spans="4:51">
      <c r="D384" s="81">
        <v>0</v>
      </c>
      <c r="L384">
        <v>0</v>
      </c>
      <c r="Y384" s="87"/>
      <c r="Z384">
        <f t="shared" si="41"/>
        <v>0</v>
      </c>
      <c r="AA384" t="str">
        <f t="shared" si="39"/>
        <v>运营管理部</v>
      </c>
      <c r="AB384" s="82" t="s">
        <v>353</v>
      </c>
      <c r="AC384" s="82">
        <v>0</v>
      </c>
      <c r="AD384" s="82">
        <v>0</v>
      </c>
      <c r="AE384" s="82">
        <v>0</v>
      </c>
      <c r="AF384" s="82">
        <v>0</v>
      </c>
      <c r="AG384" t="str">
        <f t="shared" si="40"/>
        <v>运营管理部</v>
      </c>
      <c r="AI384" s="90" t="s">
        <v>260</v>
      </c>
      <c r="AJ384" s="90" t="s">
        <v>54</v>
      </c>
      <c r="AX384" t="s">
        <v>260</v>
      </c>
      <c r="AY384" t="s">
        <v>54</v>
      </c>
    </row>
    <row r="385" ht="17.25" spans="4:51">
      <c r="D385" s="81">
        <v>0</v>
      </c>
      <c r="L385">
        <v>0</v>
      </c>
      <c r="Y385" s="87"/>
      <c r="Z385">
        <f t="shared" si="41"/>
        <v>0</v>
      </c>
      <c r="AA385" t="str">
        <f t="shared" si="39"/>
        <v>六团支行</v>
      </c>
      <c r="AB385" s="82" t="s">
        <v>357</v>
      </c>
      <c r="AC385" s="82">
        <v>0</v>
      </c>
      <c r="AD385" s="82">
        <v>0</v>
      </c>
      <c r="AE385" s="82">
        <v>0</v>
      </c>
      <c r="AF385" s="82">
        <v>216440</v>
      </c>
      <c r="AG385" t="str">
        <f t="shared" si="40"/>
        <v>六团支行</v>
      </c>
      <c r="AI385" s="90" t="s">
        <v>788</v>
      </c>
      <c r="AJ385" s="90" t="s">
        <v>54</v>
      </c>
      <c r="AX385" t="s">
        <v>788</v>
      </c>
      <c r="AY385" t="s">
        <v>54</v>
      </c>
    </row>
    <row r="386" ht="17.25" spans="4:51">
      <c r="D386" s="81">
        <v>0</v>
      </c>
      <c r="L386">
        <v>0</v>
      </c>
      <c r="Y386" s="87"/>
      <c r="Z386">
        <f t="shared" si="41"/>
        <v>0</v>
      </c>
      <c r="AA386" t="str">
        <f t="shared" ref="AA386:AA449" si="42">AG386</f>
        <v>高行支行</v>
      </c>
      <c r="AB386" s="82" t="s">
        <v>360</v>
      </c>
      <c r="AC386" s="82">
        <v>0</v>
      </c>
      <c r="AD386" s="82">
        <v>0</v>
      </c>
      <c r="AE386" s="82">
        <v>0</v>
      </c>
      <c r="AF386" s="82">
        <v>204000</v>
      </c>
      <c r="AG386" t="str">
        <f t="shared" ref="AG386:AG449" si="43">IFERROR(VLOOKUP(AB386,$AI:$AJ,2,FALSE),0)</f>
        <v>高行支行</v>
      </c>
      <c r="AI386" s="90" t="s">
        <v>789</v>
      </c>
      <c r="AJ386" s="90" t="s">
        <v>54</v>
      </c>
      <c r="AX386" t="s">
        <v>789</v>
      </c>
      <c r="AY386" t="s">
        <v>54</v>
      </c>
    </row>
    <row r="387" ht="17.25" spans="4:51">
      <c r="D387" s="81">
        <v>0</v>
      </c>
      <c r="L387">
        <v>0</v>
      </c>
      <c r="Y387" s="87"/>
      <c r="Z387">
        <f t="shared" si="41"/>
        <v>0</v>
      </c>
      <c r="AA387" t="str">
        <f t="shared" si="42"/>
        <v>唐镇支行</v>
      </c>
      <c r="AB387" s="82" t="s">
        <v>362</v>
      </c>
      <c r="AC387" s="82">
        <v>0</v>
      </c>
      <c r="AD387" s="82">
        <v>0</v>
      </c>
      <c r="AE387" s="82">
        <v>0</v>
      </c>
      <c r="AF387" s="82">
        <v>0</v>
      </c>
      <c r="AG387" t="str">
        <f t="shared" si="43"/>
        <v>唐镇支行</v>
      </c>
      <c r="AI387" s="90" t="s">
        <v>190</v>
      </c>
      <c r="AJ387" s="90" t="s">
        <v>54</v>
      </c>
      <c r="AX387" t="s">
        <v>190</v>
      </c>
      <c r="AY387" t="s">
        <v>54</v>
      </c>
    </row>
    <row r="388" ht="17.25" spans="4:51">
      <c r="D388" s="81">
        <v>0</v>
      </c>
      <c r="L388">
        <v>0</v>
      </c>
      <c r="Y388" s="87"/>
      <c r="Z388">
        <f t="shared" ref="Z388:Z451" si="44">P388-Y388</f>
        <v>0</v>
      </c>
      <c r="AA388">
        <f t="shared" si="42"/>
        <v>0</v>
      </c>
      <c r="AB388" s="82" t="s">
        <v>790</v>
      </c>
      <c r="AC388" s="82">
        <v>0</v>
      </c>
      <c r="AD388" s="82">
        <v>0</v>
      </c>
      <c r="AE388" s="82">
        <v>0</v>
      </c>
      <c r="AF388" s="82">
        <v>0</v>
      </c>
      <c r="AG388">
        <f t="shared" si="43"/>
        <v>0</v>
      </c>
      <c r="AI388" s="90" t="s">
        <v>326</v>
      </c>
      <c r="AJ388" s="90" t="s">
        <v>54</v>
      </c>
      <c r="AX388" t="s">
        <v>326</v>
      </c>
      <c r="AY388" t="s">
        <v>54</v>
      </c>
    </row>
    <row r="389" ht="17.25" spans="4:51">
      <c r="D389" s="81">
        <v>0</v>
      </c>
      <c r="L389">
        <v>0</v>
      </c>
      <c r="Y389" s="87"/>
      <c r="Z389">
        <f t="shared" si="44"/>
        <v>0</v>
      </c>
      <c r="AA389" t="str">
        <f t="shared" si="42"/>
        <v>营业部</v>
      </c>
      <c r="AB389" s="82" t="s">
        <v>640</v>
      </c>
      <c r="AC389" s="82">
        <v>0</v>
      </c>
      <c r="AD389" s="82">
        <v>0</v>
      </c>
      <c r="AE389" s="82">
        <v>0</v>
      </c>
      <c r="AF389" s="82">
        <v>0</v>
      </c>
      <c r="AG389" t="str">
        <f t="shared" si="43"/>
        <v>营业部</v>
      </c>
      <c r="AI389" s="90" t="s">
        <v>58</v>
      </c>
      <c r="AJ389" s="90" t="s">
        <v>54</v>
      </c>
      <c r="AX389" t="s">
        <v>58</v>
      </c>
      <c r="AY389" t="s">
        <v>54</v>
      </c>
    </row>
    <row r="390" ht="17.25" spans="4:51">
      <c r="D390" s="81">
        <v>0</v>
      </c>
      <c r="L390">
        <v>0</v>
      </c>
      <c r="Y390" s="87"/>
      <c r="Z390">
        <f t="shared" si="44"/>
        <v>0</v>
      </c>
      <c r="AA390">
        <f t="shared" si="42"/>
        <v>0</v>
      </c>
      <c r="AB390" s="82" t="s">
        <v>791</v>
      </c>
      <c r="AC390" s="82">
        <v>0</v>
      </c>
      <c r="AD390" s="82">
        <v>0</v>
      </c>
      <c r="AE390" s="82">
        <v>0</v>
      </c>
      <c r="AF390" s="82">
        <v>0</v>
      </c>
      <c r="AG390">
        <f t="shared" si="43"/>
        <v>0</v>
      </c>
      <c r="AI390" s="90" t="s">
        <v>176</v>
      </c>
      <c r="AJ390" s="90" t="s">
        <v>54</v>
      </c>
      <c r="AX390" t="s">
        <v>176</v>
      </c>
      <c r="AY390" t="s">
        <v>54</v>
      </c>
    </row>
    <row r="391" ht="17.25" spans="4:51">
      <c r="D391" s="81">
        <v>0</v>
      </c>
      <c r="L391">
        <v>0</v>
      </c>
      <c r="Y391" s="87"/>
      <c r="Z391">
        <f t="shared" si="44"/>
        <v>0</v>
      </c>
      <c r="AA391" t="str">
        <f t="shared" si="42"/>
        <v>花木支行</v>
      </c>
      <c r="AB391" s="82" t="s">
        <v>364</v>
      </c>
      <c r="AC391" s="82">
        <v>0</v>
      </c>
      <c r="AD391" s="82">
        <v>0</v>
      </c>
      <c r="AE391" s="82">
        <v>4</v>
      </c>
      <c r="AF391" s="82">
        <v>180000</v>
      </c>
      <c r="AG391" t="str">
        <f t="shared" si="43"/>
        <v>花木支行</v>
      </c>
      <c r="AI391" s="90" t="s">
        <v>792</v>
      </c>
      <c r="AJ391" s="90" t="s">
        <v>54</v>
      </c>
      <c r="AX391" t="s">
        <v>792</v>
      </c>
      <c r="AY391" t="s">
        <v>54</v>
      </c>
    </row>
    <row r="392" ht="17.25" spans="4:51">
      <c r="D392" s="81">
        <v>0</v>
      </c>
      <c r="L392">
        <v>0</v>
      </c>
      <c r="Y392" s="87"/>
      <c r="Z392">
        <f t="shared" si="44"/>
        <v>0</v>
      </c>
      <c r="AA392" t="str">
        <f t="shared" si="42"/>
        <v>零售市场部</v>
      </c>
      <c r="AB392" s="82" t="s">
        <v>162</v>
      </c>
      <c r="AC392" s="82">
        <v>0</v>
      </c>
      <c r="AD392" s="82">
        <v>32000</v>
      </c>
      <c r="AE392" s="82">
        <v>1</v>
      </c>
      <c r="AF392" s="82">
        <v>1456858</v>
      </c>
      <c r="AG392" t="str">
        <f t="shared" si="43"/>
        <v>零售市场部</v>
      </c>
      <c r="AI392" s="90" t="s">
        <v>793</v>
      </c>
      <c r="AJ392" s="90" t="s">
        <v>54</v>
      </c>
      <c r="AX392" t="s">
        <v>793</v>
      </c>
      <c r="AY392" t="s">
        <v>54</v>
      </c>
    </row>
    <row r="393" ht="17.25" spans="4:51">
      <c r="D393" s="81">
        <v>0</v>
      </c>
      <c r="L393">
        <v>0</v>
      </c>
      <c r="Y393" s="87"/>
      <c r="Z393">
        <f t="shared" si="44"/>
        <v>0</v>
      </c>
      <c r="AA393" t="str">
        <f t="shared" si="42"/>
        <v>运营管理部</v>
      </c>
      <c r="AB393" s="82" t="s">
        <v>356</v>
      </c>
      <c r="AC393" s="82">
        <v>0</v>
      </c>
      <c r="AD393" s="82">
        <v>0</v>
      </c>
      <c r="AE393" s="82">
        <v>0</v>
      </c>
      <c r="AF393" s="82">
        <v>0</v>
      </c>
      <c r="AG393" t="str">
        <f t="shared" si="43"/>
        <v>运营管理部</v>
      </c>
      <c r="AI393" s="90" t="s">
        <v>794</v>
      </c>
      <c r="AJ393" s="90" t="s">
        <v>54</v>
      </c>
      <c r="AX393" t="s">
        <v>794</v>
      </c>
      <c r="AY393" t="s">
        <v>54</v>
      </c>
    </row>
    <row r="394" ht="17.25" spans="4:51">
      <c r="D394" s="81">
        <v>0</v>
      </c>
      <c r="L394">
        <v>0</v>
      </c>
      <c r="Y394" s="87"/>
      <c r="Z394">
        <f t="shared" si="44"/>
        <v>0</v>
      </c>
      <c r="AA394" t="str">
        <f t="shared" si="42"/>
        <v>和炯路支行</v>
      </c>
      <c r="AB394" s="82" t="s">
        <v>752</v>
      </c>
      <c r="AC394" s="82">
        <v>0</v>
      </c>
      <c r="AD394" s="82">
        <v>0</v>
      </c>
      <c r="AE394" s="82">
        <v>0</v>
      </c>
      <c r="AF394" s="82">
        <v>0</v>
      </c>
      <c r="AG394" t="str">
        <f t="shared" si="43"/>
        <v>和炯路支行</v>
      </c>
      <c r="AI394" s="90" t="s">
        <v>795</v>
      </c>
      <c r="AJ394" s="90" t="s">
        <v>54</v>
      </c>
      <c r="AX394" t="s">
        <v>795</v>
      </c>
      <c r="AY394" t="s">
        <v>54</v>
      </c>
    </row>
    <row r="395" ht="17.25" spans="4:51">
      <c r="D395" s="81">
        <v>0</v>
      </c>
      <c r="L395">
        <v>0</v>
      </c>
      <c r="Y395" s="87"/>
      <c r="Z395">
        <f t="shared" si="44"/>
        <v>0</v>
      </c>
      <c r="AA395">
        <f t="shared" si="42"/>
        <v>0</v>
      </c>
      <c r="AB395" s="82" t="s">
        <v>796</v>
      </c>
      <c r="AC395" s="82">
        <v>0</v>
      </c>
      <c r="AD395" s="82">
        <v>0</v>
      </c>
      <c r="AE395" s="82">
        <v>0</v>
      </c>
      <c r="AF395" s="82">
        <v>0</v>
      </c>
      <c r="AG395">
        <f t="shared" si="43"/>
        <v>0</v>
      </c>
      <c r="AI395" s="90" t="s">
        <v>797</v>
      </c>
      <c r="AJ395" s="90" t="s">
        <v>54</v>
      </c>
      <c r="AX395" t="s">
        <v>797</v>
      </c>
      <c r="AY395" t="s">
        <v>54</v>
      </c>
    </row>
    <row r="396" ht="17.25" spans="4:51">
      <c r="D396" s="81">
        <v>0</v>
      </c>
      <c r="L396">
        <v>0</v>
      </c>
      <c r="Y396" s="87"/>
      <c r="Z396">
        <f t="shared" si="44"/>
        <v>0</v>
      </c>
      <c r="AA396" t="str">
        <f t="shared" si="42"/>
        <v>唐镇支行</v>
      </c>
      <c r="AB396" s="82" t="s">
        <v>798</v>
      </c>
      <c r="AC396" s="82">
        <v>0</v>
      </c>
      <c r="AD396" s="82">
        <v>0</v>
      </c>
      <c r="AE396" s="82">
        <v>0</v>
      </c>
      <c r="AF396" s="82">
        <v>22600</v>
      </c>
      <c r="AG396" t="str">
        <f t="shared" si="43"/>
        <v>唐镇支行</v>
      </c>
      <c r="AI396" s="90" t="s">
        <v>413</v>
      </c>
      <c r="AJ396" s="90" t="s">
        <v>54</v>
      </c>
      <c r="AX396" t="s">
        <v>413</v>
      </c>
      <c r="AY396" t="s">
        <v>54</v>
      </c>
    </row>
    <row r="397" ht="17.25" spans="4:51">
      <c r="D397" s="81">
        <v>0</v>
      </c>
      <c r="L397">
        <v>0</v>
      </c>
      <c r="Y397" s="87"/>
      <c r="Z397">
        <f t="shared" si="44"/>
        <v>0</v>
      </c>
      <c r="AA397">
        <f t="shared" si="42"/>
        <v>0</v>
      </c>
      <c r="AB397" s="82" t="s">
        <v>799</v>
      </c>
      <c r="AC397" s="82">
        <v>0</v>
      </c>
      <c r="AD397" s="82">
        <v>0</v>
      </c>
      <c r="AE397" s="82">
        <v>0</v>
      </c>
      <c r="AF397" s="82">
        <v>0</v>
      </c>
      <c r="AG397">
        <f t="shared" si="43"/>
        <v>0</v>
      </c>
      <c r="AI397" s="90" t="s">
        <v>800</v>
      </c>
      <c r="AJ397" s="90" t="s">
        <v>54</v>
      </c>
      <c r="AX397" t="s">
        <v>800</v>
      </c>
      <c r="AY397" t="s">
        <v>54</v>
      </c>
    </row>
    <row r="398" ht="17.25" spans="4:51">
      <c r="D398" s="81">
        <v>0</v>
      </c>
      <c r="L398">
        <v>0</v>
      </c>
      <c r="Y398" s="87"/>
      <c r="Z398">
        <f t="shared" si="44"/>
        <v>0</v>
      </c>
      <c r="AA398">
        <f t="shared" si="42"/>
        <v>0</v>
      </c>
      <c r="AB398" s="82" t="s">
        <v>801</v>
      </c>
      <c r="AC398" s="82">
        <v>0</v>
      </c>
      <c r="AD398" s="82">
        <v>0</v>
      </c>
      <c r="AE398" s="82">
        <v>0</v>
      </c>
      <c r="AF398" s="82">
        <v>0</v>
      </c>
      <c r="AG398">
        <f t="shared" si="43"/>
        <v>0</v>
      </c>
      <c r="AI398" s="90" t="s">
        <v>802</v>
      </c>
      <c r="AJ398" s="90" t="s">
        <v>54</v>
      </c>
      <c r="AX398" t="s">
        <v>802</v>
      </c>
      <c r="AY398" t="s">
        <v>54</v>
      </c>
    </row>
    <row r="399" ht="17.25" spans="4:51">
      <c r="D399" s="81">
        <v>0</v>
      </c>
      <c r="L399">
        <v>0</v>
      </c>
      <c r="Y399" s="87"/>
      <c r="Z399">
        <f t="shared" si="44"/>
        <v>0</v>
      </c>
      <c r="AA399">
        <f t="shared" si="42"/>
        <v>0</v>
      </c>
      <c r="AB399" s="82" t="s">
        <v>803</v>
      </c>
      <c r="AC399" s="82">
        <v>0</v>
      </c>
      <c r="AD399" s="82">
        <v>0</v>
      </c>
      <c r="AE399" s="82">
        <v>0</v>
      </c>
      <c r="AF399" s="82">
        <v>0</v>
      </c>
      <c r="AG399">
        <f t="shared" si="43"/>
        <v>0</v>
      </c>
      <c r="AI399" s="95" t="s">
        <v>804</v>
      </c>
      <c r="AJ399" s="90" t="s">
        <v>54</v>
      </c>
      <c r="AX399" t="s">
        <v>804</v>
      </c>
      <c r="AY399" t="s">
        <v>54</v>
      </c>
    </row>
    <row r="400" ht="17.25" spans="4:51">
      <c r="D400" s="81">
        <v>0</v>
      </c>
      <c r="L400">
        <v>0</v>
      </c>
      <c r="Y400" s="87"/>
      <c r="Z400">
        <f t="shared" si="44"/>
        <v>0</v>
      </c>
      <c r="AA400">
        <f t="shared" si="42"/>
        <v>0</v>
      </c>
      <c r="AB400" s="82" t="s">
        <v>805</v>
      </c>
      <c r="AC400" s="82">
        <v>0</v>
      </c>
      <c r="AD400" s="82">
        <v>0</v>
      </c>
      <c r="AE400" s="82">
        <v>0</v>
      </c>
      <c r="AF400" s="82">
        <v>0</v>
      </c>
      <c r="AG400">
        <f t="shared" si="43"/>
        <v>0</v>
      </c>
      <c r="AI400" s="96" t="s">
        <v>806</v>
      </c>
      <c r="AJ400" s="90" t="s">
        <v>54</v>
      </c>
      <c r="AX400" t="s">
        <v>806</v>
      </c>
      <c r="AY400" t="s">
        <v>54</v>
      </c>
    </row>
    <row r="401" ht="17.25" spans="4:51">
      <c r="D401" s="81">
        <v>0</v>
      </c>
      <c r="L401">
        <v>0</v>
      </c>
      <c r="Y401" s="87"/>
      <c r="Z401">
        <f t="shared" si="44"/>
        <v>0</v>
      </c>
      <c r="AA401" t="str">
        <f t="shared" si="42"/>
        <v>运营管理部</v>
      </c>
      <c r="AB401" s="82" t="s">
        <v>400</v>
      </c>
      <c r="AC401" s="82">
        <v>0</v>
      </c>
      <c r="AD401" s="82">
        <v>0</v>
      </c>
      <c r="AE401" s="82">
        <v>0</v>
      </c>
      <c r="AF401" s="82">
        <v>0</v>
      </c>
      <c r="AG401" t="str">
        <f t="shared" si="43"/>
        <v>运营管理部</v>
      </c>
      <c r="AI401" s="90" t="s">
        <v>779</v>
      </c>
      <c r="AJ401" s="90" t="s">
        <v>54</v>
      </c>
      <c r="AX401" t="s">
        <v>779</v>
      </c>
      <c r="AY401" t="s">
        <v>54</v>
      </c>
    </row>
    <row r="402" ht="17.25" spans="4:51">
      <c r="D402" s="81">
        <v>0</v>
      </c>
      <c r="L402">
        <v>0</v>
      </c>
      <c r="Y402" s="87"/>
      <c r="Z402">
        <f t="shared" si="44"/>
        <v>0</v>
      </c>
      <c r="AA402">
        <f t="shared" si="42"/>
        <v>0</v>
      </c>
      <c r="AB402" s="82" t="s">
        <v>807</v>
      </c>
      <c r="AC402" s="82">
        <v>0</v>
      </c>
      <c r="AD402" s="82">
        <v>0</v>
      </c>
      <c r="AE402" s="82">
        <v>0</v>
      </c>
      <c r="AF402" s="82">
        <v>0</v>
      </c>
      <c r="AG402">
        <f t="shared" si="43"/>
        <v>0</v>
      </c>
      <c r="AI402" s="90" t="s">
        <v>808</v>
      </c>
      <c r="AJ402" s="90" t="s">
        <v>54</v>
      </c>
      <c r="AX402" t="s">
        <v>808</v>
      </c>
      <c r="AY402" t="s">
        <v>54</v>
      </c>
    </row>
    <row r="403" ht="17.25" spans="4:51">
      <c r="D403" s="81">
        <v>0</v>
      </c>
      <c r="L403">
        <v>0</v>
      </c>
      <c r="Y403" s="87"/>
      <c r="Z403">
        <f t="shared" si="44"/>
        <v>0</v>
      </c>
      <c r="AA403">
        <f t="shared" si="42"/>
        <v>0</v>
      </c>
      <c r="AB403" s="82" t="s">
        <v>809</v>
      </c>
      <c r="AC403" s="82">
        <v>0</v>
      </c>
      <c r="AD403" s="82">
        <v>0</v>
      </c>
      <c r="AE403" s="82">
        <v>0</v>
      </c>
      <c r="AF403" s="82">
        <v>0</v>
      </c>
      <c r="AG403">
        <f t="shared" si="43"/>
        <v>0</v>
      </c>
      <c r="AI403" s="90" t="s">
        <v>810</v>
      </c>
      <c r="AJ403" s="90" t="s">
        <v>54</v>
      </c>
      <c r="AX403" t="s">
        <v>810</v>
      </c>
      <c r="AY403" t="s">
        <v>54</v>
      </c>
    </row>
    <row r="404" ht="17.25" spans="4:51">
      <c r="D404" s="81">
        <v>0</v>
      </c>
      <c r="L404">
        <v>0</v>
      </c>
      <c r="Y404" s="87"/>
      <c r="Z404">
        <f t="shared" si="44"/>
        <v>0</v>
      </c>
      <c r="AA404">
        <f t="shared" si="42"/>
        <v>0</v>
      </c>
      <c r="AB404" s="82" t="s">
        <v>811</v>
      </c>
      <c r="AC404" s="82">
        <v>0</v>
      </c>
      <c r="AD404" s="82">
        <v>0</v>
      </c>
      <c r="AE404" s="82">
        <v>0</v>
      </c>
      <c r="AF404" s="82">
        <v>60000</v>
      </c>
      <c r="AG404">
        <f t="shared" si="43"/>
        <v>0</v>
      </c>
      <c r="AI404" s="90" t="s">
        <v>556</v>
      </c>
      <c r="AJ404" s="90" t="s">
        <v>90</v>
      </c>
      <c r="AX404" t="s">
        <v>556</v>
      </c>
      <c r="AY404" t="s">
        <v>90</v>
      </c>
    </row>
    <row r="405" ht="17.25" spans="4:51">
      <c r="D405" s="81">
        <v>0</v>
      </c>
      <c r="L405">
        <v>0</v>
      </c>
      <c r="Y405" s="87"/>
      <c r="Z405">
        <f t="shared" si="44"/>
        <v>0</v>
      </c>
      <c r="AA405" t="str">
        <f t="shared" si="42"/>
        <v>市场一部</v>
      </c>
      <c r="AB405" s="82" t="s">
        <v>584</v>
      </c>
      <c r="AC405" s="82">
        <v>0</v>
      </c>
      <c r="AD405" s="82">
        <v>0</v>
      </c>
      <c r="AE405" s="82">
        <v>0</v>
      </c>
      <c r="AF405" s="82">
        <v>50000</v>
      </c>
      <c r="AG405" t="str">
        <f t="shared" si="43"/>
        <v>市场一部</v>
      </c>
      <c r="AI405" s="90" t="s">
        <v>108</v>
      </c>
      <c r="AJ405" s="90" t="s">
        <v>90</v>
      </c>
      <c r="AX405" t="s">
        <v>108</v>
      </c>
      <c r="AY405" t="s">
        <v>90</v>
      </c>
    </row>
    <row r="406" ht="17.25" spans="4:51">
      <c r="D406" s="81">
        <v>0</v>
      </c>
      <c r="L406">
        <v>0</v>
      </c>
      <c r="Y406" s="87"/>
      <c r="Z406">
        <f t="shared" si="44"/>
        <v>0</v>
      </c>
      <c r="AA406" t="str">
        <f t="shared" si="42"/>
        <v>严桥支行</v>
      </c>
      <c r="AB406" s="82" t="s">
        <v>710</v>
      </c>
      <c r="AC406" s="82">
        <v>0</v>
      </c>
      <c r="AD406" s="82">
        <v>0</v>
      </c>
      <c r="AE406" s="82">
        <v>0</v>
      </c>
      <c r="AF406" s="82">
        <v>0</v>
      </c>
      <c r="AG406" t="str">
        <f t="shared" si="43"/>
        <v>严桥支行</v>
      </c>
      <c r="AI406" s="90" t="s">
        <v>812</v>
      </c>
      <c r="AJ406" s="90" t="s">
        <v>90</v>
      </c>
      <c r="AX406" t="s">
        <v>812</v>
      </c>
      <c r="AY406" t="s">
        <v>90</v>
      </c>
    </row>
    <row r="407" ht="17.25" spans="4:51">
      <c r="D407" s="81">
        <v>0</v>
      </c>
      <c r="L407">
        <v>0</v>
      </c>
      <c r="Y407" s="87"/>
      <c r="Z407">
        <f t="shared" si="44"/>
        <v>0</v>
      </c>
      <c r="AA407" t="str">
        <f t="shared" si="42"/>
        <v>办公室</v>
      </c>
      <c r="AB407" s="82" t="s">
        <v>143</v>
      </c>
      <c r="AC407" s="82">
        <v>0</v>
      </c>
      <c r="AD407" s="82">
        <v>0</v>
      </c>
      <c r="AE407" s="82">
        <v>0</v>
      </c>
      <c r="AF407" s="82">
        <v>0</v>
      </c>
      <c r="AG407" t="str">
        <f t="shared" si="43"/>
        <v>办公室</v>
      </c>
      <c r="AI407" s="90" t="s">
        <v>635</v>
      </c>
      <c r="AJ407" s="90" t="s">
        <v>90</v>
      </c>
      <c r="AX407" t="s">
        <v>635</v>
      </c>
      <c r="AY407" t="s">
        <v>90</v>
      </c>
    </row>
    <row r="408" ht="17.25" spans="4:51">
      <c r="D408" s="81">
        <v>0</v>
      </c>
      <c r="L408">
        <v>0</v>
      </c>
      <c r="Y408" s="87"/>
      <c r="Z408">
        <f t="shared" si="44"/>
        <v>0</v>
      </c>
      <c r="AA408" t="str">
        <f t="shared" si="42"/>
        <v>南新分理处</v>
      </c>
      <c r="AB408" s="82" t="s">
        <v>368</v>
      </c>
      <c r="AC408" s="82">
        <v>3</v>
      </c>
      <c r="AD408" s="82">
        <v>0</v>
      </c>
      <c r="AE408" s="82">
        <v>3</v>
      </c>
      <c r="AF408" s="82">
        <v>7500</v>
      </c>
      <c r="AG408" t="str">
        <f t="shared" si="43"/>
        <v>南新分理处</v>
      </c>
      <c r="AI408" s="95" t="s">
        <v>684</v>
      </c>
      <c r="AJ408" s="90" t="s">
        <v>90</v>
      </c>
      <c r="AX408" t="s">
        <v>684</v>
      </c>
      <c r="AY408" t="s">
        <v>90</v>
      </c>
    </row>
    <row r="409" ht="17.25" spans="4:51">
      <c r="D409" s="81">
        <v>0</v>
      </c>
      <c r="L409">
        <v>0</v>
      </c>
      <c r="Y409" s="87"/>
      <c r="Z409">
        <f t="shared" si="44"/>
        <v>0</v>
      </c>
      <c r="AA409">
        <f t="shared" si="42"/>
        <v>0</v>
      </c>
      <c r="AB409" s="82" t="s">
        <v>813</v>
      </c>
      <c r="AC409" s="82">
        <v>0</v>
      </c>
      <c r="AD409" s="82">
        <v>0</v>
      </c>
      <c r="AE409" s="82">
        <v>0</v>
      </c>
      <c r="AF409" s="82">
        <v>20000</v>
      </c>
      <c r="AG409">
        <f t="shared" si="43"/>
        <v>0</v>
      </c>
      <c r="AI409" s="96" t="s">
        <v>814</v>
      </c>
      <c r="AJ409" s="90" t="s">
        <v>90</v>
      </c>
      <c r="AX409" t="s">
        <v>814</v>
      </c>
      <c r="AY409" t="s">
        <v>90</v>
      </c>
    </row>
    <row r="410" ht="17.25" spans="4:51">
      <c r="D410" s="81">
        <v>0</v>
      </c>
      <c r="L410">
        <v>0</v>
      </c>
      <c r="Y410" s="87"/>
      <c r="Z410">
        <f t="shared" si="44"/>
        <v>0</v>
      </c>
      <c r="AA410" t="str">
        <f t="shared" si="42"/>
        <v>陆家嘴支行</v>
      </c>
      <c r="AB410" s="82" t="s">
        <v>370</v>
      </c>
      <c r="AC410" s="82">
        <v>0</v>
      </c>
      <c r="AD410" s="82">
        <v>100000</v>
      </c>
      <c r="AE410" s="82">
        <v>0</v>
      </c>
      <c r="AF410" s="82">
        <v>390000</v>
      </c>
      <c r="AG410" t="str">
        <f t="shared" si="43"/>
        <v>陆家嘴支行</v>
      </c>
      <c r="AI410" s="90" t="s">
        <v>815</v>
      </c>
      <c r="AJ410" s="90" t="s">
        <v>90</v>
      </c>
      <c r="AX410" t="s">
        <v>815</v>
      </c>
      <c r="AY410" t="s">
        <v>90</v>
      </c>
    </row>
    <row r="411" ht="17.25" spans="4:51">
      <c r="D411" s="81">
        <v>0</v>
      </c>
      <c r="L411">
        <v>0</v>
      </c>
      <c r="Y411" s="87"/>
      <c r="Z411">
        <f t="shared" si="44"/>
        <v>0</v>
      </c>
      <c r="AA411" t="str">
        <f t="shared" si="42"/>
        <v>东沟支行</v>
      </c>
      <c r="AB411" s="82" t="s">
        <v>373</v>
      </c>
      <c r="AC411" s="82">
        <v>0</v>
      </c>
      <c r="AD411" s="82">
        <v>0</v>
      </c>
      <c r="AE411" s="82">
        <v>0</v>
      </c>
      <c r="AF411" s="82">
        <v>5000</v>
      </c>
      <c r="AG411" t="str">
        <f t="shared" si="43"/>
        <v>东沟支行</v>
      </c>
      <c r="AI411" s="95" t="s">
        <v>816</v>
      </c>
      <c r="AJ411" s="90" t="s">
        <v>90</v>
      </c>
      <c r="AX411" t="s">
        <v>816</v>
      </c>
      <c r="AY411" t="s">
        <v>90</v>
      </c>
    </row>
    <row r="412" ht="17.25" spans="4:51">
      <c r="D412" s="81">
        <v>0</v>
      </c>
      <c r="L412">
        <v>0</v>
      </c>
      <c r="Y412" s="87"/>
      <c r="Z412">
        <f t="shared" si="44"/>
        <v>0</v>
      </c>
      <c r="AA412">
        <f t="shared" si="42"/>
        <v>0</v>
      </c>
      <c r="AB412" s="82" t="s">
        <v>817</v>
      </c>
      <c r="AC412" s="82">
        <v>0</v>
      </c>
      <c r="AD412" s="82">
        <v>0</v>
      </c>
      <c r="AE412" s="82">
        <v>0</v>
      </c>
      <c r="AF412" s="82">
        <v>0</v>
      </c>
      <c r="AG412">
        <f t="shared" si="43"/>
        <v>0</v>
      </c>
      <c r="AI412" s="90" t="s">
        <v>701</v>
      </c>
      <c r="AJ412" s="90" t="s">
        <v>219</v>
      </c>
      <c r="AX412" t="s">
        <v>701</v>
      </c>
      <c r="AY412" t="s">
        <v>219</v>
      </c>
    </row>
    <row r="413" ht="17.25" spans="4:51">
      <c r="D413" s="81">
        <v>0</v>
      </c>
      <c r="L413">
        <v>0</v>
      </c>
      <c r="Y413" s="87"/>
      <c r="Z413">
        <f t="shared" si="44"/>
        <v>0</v>
      </c>
      <c r="AA413" t="str">
        <f t="shared" si="42"/>
        <v>孙桥支行</v>
      </c>
      <c r="AB413" s="82" t="s">
        <v>203</v>
      </c>
      <c r="AC413" s="82">
        <v>0</v>
      </c>
      <c r="AD413" s="82">
        <v>0</v>
      </c>
      <c r="AE413" s="82">
        <v>1</v>
      </c>
      <c r="AF413" s="82">
        <v>50000</v>
      </c>
      <c r="AG413" t="str">
        <f t="shared" si="43"/>
        <v>孙桥支行</v>
      </c>
      <c r="AI413" s="90" t="s">
        <v>512</v>
      </c>
      <c r="AJ413" s="90" t="s">
        <v>54</v>
      </c>
      <c r="AX413" s="82" t="s">
        <v>512</v>
      </c>
      <c r="AY413" s="82" t="s">
        <v>54</v>
      </c>
    </row>
    <row r="414" ht="17.25" spans="4:51">
      <c r="D414" s="81">
        <v>0</v>
      </c>
      <c r="L414">
        <v>0</v>
      </c>
      <c r="Y414" s="87"/>
      <c r="Z414">
        <f t="shared" si="44"/>
        <v>0</v>
      </c>
      <c r="AA414" t="str">
        <f t="shared" si="42"/>
        <v>北蔡支行</v>
      </c>
      <c r="AB414" s="82" t="s">
        <v>804</v>
      </c>
      <c r="AC414" s="82">
        <v>0</v>
      </c>
      <c r="AD414" s="82">
        <v>0</v>
      </c>
      <c r="AE414" s="82">
        <v>0</v>
      </c>
      <c r="AF414" s="82">
        <v>0</v>
      </c>
      <c r="AG414" t="str">
        <f t="shared" si="43"/>
        <v>北蔡支行</v>
      </c>
      <c r="AI414" s="90" t="s">
        <v>516</v>
      </c>
      <c r="AJ414" s="90" t="s">
        <v>219</v>
      </c>
      <c r="AX414" t="s">
        <v>516</v>
      </c>
      <c r="AY414" t="s">
        <v>219</v>
      </c>
    </row>
    <row r="415" ht="17.25" spans="4:51">
      <c r="D415" s="81">
        <v>0</v>
      </c>
      <c r="L415">
        <v>0</v>
      </c>
      <c r="Y415" s="87"/>
      <c r="Z415">
        <f t="shared" si="44"/>
        <v>0</v>
      </c>
      <c r="AA415" t="str">
        <f t="shared" si="42"/>
        <v>施湾支行</v>
      </c>
      <c r="AB415" s="82" t="s">
        <v>818</v>
      </c>
      <c r="AC415" s="82">
        <v>0</v>
      </c>
      <c r="AD415" s="82">
        <v>0</v>
      </c>
      <c r="AE415" s="82">
        <v>0</v>
      </c>
      <c r="AF415" s="82">
        <v>0</v>
      </c>
      <c r="AG415" t="str">
        <f t="shared" si="43"/>
        <v>施湾支行</v>
      </c>
      <c r="AI415" s="90" t="s">
        <v>819</v>
      </c>
      <c r="AJ415" s="90" t="s">
        <v>219</v>
      </c>
      <c r="AX415" t="s">
        <v>819</v>
      </c>
      <c r="AY415" t="s">
        <v>219</v>
      </c>
    </row>
    <row r="416" ht="17.25" spans="4:51">
      <c r="D416" s="81">
        <v>0</v>
      </c>
      <c r="L416">
        <v>0</v>
      </c>
      <c r="Y416" s="87"/>
      <c r="Z416">
        <f t="shared" si="44"/>
        <v>0</v>
      </c>
      <c r="AA416" t="str">
        <f t="shared" si="42"/>
        <v>曹路支行</v>
      </c>
      <c r="AB416" s="82" t="s">
        <v>820</v>
      </c>
      <c r="AC416" s="82">
        <v>0</v>
      </c>
      <c r="AD416" s="82">
        <v>0</v>
      </c>
      <c r="AE416" s="82">
        <v>0</v>
      </c>
      <c r="AF416" s="82">
        <v>0</v>
      </c>
      <c r="AG416" t="str">
        <f t="shared" si="43"/>
        <v>曹路支行</v>
      </c>
      <c r="AI416" s="90" t="s">
        <v>177</v>
      </c>
      <c r="AJ416" s="90" t="s">
        <v>219</v>
      </c>
      <c r="AX416" t="s">
        <v>177</v>
      </c>
      <c r="AY416" t="s">
        <v>219</v>
      </c>
    </row>
    <row r="417" ht="17.25" spans="4:51">
      <c r="D417" s="81">
        <v>0</v>
      </c>
      <c r="L417">
        <v>0</v>
      </c>
      <c r="Y417" s="87"/>
      <c r="Z417">
        <f t="shared" si="44"/>
        <v>0</v>
      </c>
      <c r="AA417">
        <f t="shared" si="42"/>
        <v>0</v>
      </c>
      <c r="AB417" s="82" t="s">
        <v>821</v>
      </c>
      <c r="AC417" s="82">
        <v>0</v>
      </c>
      <c r="AD417" s="82">
        <v>0</v>
      </c>
      <c r="AE417" s="82">
        <v>0</v>
      </c>
      <c r="AF417" s="82">
        <v>18500</v>
      </c>
      <c r="AG417">
        <f t="shared" si="43"/>
        <v>0</v>
      </c>
      <c r="AI417" s="90" t="s">
        <v>822</v>
      </c>
      <c r="AJ417" s="90" t="s">
        <v>219</v>
      </c>
      <c r="AX417" t="s">
        <v>822</v>
      </c>
      <c r="AY417" t="s">
        <v>219</v>
      </c>
    </row>
    <row r="418" ht="17.25" spans="4:51">
      <c r="D418" s="81">
        <v>0</v>
      </c>
      <c r="L418">
        <v>0</v>
      </c>
      <c r="Y418" s="87"/>
      <c r="Z418">
        <f t="shared" si="44"/>
        <v>0</v>
      </c>
      <c r="AA418" t="str">
        <f t="shared" si="42"/>
        <v>花木支行</v>
      </c>
      <c r="AB418" s="82" t="s">
        <v>692</v>
      </c>
      <c r="AC418" s="82">
        <v>0</v>
      </c>
      <c r="AD418" s="82">
        <v>0</v>
      </c>
      <c r="AE418" s="82">
        <v>0</v>
      </c>
      <c r="AF418" s="82">
        <v>0</v>
      </c>
      <c r="AG418" t="str">
        <f t="shared" si="43"/>
        <v>花木支行</v>
      </c>
      <c r="AI418" s="95" t="s">
        <v>823</v>
      </c>
      <c r="AJ418" s="90" t="s">
        <v>219</v>
      </c>
      <c r="AX418" t="s">
        <v>823</v>
      </c>
      <c r="AY418" t="s">
        <v>219</v>
      </c>
    </row>
    <row r="419" ht="17.25" spans="4:51">
      <c r="D419" s="81">
        <v>0</v>
      </c>
      <c r="L419">
        <v>0</v>
      </c>
      <c r="Y419" s="87"/>
      <c r="Z419">
        <f t="shared" si="44"/>
        <v>0</v>
      </c>
      <c r="AA419" t="str">
        <f t="shared" si="42"/>
        <v>施湾支行</v>
      </c>
      <c r="AB419" s="82" t="s">
        <v>378</v>
      </c>
      <c r="AC419" s="82">
        <v>0</v>
      </c>
      <c r="AD419" s="82">
        <v>0</v>
      </c>
      <c r="AE419" s="82">
        <v>0</v>
      </c>
      <c r="AF419" s="82">
        <v>100000</v>
      </c>
      <c r="AG419" t="str">
        <f t="shared" si="43"/>
        <v>施湾支行</v>
      </c>
      <c r="AI419" s="96" t="s">
        <v>824</v>
      </c>
      <c r="AJ419" s="90" t="s">
        <v>219</v>
      </c>
      <c r="AX419" t="s">
        <v>824</v>
      </c>
      <c r="AY419" t="s">
        <v>219</v>
      </c>
    </row>
    <row r="420" ht="17.25" spans="4:51">
      <c r="D420" s="81">
        <v>0</v>
      </c>
      <c r="L420">
        <v>0</v>
      </c>
      <c r="Y420" s="87"/>
      <c r="Z420">
        <f t="shared" si="44"/>
        <v>0</v>
      </c>
      <c r="AA420" t="str">
        <f t="shared" si="42"/>
        <v>高行支行</v>
      </c>
      <c r="AB420" s="82" t="s">
        <v>825</v>
      </c>
      <c r="AC420" s="82">
        <v>0</v>
      </c>
      <c r="AD420" s="82">
        <v>0</v>
      </c>
      <c r="AE420" s="82">
        <v>0</v>
      </c>
      <c r="AF420" s="82">
        <v>0</v>
      </c>
      <c r="AG420" t="str">
        <f t="shared" si="43"/>
        <v>高行支行</v>
      </c>
      <c r="AI420" s="90" t="s">
        <v>826</v>
      </c>
      <c r="AJ420" s="90" t="s">
        <v>159</v>
      </c>
      <c r="AX420" t="s">
        <v>826</v>
      </c>
      <c r="AY420" t="s">
        <v>159</v>
      </c>
    </row>
    <row r="421" ht="17.25" spans="4:51">
      <c r="D421" s="81">
        <v>0</v>
      </c>
      <c r="L421">
        <v>0</v>
      </c>
      <c r="Y421" s="87"/>
      <c r="Z421">
        <f t="shared" si="44"/>
        <v>0</v>
      </c>
      <c r="AA421">
        <f t="shared" si="42"/>
        <v>0</v>
      </c>
      <c r="AB421" s="82" t="s">
        <v>827</v>
      </c>
      <c r="AC421" s="82">
        <v>0</v>
      </c>
      <c r="AD421" s="82">
        <v>0</v>
      </c>
      <c r="AE421" s="82">
        <v>0</v>
      </c>
      <c r="AF421" s="82">
        <v>0</v>
      </c>
      <c r="AG421">
        <f t="shared" si="43"/>
        <v>0</v>
      </c>
      <c r="AI421" s="90" t="s">
        <v>828</v>
      </c>
      <c r="AJ421" s="90" t="s">
        <v>159</v>
      </c>
      <c r="AX421" t="s">
        <v>828</v>
      </c>
      <c r="AY421" t="s">
        <v>159</v>
      </c>
    </row>
    <row r="422" ht="17.25" spans="4:51">
      <c r="D422" s="81">
        <v>0</v>
      </c>
      <c r="L422">
        <v>0</v>
      </c>
      <c r="Y422" s="87"/>
      <c r="Z422">
        <f t="shared" si="44"/>
        <v>0</v>
      </c>
      <c r="AA422" t="str">
        <f t="shared" si="42"/>
        <v>南新分理处</v>
      </c>
      <c r="AB422" s="82" t="s">
        <v>826</v>
      </c>
      <c r="AC422" s="82">
        <v>0</v>
      </c>
      <c r="AD422" s="82">
        <v>0</v>
      </c>
      <c r="AE422" s="82">
        <v>0</v>
      </c>
      <c r="AF422" s="82">
        <v>123400</v>
      </c>
      <c r="AG422" t="str">
        <f t="shared" si="43"/>
        <v>南新分理处</v>
      </c>
      <c r="AI422" s="90" t="s">
        <v>368</v>
      </c>
      <c r="AJ422" s="90" t="s">
        <v>159</v>
      </c>
      <c r="AX422" t="s">
        <v>368</v>
      </c>
      <c r="AY422" t="s">
        <v>159</v>
      </c>
    </row>
    <row r="423" ht="17.25" spans="4:51">
      <c r="D423" s="81">
        <v>0</v>
      </c>
      <c r="L423">
        <v>0</v>
      </c>
      <c r="Y423" s="87"/>
      <c r="Z423">
        <f t="shared" si="44"/>
        <v>0</v>
      </c>
      <c r="AA423" t="str">
        <f t="shared" si="42"/>
        <v>高桥支行</v>
      </c>
      <c r="AB423" s="82" t="s">
        <v>829</v>
      </c>
      <c r="AC423" s="82">
        <v>0</v>
      </c>
      <c r="AD423" s="82">
        <v>0</v>
      </c>
      <c r="AE423" s="82">
        <v>0</v>
      </c>
      <c r="AF423" s="82">
        <v>0</v>
      </c>
      <c r="AG423" t="str">
        <f t="shared" si="43"/>
        <v>高桥支行</v>
      </c>
      <c r="AI423" s="90" t="s">
        <v>830</v>
      </c>
      <c r="AJ423" s="90" t="s">
        <v>159</v>
      </c>
      <c r="AX423" t="s">
        <v>830</v>
      </c>
      <c r="AY423" t="s">
        <v>159</v>
      </c>
    </row>
    <row r="424" ht="17.25" spans="4:51">
      <c r="D424" s="81">
        <v>0</v>
      </c>
      <c r="L424">
        <v>0</v>
      </c>
      <c r="Y424" s="87"/>
      <c r="Z424">
        <f t="shared" si="44"/>
        <v>0</v>
      </c>
      <c r="AA424" t="str">
        <f t="shared" si="42"/>
        <v>洋泾支行</v>
      </c>
      <c r="AB424" s="82" t="s">
        <v>381</v>
      </c>
      <c r="AC424" s="82">
        <v>0</v>
      </c>
      <c r="AD424" s="82">
        <v>0</v>
      </c>
      <c r="AE424" s="82">
        <v>2</v>
      </c>
      <c r="AF424" s="82">
        <v>300000</v>
      </c>
      <c r="AG424" t="str">
        <f t="shared" si="43"/>
        <v>洋泾支行</v>
      </c>
      <c r="AI424" s="90" t="s">
        <v>831</v>
      </c>
      <c r="AJ424" s="90" t="s">
        <v>159</v>
      </c>
      <c r="AX424" t="s">
        <v>831</v>
      </c>
      <c r="AY424" t="s">
        <v>159</v>
      </c>
    </row>
    <row r="425" ht="17.25" spans="4:51">
      <c r="D425" s="81">
        <v>0</v>
      </c>
      <c r="L425">
        <v>0</v>
      </c>
      <c r="Y425" s="87"/>
      <c r="Z425">
        <f t="shared" si="44"/>
        <v>0</v>
      </c>
      <c r="AA425" t="str">
        <f t="shared" si="42"/>
        <v>合庆支行</v>
      </c>
      <c r="AB425" s="82" t="s">
        <v>384</v>
      </c>
      <c r="AC425" s="82">
        <v>0</v>
      </c>
      <c r="AD425" s="82">
        <v>0</v>
      </c>
      <c r="AE425" s="82">
        <v>17</v>
      </c>
      <c r="AF425" s="82">
        <v>51407</v>
      </c>
      <c r="AG425" t="str">
        <f t="shared" si="43"/>
        <v>合庆支行</v>
      </c>
      <c r="AI425" s="90" t="s">
        <v>340</v>
      </c>
      <c r="AJ425" s="90" t="s">
        <v>159</v>
      </c>
      <c r="AX425" t="s">
        <v>340</v>
      </c>
      <c r="AY425" t="s">
        <v>159</v>
      </c>
    </row>
    <row r="426" ht="17.25" spans="4:51">
      <c r="D426" s="81">
        <v>0</v>
      </c>
      <c r="L426">
        <v>0</v>
      </c>
      <c r="Y426" s="87"/>
      <c r="Z426">
        <f t="shared" si="44"/>
        <v>0</v>
      </c>
      <c r="AA426" t="str">
        <f t="shared" si="42"/>
        <v>零售市场部</v>
      </c>
      <c r="AB426" s="82" t="s">
        <v>206</v>
      </c>
      <c r="AC426" s="82">
        <v>0</v>
      </c>
      <c r="AD426" s="82">
        <v>0</v>
      </c>
      <c r="AE426" s="82">
        <v>0</v>
      </c>
      <c r="AF426" s="82">
        <v>864690</v>
      </c>
      <c r="AG426" t="str">
        <f t="shared" si="43"/>
        <v>零售市场部</v>
      </c>
      <c r="AI426" s="93" t="s">
        <v>832</v>
      </c>
      <c r="AJ426" s="90" t="s">
        <v>159</v>
      </c>
      <c r="AX426" t="s">
        <v>832</v>
      </c>
      <c r="AY426" t="s">
        <v>159</v>
      </c>
    </row>
    <row r="427" ht="17.25" spans="4:51">
      <c r="D427" s="81">
        <v>0</v>
      </c>
      <c r="L427">
        <v>0</v>
      </c>
      <c r="Y427" s="87"/>
      <c r="Z427">
        <f t="shared" si="44"/>
        <v>0</v>
      </c>
      <c r="AA427" t="str">
        <f t="shared" si="42"/>
        <v>严桥支行</v>
      </c>
      <c r="AB427" s="82" t="s">
        <v>211</v>
      </c>
      <c r="AC427" s="82">
        <v>0</v>
      </c>
      <c r="AD427" s="82">
        <v>0</v>
      </c>
      <c r="AE427" s="82">
        <v>0</v>
      </c>
      <c r="AF427" s="82">
        <v>40000</v>
      </c>
      <c r="AG427" t="str">
        <f t="shared" si="43"/>
        <v>严桥支行</v>
      </c>
      <c r="AI427" s="94" t="s">
        <v>833</v>
      </c>
      <c r="AJ427" s="90" t="s">
        <v>159</v>
      </c>
      <c r="AX427" t="s">
        <v>833</v>
      </c>
      <c r="AY427" t="s">
        <v>159</v>
      </c>
    </row>
    <row r="428" ht="17.25" spans="4:51">
      <c r="D428" s="81">
        <v>0</v>
      </c>
      <c r="L428">
        <v>0</v>
      </c>
      <c r="Y428" s="87"/>
      <c r="Z428">
        <f t="shared" si="44"/>
        <v>0</v>
      </c>
      <c r="AA428" t="str">
        <f t="shared" si="42"/>
        <v>高桥支行</v>
      </c>
      <c r="AB428" s="82" t="s">
        <v>834</v>
      </c>
      <c r="AC428" s="82">
        <v>0</v>
      </c>
      <c r="AD428" s="82">
        <v>0</v>
      </c>
      <c r="AE428" s="82">
        <v>0</v>
      </c>
      <c r="AF428" s="82">
        <v>0</v>
      </c>
      <c r="AG428" t="str">
        <f t="shared" si="43"/>
        <v>高桥支行</v>
      </c>
      <c r="AI428" s="95" t="s">
        <v>835</v>
      </c>
      <c r="AJ428" s="90" t="s">
        <v>159</v>
      </c>
      <c r="AX428" t="s">
        <v>835</v>
      </c>
      <c r="AY428" t="s">
        <v>159</v>
      </c>
    </row>
    <row r="429" ht="17.25" spans="4:51">
      <c r="D429" s="81">
        <v>0</v>
      </c>
      <c r="L429">
        <v>0</v>
      </c>
      <c r="Y429" s="87"/>
      <c r="Z429">
        <f t="shared" si="44"/>
        <v>0</v>
      </c>
      <c r="AA429" t="str">
        <f t="shared" si="42"/>
        <v>陆家嘴支行</v>
      </c>
      <c r="AB429" s="82" t="s">
        <v>662</v>
      </c>
      <c r="AC429" s="82">
        <v>0</v>
      </c>
      <c r="AD429" s="82">
        <v>0</v>
      </c>
      <c r="AE429" s="82">
        <v>0</v>
      </c>
      <c r="AF429" s="82">
        <v>0</v>
      </c>
      <c r="AG429" t="str">
        <f t="shared" si="43"/>
        <v>陆家嘴支行</v>
      </c>
      <c r="AI429" s="96" t="s">
        <v>329</v>
      </c>
      <c r="AJ429" s="90" t="s">
        <v>229</v>
      </c>
      <c r="AX429" t="s">
        <v>329</v>
      </c>
      <c r="AY429" t="s">
        <v>229</v>
      </c>
    </row>
    <row r="430" ht="17.25" spans="4:51">
      <c r="D430" s="81">
        <v>0</v>
      </c>
      <c r="L430">
        <v>0</v>
      </c>
      <c r="Y430" s="87"/>
      <c r="Z430">
        <f t="shared" si="44"/>
        <v>0</v>
      </c>
      <c r="AA430" t="str">
        <f t="shared" si="42"/>
        <v>三林支行</v>
      </c>
      <c r="AB430" s="82" t="s">
        <v>390</v>
      </c>
      <c r="AC430" s="82">
        <v>0</v>
      </c>
      <c r="AD430" s="82">
        <v>0</v>
      </c>
      <c r="AE430" s="82">
        <v>0</v>
      </c>
      <c r="AF430" s="82">
        <v>0</v>
      </c>
      <c r="AG430" t="str">
        <f t="shared" si="43"/>
        <v>三林支行</v>
      </c>
      <c r="AI430" s="90" t="s">
        <v>62</v>
      </c>
      <c r="AJ430" s="90" t="s">
        <v>229</v>
      </c>
      <c r="AX430" t="s">
        <v>62</v>
      </c>
      <c r="AY430" t="s">
        <v>229</v>
      </c>
    </row>
    <row r="431" ht="17.25" spans="4:51">
      <c r="D431" s="81">
        <v>0</v>
      </c>
      <c r="L431">
        <v>0</v>
      </c>
      <c r="Y431" s="87"/>
      <c r="Z431">
        <f t="shared" si="44"/>
        <v>0</v>
      </c>
      <c r="AA431" t="str">
        <f t="shared" si="42"/>
        <v>凌桥支行</v>
      </c>
      <c r="AB431" s="82" t="s">
        <v>393</v>
      </c>
      <c r="AC431" s="82">
        <v>0</v>
      </c>
      <c r="AD431" s="82">
        <v>0</v>
      </c>
      <c r="AE431" s="82">
        <v>0</v>
      </c>
      <c r="AF431" s="82">
        <v>0</v>
      </c>
      <c r="AG431" t="str">
        <f t="shared" si="43"/>
        <v>凌桥支行</v>
      </c>
      <c r="AI431" s="90" t="s">
        <v>486</v>
      </c>
      <c r="AJ431" s="90" t="s">
        <v>229</v>
      </c>
      <c r="AX431" t="s">
        <v>486</v>
      </c>
      <c r="AY431" t="s">
        <v>229</v>
      </c>
    </row>
    <row r="432" ht="17.25" spans="4:51">
      <c r="D432" s="81">
        <v>0</v>
      </c>
      <c r="L432">
        <v>0</v>
      </c>
      <c r="Y432" s="87"/>
      <c r="Z432">
        <f t="shared" si="44"/>
        <v>0</v>
      </c>
      <c r="AA432" t="str">
        <f t="shared" si="42"/>
        <v>营业部</v>
      </c>
      <c r="AB432" s="82" t="s">
        <v>597</v>
      </c>
      <c r="AC432" s="82">
        <v>0</v>
      </c>
      <c r="AD432" s="82">
        <v>0</v>
      </c>
      <c r="AE432" s="82">
        <v>0</v>
      </c>
      <c r="AF432" s="82">
        <v>0</v>
      </c>
      <c r="AG432" t="str">
        <f t="shared" si="43"/>
        <v>营业部</v>
      </c>
      <c r="AI432" s="90" t="s">
        <v>836</v>
      </c>
      <c r="AJ432" s="90" t="s">
        <v>229</v>
      </c>
      <c r="AX432" t="s">
        <v>836</v>
      </c>
      <c r="AY432" t="s">
        <v>229</v>
      </c>
    </row>
    <row r="433" ht="17.25" spans="4:51">
      <c r="D433" s="81">
        <v>0</v>
      </c>
      <c r="L433">
        <v>0</v>
      </c>
      <c r="Y433" s="87"/>
      <c r="Z433">
        <f t="shared" si="44"/>
        <v>0</v>
      </c>
      <c r="AA433" t="str">
        <f t="shared" si="42"/>
        <v>凌桥支行</v>
      </c>
      <c r="AB433" s="82" t="s">
        <v>837</v>
      </c>
      <c r="AC433" s="82">
        <v>0</v>
      </c>
      <c r="AD433" s="82">
        <v>0</v>
      </c>
      <c r="AE433" s="82">
        <v>0</v>
      </c>
      <c r="AF433" s="82">
        <v>0</v>
      </c>
      <c r="AG433" t="str">
        <f t="shared" si="43"/>
        <v>凌桥支行</v>
      </c>
      <c r="AI433" s="90" t="s">
        <v>374</v>
      </c>
      <c r="AJ433" s="90" t="s">
        <v>229</v>
      </c>
      <c r="AX433" t="s">
        <v>374</v>
      </c>
      <c r="AY433" t="s">
        <v>229</v>
      </c>
    </row>
    <row r="434" ht="17.25" spans="4:51">
      <c r="D434" s="81">
        <v>0</v>
      </c>
      <c r="L434">
        <v>0</v>
      </c>
      <c r="Y434" s="87"/>
      <c r="Z434">
        <f t="shared" si="44"/>
        <v>0</v>
      </c>
      <c r="AA434" t="str">
        <f t="shared" si="42"/>
        <v>唐镇支行</v>
      </c>
      <c r="AB434" s="82" t="s">
        <v>838</v>
      </c>
      <c r="AC434" s="82">
        <v>0</v>
      </c>
      <c r="AD434" s="82">
        <v>0</v>
      </c>
      <c r="AE434" s="82">
        <v>0</v>
      </c>
      <c r="AF434" s="82">
        <v>0</v>
      </c>
      <c r="AG434" t="str">
        <f t="shared" si="43"/>
        <v>唐镇支行</v>
      </c>
      <c r="AI434" s="90" t="s">
        <v>599</v>
      </c>
      <c r="AJ434" s="90" t="s">
        <v>229</v>
      </c>
      <c r="AX434" t="s">
        <v>599</v>
      </c>
      <c r="AY434" t="s">
        <v>229</v>
      </c>
    </row>
    <row r="435" ht="17.25" spans="4:51">
      <c r="D435" s="81">
        <v>0</v>
      </c>
      <c r="L435">
        <v>0</v>
      </c>
      <c r="Y435" s="87"/>
      <c r="Z435">
        <f t="shared" si="44"/>
        <v>0</v>
      </c>
      <c r="AA435" t="str">
        <f t="shared" si="42"/>
        <v>金杨支行</v>
      </c>
      <c r="AB435" s="82" t="s">
        <v>839</v>
      </c>
      <c r="AC435" s="82">
        <v>0</v>
      </c>
      <c r="AD435" s="82">
        <v>0</v>
      </c>
      <c r="AE435" s="82">
        <v>0</v>
      </c>
      <c r="AF435" s="82">
        <v>0</v>
      </c>
      <c r="AG435" t="str">
        <f t="shared" si="43"/>
        <v>金杨支行</v>
      </c>
      <c r="AI435" s="90" t="s">
        <v>840</v>
      </c>
      <c r="AJ435" s="90" t="s">
        <v>229</v>
      </c>
      <c r="AX435" t="s">
        <v>840</v>
      </c>
      <c r="AY435" t="s">
        <v>229</v>
      </c>
    </row>
    <row r="436" ht="17.25" spans="4:51">
      <c r="D436" s="81">
        <v>0</v>
      </c>
      <c r="L436">
        <v>0</v>
      </c>
      <c r="Y436" s="87"/>
      <c r="Z436">
        <f t="shared" si="44"/>
        <v>0</v>
      </c>
      <c r="AA436" t="str">
        <f t="shared" si="42"/>
        <v>授信审批部</v>
      </c>
      <c r="AB436" s="82" t="s">
        <v>534</v>
      </c>
      <c r="AC436" s="82">
        <v>0</v>
      </c>
      <c r="AD436" s="82">
        <v>0</v>
      </c>
      <c r="AE436" s="82">
        <v>0</v>
      </c>
      <c r="AF436" s="82">
        <v>0</v>
      </c>
      <c r="AG436" t="str">
        <f t="shared" si="43"/>
        <v>授信审批部</v>
      </c>
      <c r="AI436" s="90" t="s">
        <v>369</v>
      </c>
      <c r="AJ436" s="90" t="s">
        <v>64</v>
      </c>
      <c r="AX436" t="s">
        <v>369</v>
      </c>
      <c r="AY436" t="s">
        <v>64</v>
      </c>
    </row>
    <row r="437" ht="17.25" spans="4:51">
      <c r="D437" s="81">
        <v>0</v>
      </c>
      <c r="L437">
        <v>0</v>
      </c>
      <c r="Y437" s="87"/>
      <c r="Z437">
        <f t="shared" si="44"/>
        <v>0</v>
      </c>
      <c r="AA437">
        <f t="shared" si="42"/>
        <v>0</v>
      </c>
      <c r="AB437" s="82" t="s">
        <v>841</v>
      </c>
      <c r="AC437" s="82">
        <v>0</v>
      </c>
      <c r="AD437" s="82">
        <v>0</v>
      </c>
      <c r="AE437" s="82">
        <v>0</v>
      </c>
      <c r="AF437" s="82">
        <v>0</v>
      </c>
      <c r="AG437">
        <f t="shared" si="43"/>
        <v>0</v>
      </c>
      <c r="AI437" s="90" t="s">
        <v>842</v>
      </c>
      <c r="AJ437" s="90" t="s">
        <v>64</v>
      </c>
      <c r="AX437" t="s">
        <v>842</v>
      </c>
      <c r="AY437" t="s">
        <v>64</v>
      </c>
    </row>
    <row r="438" ht="17.25" spans="4:51">
      <c r="D438" s="81">
        <v>0</v>
      </c>
      <c r="L438">
        <v>0</v>
      </c>
      <c r="Y438" s="87"/>
      <c r="Z438">
        <f t="shared" si="44"/>
        <v>0</v>
      </c>
      <c r="AA438" t="str">
        <f t="shared" si="42"/>
        <v>五星路支行</v>
      </c>
      <c r="AB438" s="82" t="s">
        <v>822</v>
      </c>
      <c r="AC438" s="82">
        <v>0</v>
      </c>
      <c r="AD438" s="82">
        <v>0</v>
      </c>
      <c r="AE438" s="82">
        <v>0</v>
      </c>
      <c r="AF438" s="82">
        <v>0</v>
      </c>
      <c r="AG438" t="str">
        <f t="shared" si="43"/>
        <v>五星路支行</v>
      </c>
      <c r="AI438" s="90" t="s">
        <v>539</v>
      </c>
      <c r="AJ438" s="90" t="s">
        <v>64</v>
      </c>
      <c r="AX438" t="s">
        <v>539</v>
      </c>
      <c r="AY438" t="s">
        <v>64</v>
      </c>
    </row>
    <row r="439" ht="17.25" spans="4:51">
      <c r="D439" s="81">
        <v>0</v>
      </c>
      <c r="L439">
        <v>0</v>
      </c>
      <c r="Y439" s="87"/>
      <c r="Z439">
        <f t="shared" si="44"/>
        <v>0</v>
      </c>
      <c r="AA439">
        <f t="shared" si="42"/>
        <v>0</v>
      </c>
      <c r="AB439" s="82" t="s">
        <v>843</v>
      </c>
      <c r="AC439" s="82">
        <v>0</v>
      </c>
      <c r="AD439" s="82">
        <v>0</v>
      </c>
      <c r="AE439" s="82">
        <v>0</v>
      </c>
      <c r="AF439" s="82">
        <v>0</v>
      </c>
      <c r="AG439">
        <f t="shared" si="43"/>
        <v>0</v>
      </c>
      <c r="AI439" s="90" t="s">
        <v>673</v>
      </c>
      <c r="AJ439" s="90" t="s">
        <v>64</v>
      </c>
      <c r="AX439" t="s">
        <v>673</v>
      </c>
      <c r="AY439" t="s">
        <v>64</v>
      </c>
    </row>
    <row r="440" ht="17.25" spans="4:51">
      <c r="D440" s="81">
        <v>0</v>
      </c>
      <c r="L440">
        <v>0</v>
      </c>
      <c r="Y440" s="87"/>
      <c r="Z440">
        <f t="shared" si="44"/>
        <v>0</v>
      </c>
      <c r="AA440" t="str">
        <f t="shared" si="42"/>
        <v>三林支行</v>
      </c>
      <c r="AB440" s="82" t="s">
        <v>396</v>
      </c>
      <c r="AC440" s="82">
        <v>0</v>
      </c>
      <c r="AD440" s="82">
        <v>16000</v>
      </c>
      <c r="AE440" s="82">
        <v>0</v>
      </c>
      <c r="AF440" s="82">
        <v>21000</v>
      </c>
      <c r="AG440" t="str">
        <f t="shared" si="43"/>
        <v>三林支行</v>
      </c>
      <c r="AI440" s="90" t="s">
        <v>676</v>
      </c>
      <c r="AJ440" s="90" t="s">
        <v>64</v>
      </c>
      <c r="AX440" t="s">
        <v>676</v>
      </c>
      <c r="AY440" t="s">
        <v>64</v>
      </c>
    </row>
    <row r="441" ht="17.25" spans="4:51">
      <c r="D441" s="81">
        <v>0</v>
      </c>
      <c r="L441">
        <v>0</v>
      </c>
      <c r="Y441" s="87"/>
      <c r="Z441">
        <f t="shared" si="44"/>
        <v>0</v>
      </c>
      <c r="AA441">
        <f t="shared" si="42"/>
        <v>0</v>
      </c>
      <c r="AB441" s="82" t="s">
        <v>844</v>
      </c>
      <c r="AC441" s="82">
        <v>0</v>
      </c>
      <c r="AD441" s="82">
        <v>0</v>
      </c>
      <c r="AE441" s="82">
        <v>0</v>
      </c>
      <c r="AF441" s="82">
        <v>0</v>
      </c>
      <c r="AG441">
        <f t="shared" si="43"/>
        <v>0</v>
      </c>
      <c r="AI441" s="90" t="s">
        <v>845</v>
      </c>
      <c r="AJ441" s="90" t="s">
        <v>64</v>
      </c>
      <c r="AX441" t="s">
        <v>845</v>
      </c>
      <c r="AY441" t="s">
        <v>64</v>
      </c>
    </row>
    <row r="442" ht="17.25" spans="4:51">
      <c r="D442" s="81">
        <v>0</v>
      </c>
      <c r="L442">
        <v>0</v>
      </c>
      <c r="Y442" s="87"/>
      <c r="Z442">
        <f t="shared" si="44"/>
        <v>0</v>
      </c>
      <c r="AA442" t="str">
        <f t="shared" si="42"/>
        <v>益江分理处</v>
      </c>
      <c r="AB442" s="82" t="s">
        <v>215</v>
      </c>
      <c r="AC442" s="82">
        <v>0</v>
      </c>
      <c r="AD442" s="82">
        <v>0</v>
      </c>
      <c r="AE442" s="82">
        <v>2</v>
      </c>
      <c r="AF442" s="82">
        <v>150000</v>
      </c>
      <c r="AG442" t="str">
        <f t="shared" si="43"/>
        <v>益江分理处</v>
      </c>
      <c r="AI442" s="90" t="s">
        <v>846</v>
      </c>
      <c r="AJ442" s="90" t="s">
        <v>64</v>
      </c>
      <c r="AX442" t="s">
        <v>846</v>
      </c>
      <c r="AY442" t="s">
        <v>64</v>
      </c>
    </row>
    <row r="443" ht="17.25" spans="4:51">
      <c r="D443" s="81">
        <v>0</v>
      </c>
      <c r="L443">
        <v>0</v>
      </c>
      <c r="Y443" s="87"/>
      <c r="Z443">
        <f t="shared" si="44"/>
        <v>0</v>
      </c>
      <c r="AA443">
        <f t="shared" si="42"/>
        <v>0</v>
      </c>
      <c r="AB443" s="82" t="s">
        <v>847</v>
      </c>
      <c r="AC443" s="82">
        <v>0</v>
      </c>
      <c r="AD443" s="82">
        <v>0</v>
      </c>
      <c r="AE443" s="82">
        <v>0</v>
      </c>
      <c r="AF443" s="82">
        <v>0</v>
      </c>
      <c r="AG443">
        <f t="shared" si="43"/>
        <v>0</v>
      </c>
      <c r="AI443" s="90" t="s">
        <v>55</v>
      </c>
      <c r="AJ443" s="90" t="s">
        <v>64</v>
      </c>
      <c r="AX443" t="s">
        <v>55</v>
      </c>
      <c r="AY443" t="s">
        <v>64</v>
      </c>
    </row>
    <row r="444" ht="17.25" spans="4:51">
      <c r="D444" s="81">
        <v>0</v>
      </c>
      <c r="L444">
        <v>0</v>
      </c>
      <c r="Y444" s="87"/>
      <c r="Z444">
        <f t="shared" si="44"/>
        <v>0</v>
      </c>
      <c r="AA444" t="str">
        <f t="shared" si="42"/>
        <v>金桥支行</v>
      </c>
      <c r="AB444" s="82" t="s">
        <v>848</v>
      </c>
      <c r="AC444" s="82">
        <v>0</v>
      </c>
      <c r="AD444" s="82">
        <v>0</v>
      </c>
      <c r="AE444" s="82">
        <v>0</v>
      </c>
      <c r="AF444" s="82">
        <v>0</v>
      </c>
      <c r="AG444" t="str">
        <f t="shared" si="43"/>
        <v>金桥支行</v>
      </c>
      <c r="AI444" s="95" t="s">
        <v>70</v>
      </c>
      <c r="AJ444" s="90" t="s">
        <v>64</v>
      </c>
      <c r="AX444" t="s">
        <v>70</v>
      </c>
      <c r="AY444" t="s">
        <v>64</v>
      </c>
    </row>
    <row r="445" ht="17.25" spans="4:51">
      <c r="D445" s="81">
        <v>0</v>
      </c>
      <c r="L445">
        <v>0</v>
      </c>
      <c r="Y445" s="87"/>
      <c r="Z445">
        <f t="shared" si="44"/>
        <v>0</v>
      </c>
      <c r="AA445" t="str">
        <f t="shared" si="42"/>
        <v>零售市场部</v>
      </c>
      <c r="AB445" s="82" t="s">
        <v>168</v>
      </c>
      <c r="AC445" s="82">
        <v>7</v>
      </c>
      <c r="AD445" s="82">
        <v>13900</v>
      </c>
      <c r="AE445" s="82">
        <v>107</v>
      </c>
      <c r="AF445" s="82">
        <v>2588552</v>
      </c>
      <c r="AG445" t="str">
        <f t="shared" si="43"/>
        <v>零售市场部</v>
      </c>
      <c r="AI445" s="96" t="s">
        <v>31</v>
      </c>
      <c r="AJ445" s="90" t="s">
        <v>64</v>
      </c>
      <c r="AX445" t="s">
        <v>31</v>
      </c>
      <c r="AY445" t="s">
        <v>64</v>
      </c>
    </row>
    <row r="446" ht="17.25" spans="4:51">
      <c r="D446" s="81">
        <v>0</v>
      </c>
      <c r="L446">
        <v>0</v>
      </c>
      <c r="Y446" s="87"/>
      <c r="Z446">
        <f t="shared" si="44"/>
        <v>0</v>
      </c>
      <c r="AA446" t="str">
        <f t="shared" si="42"/>
        <v>新园路支行</v>
      </c>
      <c r="AB446" s="82" t="s">
        <v>172</v>
      </c>
      <c r="AC446" s="82">
        <v>0</v>
      </c>
      <c r="AD446" s="82">
        <v>0</v>
      </c>
      <c r="AE446" s="82">
        <v>0</v>
      </c>
      <c r="AF446" s="82">
        <v>73850</v>
      </c>
      <c r="AG446" t="str">
        <f t="shared" si="43"/>
        <v>新园路支行</v>
      </c>
      <c r="AI446" s="90" t="s">
        <v>753</v>
      </c>
      <c r="AJ446" s="90" t="s">
        <v>64</v>
      </c>
      <c r="AX446" t="s">
        <v>753</v>
      </c>
      <c r="AY446" t="s">
        <v>64</v>
      </c>
    </row>
    <row r="447" ht="17.25" spans="4:51">
      <c r="D447" s="81">
        <v>0</v>
      </c>
      <c r="L447">
        <v>0</v>
      </c>
      <c r="Y447" s="87"/>
      <c r="Z447">
        <f t="shared" si="44"/>
        <v>0</v>
      </c>
      <c r="AA447" t="str">
        <f t="shared" si="42"/>
        <v>北蔡支行</v>
      </c>
      <c r="AB447" s="82" t="s">
        <v>779</v>
      </c>
      <c r="AC447" s="82">
        <v>0</v>
      </c>
      <c r="AD447" s="82">
        <v>0</v>
      </c>
      <c r="AE447" s="82">
        <v>0</v>
      </c>
      <c r="AF447" s="82">
        <v>136500</v>
      </c>
      <c r="AG447" t="str">
        <f t="shared" si="43"/>
        <v>北蔡支行</v>
      </c>
      <c r="AI447" s="90" t="s">
        <v>184</v>
      </c>
      <c r="AJ447" s="90" t="s">
        <v>121</v>
      </c>
      <c r="AX447" t="s">
        <v>184</v>
      </c>
      <c r="AY447" t="s">
        <v>121</v>
      </c>
    </row>
    <row r="448" ht="17.25" spans="4:51">
      <c r="D448" s="81">
        <v>0</v>
      </c>
      <c r="L448">
        <v>0</v>
      </c>
      <c r="Y448" s="87"/>
      <c r="Z448">
        <f t="shared" si="44"/>
        <v>0</v>
      </c>
      <c r="AA448" t="str">
        <f t="shared" si="42"/>
        <v>曹路支行</v>
      </c>
      <c r="AB448" s="82" t="s">
        <v>849</v>
      </c>
      <c r="AC448" s="82">
        <v>0</v>
      </c>
      <c r="AD448" s="82">
        <v>0</v>
      </c>
      <c r="AE448" s="82">
        <v>0</v>
      </c>
      <c r="AF448" s="82">
        <v>0</v>
      </c>
      <c r="AG448" t="str">
        <f t="shared" si="43"/>
        <v>曹路支行</v>
      </c>
      <c r="AI448" s="90" t="s">
        <v>848</v>
      </c>
      <c r="AJ448" s="90" t="s">
        <v>64</v>
      </c>
      <c r="AX448" t="s">
        <v>848</v>
      </c>
      <c r="AY448" t="s">
        <v>64</v>
      </c>
    </row>
    <row r="449" ht="17.25" spans="4:51">
      <c r="D449" s="81">
        <v>0</v>
      </c>
      <c r="L449">
        <v>0</v>
      </c>
      <c r="Y449" s="87"/>
      <c r="Z449">
        <f t="shared" si="44"/>
        <v>0</v>
      </c>
      <c r="AA449" t="str">
        <f t="shared" si="42"/>
        <v>六里支行</v>
      </c>
      <c r="AB449" s="82" t="s">
        <v>812</v>
      </c>
      <c r="AC449" s="82">
        <v>0</v>
      </c>
      <c r="AD449" s="82">
        <v>0</v>
      </c>
      <c r="AE449" s="82">
        <v>0</v>
      </c>
      <c r="AF449" s="82">
        <v>0</v>
      </c>
      <c r="AG449" t="str">
        <f t="shared" si="43"/>
        <v>六里支行</v>
      </c>
      <c r="AI449" s="90" t="s">
        <v>850</v>
      </c>
      <c r="AJ449" s="90" t="s">
        <v>64</v>
      </c>
      <c r="AX449" t="s">
        <v>850</v>
      </c>
      <c r="AY449" t="s">
        <v>64</v>
      </c>
    </row>
    <row r="450" ht="17.25" spans="4:51">
      <c r="D450" s="81">
        <v>0</v>
      </c>
      <c r="L450">
        <v>0</v>
      </c>
      <c r="Y450" s="87"/>
      <c r="Z450">
        <f t="shared" si="44"/>
        <v>0</v>
      </c>
      <c r="AA450" t="str">
        <f t="shared" ref="AA450:AA513" si="45">AG450</f>
        <v>六团支行</v>
      </c>
      <c r="AB450" s="82" t="s">
        <v>851</v>
      </c>
      <c r="AC450" s="82">
        <v>0</v>
      </c>
      <c r="AD450" s="82">
        <v>0</v>
      </c>
      <c r="AE450" s="82">
        <v>0</v>
      </c>
      <c r="AF450" s="82">
        <v>0</v>
      </c>
      <c r="AG450" t="str">
        <f t="shared" ref="AG450:AG513" si="46">IFERROR(VLOOKUP(AB450,$AI:$AJ,2,FALSE),0)</f>
        <v>六团支行</v>
      </c>
      <c r="AI450" s="90" t="s">
        <v>852</v>
      </c>
      <c r="AJ450" s="90" t="s">
        <v>64</v>
      </c>
      <c r="AX450" t="s">
        <v>852</v>
      </c>
      <c r="AY450" t="s">
        <v>64</v>
      </c>
    </row>
    <row r="451" ht="17.25" spans="4:51">
      <c r="D451" s="81">
        <v>0</v>
      </c>
      <c r="L451">
        <v>0</v>
      </c>
      <c r="Y451" s="87"/>
      <c r="Z451">
        <f t="shared" si="44"/>
        <v>0</v>
      </c>
      <c r="AA451">
        <f t="shared" si="45"/>
        <v>0</v>
      </c>
      <c r="AB451" s="82" t="s">
        <v>853</v>
      </c>
      <c r="AC451" s="82">
        <v>0</v>
      </c>
      <c r="AD451" s="82">
        <v>0</v>
      </c>
      <c r="AE451" s="82">
        <v>0</v>
      </c>
      <c r="AF451" s="82">
        <v>880</v>
      </c>
      <c r="AG451">
        <f t="shared" si="46"/>
        <v>0</v>
      </c>
      <c r="AI451" s="90" t="s">
        <v>854</v>
      </c>
      <c r="AJ451" s="90" t="s">
        <v>64</v>
      </c>
      <c r="AX451" t="s">
        <v>854</v>
      </c>
      <c r="AY451" t="s">
        <v>64</v>
      </c>
    </row>
    <row r="452" ht="17.25" spans="4:51">
      <c r="D452" s="81">
        <v>0</v>
      </c>
      <c r="L452">
        <v>0</v>
      </c>
      <c r="Y452" s="87"/>
      <c r="Z452">
        <f t="shared" ref="Z452:Z515" si="47">P452-Y452</f>
        <v>0</v>
      </c>
      <c r="AA452">
        <f t="shared" si="45"/>
        <v>0</v>
      </c>
      <c r="AB452" s="82" t="s">
        <v>855</v>
      </c>
      <c r="AC452" s="82">
        <v>0</v>
      </c>
      <c r="AD452" s="82">
        <v>0</v>
      </c>
      <c r="AE452" s="82">
        <v>0</v>
      </c>
      <c r="AF452" s="82">
        <v>0</v>
      </c>
      <c r="AG452">
        <f t="shared" si="46"/>
        <v>0</v>
      </c>
      <c r="AI452" s="93" t="s">
        <v>856</v>
      </c>
      <c r="AJ452" s="90" t="s">
        <v>64</v>
      </c>
      <c r="AX452" t="s">
        <v>856</v>
      </c>
      <c r="AY452" t="s">
        <v>64</v>
      </c>
    </row>
    <row r="453" ht="17.25" spans="4:51">
      <c r="D453" s="81">
        <v>0</v>
      </c>
      <c r="L453">
        <v>0</v>
      </c>
      <c r="Y453" s="87"/>
      <c r="Z453">
        <f t="shared" si="47"/>
        <v>0</v>
      </c>
      <c r="AA453" t="str">
        <f t="shared" si="45"/>
        <v>杨思支行</v>
      </c>
      <c r="AB453" s="82" t="s">
        <v>740</v>
      </c>
      <c r="AC453" s="82">
        <v>0</v>
      </c>
      <c r="AD453" s="82">
        <v>0</v>
      </c>
      <c r="AE453" s="82">
        <v>0</v>
      </c>
      <c r="AF453" s="82">
        <v>0</v>
      </c>
      <c r="AG453" t="str">
        <f t="shared" si="46"/>
        <v>杨思支行</v>
      </c>
      <c r="AI453" s="94" t="s">
        <v>745</v>
      </c>
      <c r="AJ453" s="90" t="s">
        <v>64</v>
      </c>
      <c r="AX453" t="s">
        <v>745</v>
      </c>
      <c r="AY453" t="s">
        <v>64</v>
      </c>
    </row>
    <row r="454" ht="17.25" spans="4:51">
      <c r="D454" s="81">
        <v>0</v>
      </c>
      <c r="L454">
        <v>0</v>
      </c>
      <c r="Y454" s="87"/>
      <c r="Z454">
        <f t="shared" si="47"/>
        <v>0</v>
      </c>
      <c r="AA454" t="str">
        <f t="shared" si="45"/>
        <v>金杨支行</v>
      </c>
      <c r="AB454" s="82" t="s">
        <v>857</v>
      </c>
      <c r="AC454" s="82">
        <v>0</v>
      </c>
      <c r="AD454" s="82">
        <v>0</v>
      </c>
      <c r="AE454" s="82">
        <v>0</v>
      </c>
      <c r="AF454" s="82">
        <v>0</v>
      </c>
      <c r="AG454" t="str">
        <f t="shared" si="46"/>
        <v>金杨支行</v>
      </c>
      <c r="AI454" s="94" t="s">
        <v>858</v>
      </c>
      <c r="AJ454" s="90" t="s">
        <v>64</v>
      </c>
      <c r="AX454" t="s">
        <v>858</v>
      </c>
      <c r="AY454" t="s">
        <v>64</v>
      </c>
    </row>
    <row r="455" ht="17.25" spans="4:51">
      <c r="D455" s="81">
        <v>0</v>
      </c>
      <c r="L455">
        <v>0</v>
      </c>
      <c r="Y455" s="87"/>
      <c r="Z455">
        <f t="shared" si="47"/>
        <v>0</v>
      </c>
      <c r="AA455" t="str">
        <f t="shared" si="45"/>
        <v>零售金融部</v>
      </c>
      <c r="AB455" s="82" t="s">
        <v>251</v>
      </c>
      <c r="AC455" s="82">
        <v>0</v>
      </c>
      <c r="AD455" s="82">
        <v>0</v>
      </c>
      <c r="AE455" s="82">
        <v>0</v>
      </c>
      <c r="AF455" s="82">
        <v>100462</v>
      </c>
      <c r="AG455" t="str">
        <f t="shared" si="46"/>
        <v>零售金融部</v>
      </c>
      <c r="AI455" s="95" t="s">
        <v>859</v>
      </c>
      <c r="AJ455" s="90" t="s">
        <v>121</v>
      </c>
      <c r="AX455" t="s">
        <v>859</v>
      </c>
      <c r="AY455" t="s">
        <v>121</v>
      </c>
    </row>
    <row r="456" ht="17.25" spans="4:51">
      <c r="D456" s="81">
        <v>0</v>
      </c>
      <c r="L456">
        <v>0</v>
      </c>
      <c r="Y456" s="87"/>
      <c r="Z456">
        <f t="shared" si="47"/>
        <v>0</v>
      </c>
      <c r="AA456">
        <f t="shared" si="45"/>
        <v>0</v>
      </c>
      <c r="AB456" s="82" t="s">
        <v>860</v>
      </c>
      <c r="AC456" s="82">
        <v>0</v>
      </c>
      <c r="AD456" s="82">
        <v>0</v>
      </c>
      <c r="AE456" s="82">
        <v>0</v>
      </c>
      <c r="AF456" s="82">
        <v>0</v>
      </c>
      <c r="AG456">
        <f t="shared" si="46"/>
        <v>0</v>
      </c>
      <c r="AI456" s="90" t="s">
        <v>407</v>
      </c>
      <c r="AJ456" s="90" t="s">
        <v>64</v>
      </c>
      <c r="AX456" t="s">
        <v>407</v>
      </c>
      <c r="AY456" t="s">
        <v>64</v>
      </c>
    </row>
    <row r="457" ht="17.25" spans="4:51">
      <c r="D457" s="81">
        <v>0</v>
      </c>
      <c r="L457">
        <v>0</v>
      </c>
      <c r="Y457" s="87"/>
      <c r="Z457">
        <f t="shared" si="47"/>
        <v>0</v>
      </c>
      <c r="AA457" t="str">
        <f t="shared" si="45"/>
        <v>北蔡支行</v>
      </c>
      <c r="AB457" s="82" t="s">
        <v>786</v>
      </c>
      <c r="AC457" s="82">
        <v>0</v>
      </c>
      <c r="AD457" s="82">
        <v>0</v>
      </c>
      <c r="AE457" s="82">
        <v>0</v>
      </c>
      <c r="AF457" s="82">
        <v>13300</v>
      </c>
      <c r="AG457" t="str">
        <f t="shared" si="46"/>
        <v>北蔡支行</v>
      </c>
      <c r="AI457" s="96" t="s">
        <v>127</v>
      </c>
      <c r="AJ457" s="90" t="s">
        <v>104</v>
      </c>
      <c r="AX457" t="s">
        <v>127</v>
      </c>
      <c r="AY457" t="s">
        <v>104</v>
      </c>
    </row>
    <row r="458" ht="17.25" spans="4:51">
      <c r="D458" s="81">
        <v>0</v>
      </c>
      <c r="L458">
        <v>0</v>
      </c>
      <c r="Y458" s="87"/>
      <c r="Z458">
        <f t="shared" si="47"/>
        <v>0</v>
      </c>
      <c r="AA458" t="str">
        <f t="shared" si="45"/>
        <v>江镇支行</v>
      </c>
      <c r="AB458" s="82" t="s">
        <v>405</v>
      </c>
      <c r="AC458" s="82">
        <v>0</v>
      </c>
      <c r="AD458" s="82">
        <v>0</v>
      </c>
      <c r="AE458" s="82">
        <v>0</v>
      </c>
      <c r="AF458" s="82">
        <v>6000</v>
      </c>
      <c r="AG458" t="str">
        <f t="shared" si="46"/>
        <v>江镇支行</v>
      </c>
      <c r="AI458" s="90" t="s">
        <v>303</v>
      </c>
      <c r="AJ458" s="90" t="s">
        <v>121</v>
      </c>
      <c r="AX458" t="s">
        <v>303</v>
      </c>
      <c r="AY458" t="s">
        <v>121</v>
      </c>
    </row>
    <row r="459" ht="17.25" spans="4:51">
      <c r="D459" s="81">
        <v>0</v>
      </c>
      <c r="L459">
        <v>0</v>
      </c>
      <c r="Y459" s="87"/>
      <c r="Z459">
        <f t="shared" si="47"/>
        <v>0</v>
      </c>
      <c r="AA459" t="str">
        <f t="shared" si="45"/>
        <v>凌兆分理处</v>
      </c>
      <c r="AB459" s="82" t="s">
        <v>861</v>
      </c>
      <c r="AC459" s="82">
        <v>0</v>
      </c>
      <c r="AD459" s="82">
        <v>0</v>
      </c>
      <c r="AE459" s="82">
        <v>2</v>
      </c>
      <c r="AF459" s="82">
        <v>0</v>
      </c>
      <c r="AG459" t="str">
        <f t="shared" si="46"/>
        <v>凌兆分理处</v>
      </c>
      <c r="AI459" s="90" t="s">
        <v>857</v>
      </c>
      <c r="AJ459" s="90" t="s">
        <v>121</v>
      </c>
      <c r="AX459" t="s">
        <v>857</v>
      </c>
      <c r="AY459" t="s">
        <v>121</v>
      </c>
    </row>
    <row r="460" ht="17.25" spans="4:51">
      <c r="D460" s="81">
        <v>0</v>
      </c>
      <c r="L460">
        <v>0</v>
      </c>
      <c r="Y460" s="87"/>
      <c r="Z460">
        <f t="shared" si="47"/>
        <v>0</v>
      </c>
      <c r="AA460" t="str">
        <f t="shared" si="45"/>
        <v>金桥支行</v>
      </c>
      <c r="AB460" s="82" t="s">
        <v>407</v>
      </c>
      <c r="AC460" s="82">
        <v>0</v>
      </c>
      <c r="AD460" s="82">
        <v>0</v>
      </c>
      <c r="AE460" s="82">
        <v>2</v>
      </c>
      <c r="AF460" s="82">
        <v>106000</v>
      </c>
      <c r="AG460" t="str">
        <f t="shared" si="46"/>
        <v>金桥支行</v>
      </c>
      <c r="AI460" s="90" t="s">
        <v>839</v>
      </c>
      <c r="AJ460" s="90" t="s">
        <v>121</v>
      </c>
      <c r="AX460" t="s">
        <v>839</v>
      </c>
      <c r="AY460" t="s">
        <v>121</v>
      </c>
    </row>
    <row r="461" ht="17.25" spans="4:51">
      <c r="D461" s="81">
        <v>0</v>
      </c>
      <c r="L461">
        <v>0</v>
      </c>
      <c r="Y461" s="87"/>
      <c r="Z461">
        <f t="shared" si="47"/>
        <v>0</v>
      </c>
      <c r="AA461" t="str">
        <f t="shared" si="45"/>
        <v>公司金融部</v>
      </c>
      <c r="AB461" s="82" t="s">
        <v>192</v>
      </c>
      <c r="AC461" s="82">
        <v>0</v>
      </c>
      <c r="AD461" s="82">
        <v>0</v>
      </c>
      <c r="AE461" s="82">
        <v>0</v>
      </c>
      <c r="AF461" s="82">
        <v>0</v>
      </c>
      <c r="AG461" t="str">
        <f t="shared" si="46"/>
        <v>公司金融部</v>
      </c>
      <c r="AI461" s="90" t="s">
        <v>862</v>
      </c>
      <c r="AJ461" s="90" t="s">
        <v>121</v>
      </c>
      <c r="AX461" t="s">
        <v>862</v>
      </c>
      <c r="AY461" t="s">
        <v>121</v>
      </c>
    </row>
    <row r="462" ht="17.25" spans="4:51">
      <c r="D462" s="81">
        <v>0</v>
      </c>
      <c r="L462">
        <v>0</v>
      </c>
      <c r="Y462" s="87"/>
      <c r="Z462">
        <f t="shared" si="47"/>
        <v>0</v>
      </c>
      <c r="AA462" t="str">
        <f t="shared" si="45"/>
        <v>合规内控部</v>
      </c>
      <c r="AB462" s="82" t="s">
        <v>469</v>
      </c>
      <c r="AC462" s="82">
        <v>0</v>
      </c>
      <c r="AD462" s="82">
        <v>0</v>
      </c>
      <c r="AE462" s="82">
        <v>0</v>
      </c>
      <c r="AF462" s="82">
        <v>85000</v>
      </c>
      <c r="AG462" t="str">
        <f t="shared" si="46"/>
        <v>合规内控部</v>
      </c>
      <c r="AI462" s="90" t="s">
        <v>863</v>
      </c>
      <c r="AJ462" s="90" t="s">
        <v>121</v>
      </c>
      <c r="AX462" t="s">
        <v>863</v>
      </c>
      <c r="AY462" t="s">
        <v>121</v>
      </c>
    </row>
    <row r="463" ht="17.25" spans="4:51">
      <c r="D463" s="81">
        <v>0</v>
      </c>
      <c r="L463">
        <v>0</v>
      </c>
      <c r="Y463" s="87"/>
      <c r="Z463">
        <f t="shared" si="47"/>
        <v>0</v>
      </c>
      <c r="AA463" t="str">
        <f t="shared" si="45"/>
        <v>公司金融部</v>
      </c>
      <c r="AB463" s="82" t="s">
        <v>238</v>
      </c>
      <c r="AC463" s="82">
        <v>0</v>
      </c>
      <c r="AD463" s="82">
        <v>0</v>
      </c>
      <c r="AE463" s="82">
        <v>0</v>
      </c>
      <c r="AF463" s="82">
        <v>0</v>
      </c>
      <c r="AG463" t="str">
        <f t="shared" si="46"/>
        <v>公司金融部</v>
      </c>
      <c r="AI463" s="90" t="s">
        <v>849</v>
      </c>
      <c r="AJ463" s="90" t="s">
        <v>69</v>
      </c>
      <c r="AX463" t="s">
        <v>849</v>
      </c>
      <c r="AY463" t="s">
        <v>69</v>
      </c>
    </row>
    <row r="464" ht="17.25" spans="4:51">
      <c r="D464" s="81">
        <v>0</v>
      </c>
      <c r="L464">
        <v>0</v>
      </c>
      <c r="Y464" s="87"/>
      <c r="Z464">
        <f t="shared" si="47"/>
        <v>0</v>
      </c>
      <c r="AA464" t="str">
        <f t="shared" si="45"/>
        <v>三林支行</v>
      </c>
      <c r="AB464" s="82" t="s">
        <v>719</v>
      </c>
      <c r="AC464" s="82">
        <v>0</v>
      </c>
      <c r="AD464" s="82">
        <v>0</v>
      </c>
      <c r="AE464" s="82">
        <v>0</v>
      </c>
      <c r="AF464" s="82">
        <v>0</v>
      </c>
      <c r="AG464" t="str">
        <f t="shared" si="46"/>
        <v>三林支行</v>
      </c>
      <c r="AI464" s="90" t="s">
        <v>644</v>
      </c>
      <c r="AJ464" s="90" t="s">
        <v>69</v>
      </c>
      <c r="AX464" t="s">
        <v>644</v>
      </c>
      <c r="AY464" t="s">
        <v>69</v>
      </c>
    </row>
    <row r="465" ht="17.25" spans="4:51">
      <c r="D465" s="81">
        <v>0</v>
      </c>
      <c r="L465">
        <v>0</v>
      </c>
      <c r="Y465" s="87"/>
      <c r="Z465">
        <f t="shared" si="47"/>
        <v>0</v>
      </c>
      <c r="AA465" t="str">
        <f t="shared" si="45"/>
        <v>营业部</v>
      </c>
      <c r="AB465" s="82" t="s">
        <v>410</v>
      </c>
      <c r="AC465" s="82">
        <v>0</v>
      </c>
      <c r="AD465" s="82">
        <v>0</v>
      </c>
      <c r="AE465" s="82">
        <v>0</v>
      </c>
      <c r="AF465" s="82">
        <v>10500</v>
      </c>
      <c r="AG465" t="str">
        <f t="shared" si="46"/>
        <v>营业部</v>
      </c>
      <c r="AI465" s="90" t="s">
        <v>226</v>
      </c>
      <c r="AJ465" s="90" t="s">
        <v>69</v>
      </c>
      <c r="AX465" t="s">
        <v>226</v>
      </c>
      <c r="AY465" t="s">
        <v>69</v>
      </c>
    </row>
    <row r="466" ht="17.25" spans="4:51">
      <c r="D466" s="81">
        <v>0</v>
      </c>
      <c r="L466">
        <v>0</v>
      </c>
      <c r="Y466" s="87"/>
      <c r="Z466">
        <f t="shared" si="47"/>
        <v>0</v>
      </c>
      <c r="AA466" t="str">
        <f t="shared" si="45"/>
        <v>北蔡支行</v>
      </c>
      <c r="AB466" s="82" t="s">
        <v>413</v>
      </c>
      <c r="AC466" s="82">
        <v>0</v>
      </c>
      <c r="AD466" s="82">
        <v>0</v>
      </c>
      <c r="AE466" s="82">
        <v>2</v>
      </c>
      <c r="AF466" s="82">
        <v>0</v>
      </c>
      <c r="AG466" t="str">
        <f t="shared" si="46"/>
        <v>北蔡支行</v>
      </c>
      <c r="AI466" s="90" t="s">
        <v>216</v>
      </c>
      <c r="AJ466" s="90" t="s">
        <v>69</v>
      </c>
      <c r="AX466" t="s">
        <v>216</v>
      </c>
      <c r="AY466" t="s">
        <v>69</v>
      </c>
    </row>
    <row r="467" ht="17.25" spans="4:51">
      <c r="D467" s="81">
        <v>0</v>
      </c>
      <c r="L467">
        <v>0</v>
      </c>
      <c r="Y467" s="87"/>
      <c r="Z467">
        <f t="shared" si="47"/>
        <v>0</v>
      </c>
      <c r="AA467" t="str">
        <f t="shared" si="45"/>
        <v>运营管理部业务保障部</v>
      </c>
      <c r="AB467" s="82" t="s">
        <v>465</v>
      </c>
      <c r="AC467" s="82">
        <v>0</v>
      </c>
      <c r="AD467" s="82">
        <v>0</v>
      </c>
      <c r="AE467" s="82">
        <v>0</v>
      </c>
      <c r="AF467" s="82">
        <v>0</v>
      </c>
      <c r="AG467" t="str">
        <f t="shared" si="46"/>
        <v>运营管理部业务保障部</v>
      </c>
      <c r="AI467" s="90" t="s">
        <v>592</v>
      </c>
      <c r="AJ467" s="90" t="s">
        <v>69</v>
      </c>
      <c r="AX467" t="s">
        <v>592</v>
      </c>
      <c r="AY467" t="s">
        <v>69</v>
      </c>
    </row>
    <row r="468" ht="17.25" spans="4:51">
      <c r="D468" s="81">
        <v>0</v>
      </c>
      <c r="L468">
        <v>0</v>
      </c>
      <c r="Y468" s="87"/>
      <c r="Z468">
        <f t="shared" si="47"/>
        <v>0</v>
      </c>
      <c r="AA468">
        <f t="shared" si="45"/>
        <v>0</v>
      </c>
      <c r="AB468" s="82" t="s">
        <v>864</v>
      </c>
      <c r="AC468" s="82">
        <v>0</v>
      </c>
      <c r="AD468" s="82">
        <v>0</v>
      </c>
      <c r="AE468" s="82">
        <v>0</v>
      </c>
      <c r="AF468" s="82">
        <v>0</v>
      </c>
      <c r="AG468">
        <f t="shared" si="46"/>
        <v>0</v>
      </c>
      <c r="AI468" s="90" t="s">
        <v>585</v>
      </c>
      <c r="AJ468" s="90" t="s">
        <v>69</v>
      </c>
      <c r="AX468" t="s">
        <v>585</v>
      </c>
      <c r="AY468" t="s">
        <v>69</v>
      </c>
    </row>
    <row r="469" ht="17.25" spans="4:51">
      <c r="D469" s="81">
        <v>0</v>
      </c>
      <c r="L469">
        <v>0</v>
      </c>
      <c r="Y469" s="87"/>
      <c r="Z469">
        <f t="shared" si="47"/>
        <v>0</v>
      </c>
      <c r="AA469" t="str">
        <f t="shared" si="45"/>
        <v>潼港分理处</v>
      </c>
      <c r="AB469" s="82" t="s">
        <v>416</v>
      </c>
      <c r="AC469" s="82">
        <v>0</v>
      </c>
      <c r="AD469" s="82">
        <v>0</v>
      </c>
      <c r="AE469" s="82">
        <v>23</v>
      </c>
      <c r="AF469" s="82">
        <v>70000</v>
      </c>
      <c r="AG469" t="str">
        <f t="shared" si="46"/>
        <v>潼港分理处</v>
      </c>
      <c r="AI469" s="90" t="s">
        <v>865</v>
      </c>
      <c r="AJ469" s="90" t="s">
        <v>69</v>
      </c>
      <c r="AX469" t="s">
        <v>865</v>
      </c>
      <c r="AY469" t="s">
        <v>69</v>
      </c>
    </row>
    <row r="470" ht="17.25" spans="4:51">
      <c r="D470" s="81">
        <v>0</v>
      </c>
      <c r="L470">
        <v>0</v>
      </c>
      <c r="Y470" s="87"/>
      <c r="Z470">
        <f t="shared" si="47"/>
        <v>0</v>
      </c>
      <c r="AA470" t="str">
        <f t="shared" si="45"/>
        <v>陆家嘴支行</v>
      </c>
      <c r="AB470" s="82" t="s">
        <v>651</v>
      </c>
      <c r="AC470" s="82">
        <v>0</v>
      </c>
      <c r="AD470" s="82">
        <v>0</v>
      </c>
      <c r="AE470" s="82">
        <v>0</v>
      </c>
      <c r="AF470" s="82">
        <v>0</v>
      </c>
      <c r="AG470" t="str">
        <f t="shared" si="46"/>
        <v>陆家嘴支行</v>
      </c>
      <c r="AI470" s="90" t="s">
        <v>866</v>
      </c>
      <c r="AJ470" s="90" t="s">
        <v>69</v>
      </c>
      <c r="AX470" t="s">
        <v>866</v>
      </c>
      <c r="AY470" t="s">
        <v>69</v>
      </c>
    </row>
    <row r="471" ht="17.25" spans="4:51">
      <c r="D471" s="81">
        <v>0</v>
      </c>
      <c r="L471">
        <v>0</v>
      </c>
      <c r="Y471" s="87"/>
      <c r="Z471">
        <f t="shared" si="47"/>
        <v>0</v>
      </c>
      <c r="AA471" t="str">
        <f t="shared" si="45"/>
        <v>曹路支行</v>
      </c>
      <c r="AB471" s="82" t="s">
        <v>226</v>
      </c>
      <c r="AC471" s="82">
        <v>0</v>
      </c>
      <c r="AD471" s="82">
        <v>0</v>
      </c>
      <c r="AE471" s="82">
        <v>4</v>
      </c>
      <c r="AF471" s="82">
        <v>558643</v>
      </c>
      <c r="AG471" t="str">
        <f t="shared" si="46"/>
        <v>曹路支行</v>
      </c>
      <c r="AI471" s="90" t="s">
        <v>867</v>
      </c>
      <c r="AJ471" s="90" t="s">
        <v>69</v>
      </c>
      <c r="AX471" t="s">
        <v>867</v>
      </c>
      <c r="AY471" t="s">
        <v>69</v>
      </c>
    </row>
    <row r="472" ht="17.25" spans="4:51">
      <c r="D472" s="81">
        <v>0</v>
      </c>
      <c r="L472">
        <v>0</v>
      </c>
      <c r="Y472" s="87"/>
      <c r="Z472">
        <f t="shared" si="47"/>
        <v>0</v>
      </c>
      <c r="AA472">
        <f t="shared" si="45"/>
        <v>0</v>
      </c>
      <c r="AB472" s="82" t="s">
        <v>868</v>
      </c>
      <c r="AC472" s="82">
        <v>0</v>
      </c>
      <c r="AD472" s="82">
        <v>0</v>
      </c>
      <c r="AE472" s="82">
        <v>0</v>
      </c>
      <c r="AF472" s="82">
        <v>0</v>
      </c>
      <c r="AG472">
        <f t="shared" si="46"/>
        <v>0</v>
      </c>
      <c r="AI472" s="90" t="s">
        <v>76</v>
      </c>
      <c r="AJ472" s="90" t="s">
        <v>69</v>
      </c>
      <c r="AX472" t="s">
        <v>76</v>
      </c>
      <c r="AY472" t="s">
        <v>69</v>
      </c>
    </row>
    <row r="473" ht="17.25" spans="4:51">
      <c r="D473" s="81">
        <v>0</v>
      </c>
      <c r="L473">
        <v>0</v>
      </c>
      <c r="Y473" s="87"/>
      <c r="Z473">
        <f t="shared" si="47"/>
        <v>0</v>
      </c>
      <c r="AA473" t="str">
        <f t="shared" si="45"/>
        <v>金海华城分理处</v>
      </c>
      <c r="AB473" s="82" t="s">
        <v>869</v>
      </c>
      <c r="AC473" s="82">
        <v>0</v>
      </c>
      <c r="AD473" s="82">
        <v>0</v>
      </c>
      <c r="AE473" s="82">
        <v>0</v>
      </c>
      <c r="AF473" s="82">
        <v>0</v>
      </c>
      <c r="AG473" t="str">
        <f t="shared" si="46"/>
        <v>金海华城分理处</v>
      </c>
      <c r="AI473" s="90" t="s">
        <v>63</v>
      </c>
      <c r="AJ473" s="90" t="s">
        <v>69</v>
      </c>
      <c r="AX473" t="s">
        <v>63</v>
      </c>
      <c r="AY473" t="s">
        <v>69</v>
      </c>
    </row>
    <row r="474" ht="17.25" spans="4:51">
      <c r="D474" s="81">
        <v>0</v>
      </c>
      <c r="L474">
        <v>0</v>
      </c>
      <c r="Y474" s="87"/>
      <c r="Z474">
        <f t="shared" si="47"/>
        <v>0</v>
      </c>
      <c r="AA474" t="str">
        <f t="shared" si="45"/>
        <v>川沙支行</v>
      </c>
      <c r="AB474" s="82" t="s">
        <v>175</v>
      </c>
      <c r="AC474" s="82">
        <v>0</v>
      </c>
      <c r="AD474" s="82">
        <v>0</v>
      </c>
      <c r="AE474" s="82">
        <v>0</v>
      </c>
      <c r="AF474" s="82">
        <v>50000</v>
      </c>
      <c r="AG474" t="str">
        <f t="shared" si="46"/>
        <v>川沙支行</v>
      </c>
      <c r="AI474" s="95" t="s">
        <v>496</v>
      </c>
      <c r="AJ474" s="90" t="s">
        <v>69</v>
      </c>
      <c r="AX474" t="s">
        <v>496</v>
      </c>
      <c r="AY474" t="s">
        <v>69</v>
      </c>
    </row>
    <row r="475" ht="17.25" spans="4:51">
      <c r="D475" s="81">
        <v>0</v>
      </c>
      <c r="L475">
        <v>0</v>
      </c>
      <c r="Y475" s="87"/>
      <c r="Z475">
        <f t="shared" si="47"/>
        <v>0</v>
      </c>
      <c r="AA475">
        <f t="shared" si="45"/>
        <v>0</v>
      </c>
      <c r="AB475" s="82" t="s">
        <v>870</v>
      </c>
      <c r="AC475" s="82">
        <v>0</v>
      </c>
      <c r="AD475" s="82">
        <v>0</v>
      </c>
      <c r="AE475" s="82">
        <v>0</v>
      </c>
      <c r="AF475" s="82">
        <v>0</v>
      </c>
      <c r="AG475">
        <f t="shared" si="46"/>
        <v>0</v>
      </c>
      <c r="AI475" s="96" t="s">
        <v>871</v>
      </c>
      <c r="AJ475" s="90" t="s">
        <v>69</v>
      </c>
      <c r="AX475" t="s">
        <v>871</v>
      </c>
      <c r="AY475" t="s">
        <v>69</v>
      </c>
    </row>
    <row r="476" ht="17.25" spans="4:51">
      <c r="D476" s="81">
        <v>0</v>
      </c>
      <c r="L476">
        <v>0</v>
      </c>
      <c r="Y476" s="87"/>
      <c r="Z476">
        <f t="shared" si="47"/>
        <v>0</v>
      </c>
      <c r="AA476" t="str">
        <f t="shared" si="45"/>
        <v>六团支行</v>
      </c>
      <c r="AB476" s="82" t="s">
        <v>872</v>
      </c>
      <c r="AC476" s="82">
        <v>1</v>
      </c>
      <c r="AD476" s="82">
        <v>0</v>
      </c>
      <c r="AE476" s="82">
        <v>1</v>
      </c>
      <c r="AF476" s="82">
        <v>20000</v>
      </c>
      <c r="AG476" t="str">
        <f t="shared" si="46"/>
        <v>六团支行</v>
      </c>
      <c r="AI476" s="90" t="s">
        <v>727</v>
      </c>
      <c r="AJ476" s="90" t="s">
        <v>69</v>
      </c>
      <c r="AX476" t="s">
        <v>727</v>
      </c>
      <c r="AY476" t="s">
        <v>69</v>
      </c>
    </row>
    <row r="477" ht="17.25" spans="4:51">
      <c r="D477" s="81">
        <v>0</v>
      </c>
      <c r="L477">
        <v>0</v>
      </c>
      <c r="Y477" s="87"/>
      <c r="Z477">
        <f t="shared" si="47"/>
        <v>0</v>
      </c>
      <c r="AA477" t="str">
        <f t="shared" si="45"/>
        <v>授信审批部</v>
      </c>
      <c r="AB477" s="82" t="s">
        <v>554</v>
      </c>
      <c r="AC477" s="82">
        <v>0</v>
      </c>
      <c r="AD477" s="82">
        <v>0</v>
      </c>
      <c r="AE477" s="82">
        <v>0</v>
      </c>
      <c r="AF477" s="82">
        <v>0</v>
      </c>
      <c r="AG477" t="str">
        <f t="shared" si="46"/>
        <v>授信审批部</v>
      </c>
      <c r="AI477" s="90" t="s">
        <v>755</v>
      </c>
      <c r="AJ477" s="90" t="s">
        <v>69</v>
      </c>
      <c r="AX477" t="s">
        <v>755</v>
      </c>
      <c r="AY477" t="s">
        <v>69</v>
      </c>
    </row>
    <row r="478" ht="17.25" spans="4:51">
      <c r="D478" s="81">
        <v>0</v>
      </c>
      <c r="L478">
        <v>0</v>
      </c>
      <c r="Y478" s="87"/>
      <c r="Z478">
        <f t="shared" si="47"/>
        <v>0</v>
      </c>
      <c r="AA478" t="str">
        <f t="shared" si="45"/>
        <v>营业部</v>
      </c>
      <c r="AB478" s="82" t="s">
        <v>420</v>
      </c>
      <c r="AC478" s="82">
        <v>0</v>
      </c>
      <c r="AD478" s="82">
        <v>0</v>
      </c>
      <c r="AE478" s="82">
        <v>0</v>
      </c>
      <c r="AF478" s="82">
        <v>0</v>
      </c>
      <c r="AG478" t="str">
        <f t="shared" si="46"/>
        <v>营业部</v>
      </c>
      <c r="AI478" s="90" t="s">
        <v>500</v>
      </c>
      <c r="AJ478" s="90" t="s">
        <v>69</v>
      </c>
      <c r="AX478" t="s">
        <v>500</v>
      </c>
      <c r="AY478" t="s">
        <v>69</v>
      </c>
    </row>
    <row r="479" ht="17.25" spans="4:51">
      <c r="D479" s="81">
        <v>0</v>
      </c>
      <c r="L479">
        <v>0</v>
      </c>
      <c r="Y479" s="87"/>
      <c r="Z479">
        <f t="shared" si="47"/>
        <v>0</v>
      </c>
      <c r="AA479" t="str">
        <f t="shared" si="45"/>
        <v>六团支行</v>
      </c>
      <c r="AB479" s="82" t="s">
        <v>422</v>
      </c>
      <c r="AC479" s="82">
        <v>0</v>
      </c>
      <c r="AD479" s="82">
        <v>0</v>
      </c>
      <c r="AE479" s="82">
        <v>0</v>
      </c>
      <c r="AF479" s="82">
        <v>365352</v>
      </c>
      <c r="AG479" t="str">
        <f t="shared" si="46"/>
        <v>六团支行</v>
      </c>
      <c r="AI479" s="90" t="s">
        <v>569</v>
      </c>
      <c r="AJ479" s="90" t="s">
        <v>69</v>
      </c>
      <c r="AX479" t="s">
        <v>569</v>
      </c>
      <c r="AY479" t="s">
        <v>69</v>
      </c>
    </row>
    <row r="480" ht="17.25" spans="4:51">
      <c r="D480" s="81">
        <v>0</v>
      </c>
      <c r="L480">
        <v>0</v>
      </c>
      <c r="Y480" s="87"/>
      <c r="Z480">
        <f t="shared" si="47"/>
        <v>0</v>
      </c>
      <c r="AA480" t="str">
        <f t="shared" si="45"/>
        <v>运营管理部</v>
      </c>
      <c r="AB480" s="82" t="s">
        <v>363</v>
      </c>
      <c r="AC480" s="82">
        <v>0</v>
      </c>
      <c r="AD480" s="82">
        <v>0</v>
      </c>
      <c r="AE480" s="82">
        <v>0</v>
      </c>
      <c r="AF480" s="82">
        <v>100000</v>
      </c>
      <c r="AG480" t="str">
        <f t="shared" si="46"/>
        <v>运营管理部</v>
      </c>
      <c r="AI480" s="90" t="s">
        <v>820</v>
      </c>
      <c r="AJ480" s="90" t="s">
        <v>69</v>
      </c>
      <c r="AX480" t="s">
        <v>820</v>
      </c>
      <c r="AY480" t="s">
        <v>69</v>
      </c>
    </row>
    <row r="481" ht="17.25" spans="4:51">
      <c r="D481" s="81">
        <v>0</v>
      </c>
      <c r="L481">
        <v>0</v>
      </c>
      <c r="Y481" s="87"/>
      <c r="Z481">
        <f t="shared" si="47"/>
        <v>0</v>
      </c>
      <c r="AA481" t="str">
        <f t="shared" si="45"/>
        <v>金桥支行</v>
      </c>
      <c r="AB481" s="82" t="s">
        <v>850</v>
      </c>
      <c r="AC481" s="82">
        <v>0</v>
      </c>
      <c r="AD481" s="82">
        <v>0</v>
      </c>
      <c r="AE481" s="82">
        <v>7</v>
      </c>
      <c r="AF481" s="82">
        <v>0</v>
      </c>
      <c r="AG481" t="str">
        <f t="shared" si="46"/>
        <v>金桥支行</v>
      </c>
      <c r="AI481" s="90" t="s">
        <v>873</v>
      </c>
      <c r="AJ481" s="90" t="s">
        <v>69</v>
      </c>
      <c r="AX481" t="s">
        <v>873</v>
      </c>
      <c r="AY481" t="s">
        <v>69</v>
      </c>
    </row>
    <row r="482" ht="17.25" spans="4:51">
      <c r="D482" s="81">
        <v>0</v>
      </c>
      <c r="L482">
        <v>0</v>
      </c>
      <c r="Y482" s="87"/>
      <c r="Z482">
        <f t="shared" si="47"/>
        <v>0</v>
      </c>
      <c r="AA482" t="str">
        <f t="shared" si="45"/>
        <v>投行机构部</v>
      </c>
      <c r="AB482" s="82" t="s">
        <v>572</v>
      </c>
      <c r="AC482" s="82">
        <v>0</v>
      </c>
      <c r="AD482" s="82">
        <v>0</v>
      </c>
      <c r="AE482" s="82">
        <v>0</v>
      </c>
      <c r="AF482" s="82">
        <v>0</v>
      </c>
      <c r="AG482" t="str">
        <f t="shared" si="46"/>
        <v>投行机构部</v>
      </c>
      <c r="AI482" s="95" t="s">
        <v>874</v>
      </c>
      <c r="AJ482" s="90" t="s">
        <v>69</v>
      </c>
      <c r="AX482" t="s">
        <v>874</v>
      </c>
      <c r="AY482" t="s">
        <v>69</v>
      </c>
    </row>
    <row r="483" ht="17.25" spans="4:51">
      <c r="D483" s="81">
        <v>0</v>
      </c>
      <c r="L483">
        <v>0</v>
      </c>
      <c r="Y483" s="87"/>
      <c r="Z483">
        <f t="shared" si="47"/>
        <v>0</v>
      </c>
      <c r="AA483" t="str">
        <f t="shared" si="45"/>
        <v>三林支行</v>
      </c>
      <c r="AB483" s="82" t="s">
        <v>734</v>
      </c>
      <c r="AC483" s="82">
        <v>0</v>
      </c>
      <c r="AD483" s="82">
        <v>0</v>
      </c>
      <c r="AE483" s="82">
        <v>0</v>
      </c>
      <c r="AF483" s="82">
        <v>0</v>
      </c>
      <c r="AG483" t="str">
        <f t="shared" si="46"/>
        <v>三林支行</v>
      </c>
      <c r="AI483" s="96" t="s">
        <v>115</v>
      </c>
      <c r="AJ483" s="90" t="s">
        <v>111</v>
      </c>
      <c r="AX483" t="s">
        <v>115</v>
      </c>
      <c r="AY483" t="s">
        <v>111</v>
      </c>
    </row>
    <row r="484" ht="17.25" spans="4:51">
      <c r="D484" s="81">
        <v>0</v>
      </c>
      <c r="L484">
        <v>0</v>
      </c>
      <c r="Y484" s="87"/>
      <c r="Z484">
        <f t="shared" si="47"/>
        <v>0</v>
      </c>
      <c r="AA484" t="str">
        <f t="shared" si="45"/>
        <v>三林支行</v>
      </c>
      <c r="AB484" s="82" t="s">
        <v>715</v>
      </c>
      <c r="AC484" s="82">
        <v>0</v>
      </c>
      <c r="AD484" s="82">
        <v>0</v>
      </c>
      <c r="AE484" s="82">
        <v>0</v>
      </c>
      <c r="AF484" s="82">
        <v>0</v>
      </c>
      <c r="AG484" t="str">
        <f t="shared" si="46"/>
        <v>三林支行</v>
      </c>
      <c r="AI484" s="90" t="s">
        <v>349</v>
      </c>
      <c r="AJ484" s="90" t="s">
        <v>111</v>
      </c>
      <c r="AX484" t="s">
        <v>349</v>
      </c>
      <c r="AY484" t="s">
        <v>111</v>
      </c>
    </row>
    <row r="485" ht="17.25" spans="4:51">
      <c r="D485" s="81">
        <v>0</v>
      </c>
      <c r="L485">
        <v>0</v>
      </c>
      <c r="Y485" s="87"/>
      <c r="Z485">
        <f t="shared" si="47"/>
        <v>0</v>
      </c>
      <c r="AA485" t="str">
        <f t="shared" si="45"/>
        <v>高桥支行</v>
      </c>
      <c r="AB485" s="82" t="s">
        <v>875</v>
      </c>
      <c r="AC485" s="82">
        <v>0</v>
      </c>
      <c r="AD485" s="82">
        <v>0</v>
      </c>
      <c r="AE485" s="82">
        <v>0</v>
      </c>
      <c r="AF485" s="82">
        <v>5000</v>
      </c>
      <c r="AG485" t="str">
        <f t="shared" si="46"/>
        <v>高桥支行</v>
      </c>
      <c r="AI485" s="90" t="s">
        <v>71</v>
      </c>
      <c r="AJ485" s="90" t="s">
        <v>111</v>
      </c>
      <c r="AX485" t="s">
        <v>71</v>
      </c>
      <c r="AY485" t="s">
        <v>111</v>
      </c>
    </row>
    <row r="486" ht="17.25" spans="4:51">
      <c r="D486" s="81">
        <v>0</v>
      </c>
      <c r="L486">
        <v>0</v>
      </c>
      <c r="Y486" s="87"/>
      <c r="Z486">
        <f t="shared" si="47"/>
        <v>0</v>
      </c>
      <c r="AA486" t="str">
        <f t="shared" si="45"/>
        <v>香山分理处</v>
      </c>
      <c r="AB486" s="82" t="s">
        <v>425</v>
      </c>
      <c r="AC486" s="82">
        <v>0</v>
      </c>
      <c r="AD486" s="82">
        <v>0</v>
      </c>
      <c r="AE486" s="82">
        <v>7</v>
      </c>
      <c r="AF486" s="82">
        <v>186000</v>
      </c>
      <c r="AG486" t="str">
        <f t="shared" si="46"/>
        <v>香山分理处</v>
      </c>
      <c r="AI486" s="90" t="s">
        <v>432</v>
      </c>
      <c r="AJ486" s="90" t="s">
        <v>111</v>
      </c>
      <c r="AX486" t="s">
        <v>432</v>
      </c>
      <c r="AY486" t="s">
        <v>111</v>
      </c>
    </row>
    <row r="487" ht="17.25" spans="4:51">
      <c r="D487" s="81">
        <v>0</v>
      </c>
      <c r="L487">
        <v>0</v>
      </c>
      <c r="Y487" s="87"/>
      <c r="Z487">
        <f t="shared" si="47"/>
        <v>0</v>
      </c>
      <c r="AA487" t="str">
        <f t="shared" si="45"/>
        <v>运营管理部</v>
      </c>
      <c r="AB487" s="82" t="s">
        <v>366</v>
      </c>
      <c r="AC487" s="82">
        <v>0</v>
      </c>
      <c r="AD487" s="82">
        <v>0</v>
      </c>
      <c r="AE487" s="82">
        <v>0</v>
      </c>
      <c r="AF487" s="82">
        <v>0</v>
      </c>
      <c r="AG487" t="str">
        <f t="shared" si="46"/>
        <v>运营管理部</v>
      </c>
      <c r="AI487" s="90" t="s">
        <v>411</v>
      </c>
      <c r="AJ487" s="90" t="s">
        <v>111</v>
      </c>
      <c r="AX487" t="s">
        <v>411</v>
      </c>
      <c r="AY487" t="s">
        <v>111</v>
      </c>
    </row>
    <row r="488" ht="17.25" spans="4:51">
      <c r="D488" s="81">
        <v>0</v>
      </c>
      <c r="L488">
        <v>0</v>
      </c>
      <c r="Y488" s="87"/>
      <c r="Z488">
        <f t="shared" si="47"/>
        <v>0</v>
      </c>
      <c r="AA488" t="str">
        <f t="shared" si="45"/>
        <v>办公室</v>
      </c>
      <c r="AB488" s="82" t="s">
        <v>60</v>
      </c>
      <c r="AC488" s="82">
        <v>0</v>
      </c>
      <c r="AD488" s="82">
        <v>0</v>
      </c>
      <c r="AE488" s="82">
        <v>0</v>
      </c>
      <c r="AF488" s="82">
        <v>0</v>
      </c>
      <c r="AG488" t="str">
        <f t="shared" si="46"/>
        <v>办公室</v>
      </c>
      <c r="AI488" s="90" t="s">
        <v>876</v>
      </c>
      <c r="AJ488" s="90" t="s">
        <v>111</v>
      </c>
      <c r="AX488" t="s">
        <v>876</v>
      </c>
      <c r="AY488" t="s">
        <v>111</v>
      </c>
    </row>
    <row r="489" ht="17.25" spans="4:51">
      <c r="D489" s="81">
        <v>0</v>
      </c>
      <c r="L489">
        <v>0</v>
      </c>
      <c r="Y489" s="87"/>
      <c r="Z489">
        <f t="shared" si="47"/>
        <v>0</v>
      </c>
      <c r="AA489" t="str">
        <f t="shared" si="45"/>
        <v>江镇支行</v>
      </c>
      <c r="AB489" s="82" t="s">
        <v>428</v>
      </c>
      <c r="AC489" s="82">
        <v>0</v>
      </c>
      <c r="AD489" s="82">
        <v>0</v>
      </c>
      <c r="AE489" s="82">
        <v>0</v>
      </c>
      <c r="AF489" s="82">
        <v>130000</v>
      </c>
      <c r="AG489" t="str">
        <f t="shared" si="46"/>
        <v>江镇支行</v>
      </c>
      <c r="AI489" s="95" t="s">
        <v>877</v>
      </c>
      <c r="AJ489" s="90" t="s">
        <v>111</v>
      </c>
      <c r="AX489" t="s">
        <v>877</v>
      </c>
      <c r="AY489" t="s">
        <v>111</v>
      </c>
    </row>
    <row r="490" ht="17.25" spans="4:51">
      <c r="D490" s="81">
        <v>0</v>
      </c>
      <c r="L490">
        <v>0</v>
      </c>
      <c r="Y490" s="87"/>
      <c r="Z490">
        <f t="shared" si="47"/>
        <v>0</v>
      </c>
      <c r="AA490" t="str">
        <f t="shared" si="45"/>
        <v>严桥支行</v>
      </c>
      <c r="AB490" s="82" t="s">
        <v>431</v>
      </c>
      <c r="AC490" s="82">
        <v>0</v>
      </c>
      <c r="AD490" s="82">
        <v>0</v>
      </c>
      <c r="AE490" s="82">
        <v>2</v>
      </c>
      <c r="AF490" s="82">
        <v>0</v>
      </c>
      <c r="AG490" t="str">
        <f t="shared" si="46"/>
        <v>严桥支行</v>
      </c>
      <c r="AI490" s="96" t="s">
        <v>391</v>
      </c>
      <c r="AJ490" s="90" t="s">
        <v>111</v>
      </c>
      <c r="AX490" t="s">
        <v>391</v>
      </c>
      <c r="AY490" t="s">
        <v>111</v>
      </c>
    </row>
    <row r="491" ht="17.25" spans="4:51">
      <c r="D491" s="81">
        <v>0</v>
      </c>
      <c r="L491">
        <v>0</v>
      </c>
      <c r="Y491" s="87"/>
      <c r="Z491">
        <f t="shared" si="47"/>
        <v>0</v>
      </c>
      <c r="AA491" t="str">
        <f t="shared" si="45"/>
        <v>蔡路支行</v>
      </c>
      <c r="AB491" s="82" t="s">
        <v>434</v>
      </c>
      <c r="AC491" s="82">
        <v>0</v>
      </c>
      <c r="AD491" s="82">
        <v>0</v>
      </c>
      <c r="AE491" s="82">
        <v>0</v>
      </c>
      <c r="AF491" s="82">
        <v>0</v>
      </c>
      <c r="AG491" t="str">
        <f t="shared" si="46"/>
        <v>蔡路支行</v>
      </c>
      <c r="AI491" s="90" t="s">
        <v>248</v>
      </c>
      <c r="AJ491" s="90" t="s">
        <v>213</v>
      </c>
      <c r="AX491" t="s">
        <v>248</v>
      </c>
      <c r="AY491" t="s">
        <v>213</v>
      </c>
    </row>
    <row r="492" ht="17.25" spans="4:51">
      <c r="D492" s="81">
        <v>0</v>
      </c>
      <c r="L492">
        <v>0</v>
      </c>
      <c r="Y492" s="87"/>
      <c r="Z492">
        <f t="shared" si="47"/>
        <v>0</v>
      </c>
      <c r="AA492" t="str">
        <f t="shared" si="45"/>
        <v>唐镇支行</v>
      </c>
      <c r="AB492" s="82" t="s">
        <v>878</v>
      </c>
      <c r="AC492" s="82">
        <v>0</v>
      </c>
      <c r="AD492" s="82">
        <v>0</v>
      </c>
      <c r="AE492" s="82">
        <v>0</v>
      </c>
      <c r="AF492" s="82">
        <v>0</v>
      </c>
      <c r="AG492" t="str">
        <f t="shared" si="46"/>
        <v>唐镇支行</v>
      </c>
      <c r="AI492" s="90" t="s">
        <v>139</v>
      </c>
      <c r="AJ492" s="90" t="s">
        <v>213</v>
      </c>
      <c r="AX492" t="s">
        <v>139</v>
      </c>
      <c r="AY492" t="s">
        <v>213</v>
      </c>
    </row>
    <row r="493" ht="17.25" spans="4:51">
      <c r="D493" s="81">
        <v>0</v>
      </c>
      <c r="L493">
        <v>0</v>
      </c>
      <c r="Y493" s="87"/>
      <c r="Z493">
        <f t="shared" si="47"/>
        <v>0</v>
      </c>
      <c r="AA493" t="str">
        <f t="shared" si="45"/>
        <v>北蔡支行</v>
      </c>
      <c r="AB493" s="82" t="s">
        <v>787</v>
      </c>
      <c r="AC493" s="82">
        <v>0</v>
      </c>
      <c r="AD493" s="82">
        <v>8000</v>
      </c>
      <c r="AE493" s="82">
        <v>0</v>
      </c>
      <c r="AF493" s="82">
        <v>24200</v>
      </c>
      <c r="AG493" t="str">
        <f t="shared" si="46"/>
        <v>北蔡支行</v>
      </c>
      <c r="AI493" s="90" t="s">
        <v>446</v>
      </c>
      <c r="AJ493" s="90" t="s">
        <v>213</v>
      </c>
      <c r="AX493" t="s">
        <v>446</v>
      </c>
      <c r="AY493" t="s">
        <v>213</v>
      </c>
    </row>
    <row r="494" ht="17.25" spans="4:51">
      <c r="D494" s="81">
        <v>0</v>
      </c>
      <c r="L494">
        <v>0</v>
      </c>
      <c r="Y494" s="87"/>
      <c r="Z494">
        <f t="shared" si="47"/>
        <v>0</v>
      </c>
      <c r="AA494" t="str">
        <f t="shared" si="45"/>
        <v>运营管理部业务保障部</v>
      </c>
      <c r="AB494" s="82" t="s">
        <v>439</v>
      </c>
      <c r="AC494" s="82">
        <v>0</v>
      </c>
      <c r="AD494" s="82">
        <v>0</v>
      </c>
      <c r="AE494" s="82">
        <v>0</v>
      </c>
      <c r="AF494" s="82">
        <v>0</v>
      </c>
      <c r="AG494" t="str">
        <f t="shared" si="46"/>
        <v>运营管理部业务保障部</v>
      </c>
      <c r="AI494" s="90" t="s">
        <v>421</v>
      </c>
      <c r="AJ494" s="90" t="s">
        <v>213</v>
      </c>
      <c r="AX494" t="s">
        <v>421</v>
      </c>
      <c r="AY494" t="s">
        <v>213</v>
      </c>
    </row>
    <row r="495" ht="17.25" spans="4:51">
      <c r="D495" s="81">
        <v>0</v>
      </c>
      <c r="L495">
        <v>0</v>
      </c>
      <c r="Y495" s="87"/>
      <c r="Z495">
        <f t="shared" si="47"/>
        <v>0</v>
      </c>
      <c r="AA495" t="str">
        <f t="shared" si="45"/>
        <v>零售市场部</v>
      </c>
      <c r="AB495" s="82" t="s">
        <v>618</v>
      </c>
      <c r="AC495" s="82">
        <v>0</v>
      </c>
      <c r="AD495" s="82">
        <v>0</v>
      </c>
      <c r="AE495" s="82">
        <v>0</v>
      </c>
      <c r="AF495" s="82">
        <v>44000</v>
      </c>
      <c r="AG495" t="str">
        <f t="shared" si="46"/>
        <v>零售市场部</v>
      </c>
      <c r="AI495" s="90" t="s">
        <v>616</v>
      </c>
      <c r="AJ495" s="90" t="s">
        <v>213</v>
      </c>
      <c r="AX495" t="s">
        <v>616</v>
      </c>
      <c r="AY495" t="s">
        <v>213</v>
      </c>
    </row>
    <row r="496" ht="17.25" spans="4:51">
      <c r="D496" s="81">
        <v>0</v>
      </c>
      <c r="L496">
        <v>0</v>
      </c>
      <c r="Y496" s="87"/>
      <c r="Z496">
        <f t="shared" si="47"/>
        <v>0</v>
      </c>
      <c r="AA496">
        <f t="shared" si="45"/>
        <v>0</v>
      </c>
      <c r="AB496" s="82" t="s">
        <v>879</v>
      </c>
      <c r="AC496" s="82">
        <v>0</v>
      </c>
      <c r="AD496" s="82">
        <v>0</v>
      </c>
      <c r="AE496" s="82">
        <v>0</v>
      </c>
      <c r="AF496" s="82">
        <v>0</v>
      </c>
      <c r="AG496">
        <f t="shared" si="46"/>
        <v>0</v>
      </c>
      <c r="AI496" s="90" t="s">
        <v>880</v>
      </c>
      <c r="AJ496" s="90" t="s">
        <v>213</v>
      </c>
      <c r="AX496" t="s">
        <v>880</v>
      </c>
      <c r="AY496" t="s">
        <v>213</v>
      </c>
    </row>
    <row r="497" ht="17.25" spans="4:51">
      <c r="D497" s="81">
        <v>0</v>
      </c>
      <c r="L497">
        <v>0</v>
      </c>
      <c r="Y497" s="87"/>
      <c r="Z497">
        <f t="shared" si="47"/>
        <v>0</v>
      </c>
      <c r="AA497" t="str">
        <f t="shared" si="45"/>
        <v>王港支行</v>
      </c>
      <c r="AB497" s="82" t="s">
        <v>881</v>
      </c>
      <c r="AC497" s="82">
        <v>0</v>
      </c>
      <c r="AD497" s="82">
        <v>0</v>
      </c>
      <c r="AE497" s="82">
        <v>0</v>
      </c>
      <c r="AF497" s="82">
        <v>0</v>
      </c>
      <c r="AG497" t="str">
        <f t="shared" si="46"/>
        <v>王港支行</v>
      </c>
      <c r="AI497" s="93" t="s">
        <v>882</v>
      </c>
      <c r="AJ497" s="90" t="s">
        <v>213</v>
      </c>
      <c r="AX497" t="s">
        <v>882</v>
      </c>
      <c r="AY497" t="s">
        <v>213</v>
      </c>
    </row>
    <row r="498" ht="17.25" spans="4:51">
      <c r="D498" s="81">
        <v>0</v>
      </c>
      <c r="L498">
        <v>0</v>
      </c>
      <c r="Y498" s="87"/>
      <c r="Z498">
        <f t="shared" si="47"/>
        <v>0</v>
      </c>
      <c r="AA498">
        <f t="shared" si="45"/>
        <v>0</v>
      </c>
      <c r="AB498" s="82" t="s">
        <v>883</v>
      </c>
      <c r="AC498" s="82">
        <v>0</v>
      </c>
      <c r="AD498" s="82">
        <v>0</v>
      </c>
      <c r="AE498" s="82">
        <v>0</v>
      </c>
      <c r="AF498" s="82">
        <v>0</v>
      </c>
      <c r="AG498">
        <f t="shared" si="46"/>
        <v>0</v>
      </c>
      <c r="AI498" s="94" t="s">
        <v>606</v>
      </c>
      <c r="AJ498" s="90" t="s">
        <v>133</v>
      </c>
      <c r="AX498" t="s">
        <v>606</v>
      </c>
      <c r="AY498" t="s">
        <v>133</v>
      </c>
    </row>
    <row r="499" ht="17.25" spans="4:51">
      <c r="D499" s="81">
        <v>0</v>
      </c>
      <c r="L499">
        <v>0</v>
      </c>
      <c r="Y499" s="87"/>
      <c r="Z499">
        <f t="shared" si="47"/>
        <v>0</v>
      </c>
      <c r="AA499">
        <f t="shared" si="45"/>
        <v>0</v>
      </c>
      <c r="AB499" s="82" t="s">
        <v>884</v>
      </c>
      <c r="AC499" s="82">
        <v>0</v>
      </c>
      <c r="AD499" s="82">
        <v>0</v>
      </c>
      <c r="AE499" s="82">
        <v>0</v>
      </c>
      <c r="AF499" s="82">
        <v>0</v>
      </c>
      <c r="AG499">
        <f t="shared" si="46"/>
        <v>0</v>
      </c>
      <c r="AI499" s="95" t="s">
        <v>145</v>
      </c>
      <c r="AJ499" s="90" t="s">
        <v>133</v>
      </c>
      <c r="AX499" t="s">
        <v>145</v>
      </c>
      <c r="AY499" t="s">
        <v>133</v>
      </c>
    </row>
    <row r="500" ht="17.25" spans="4:51">
      <c r="D500" s="81">
        <v>0</v>
      </c>
      <c r="L500">
        <v>0</v>
      </c>
      <c r="Y500" s="87"/>
      <c r="Z500">
        <f t="shared" si="47"/>
        <v>0</v>
      </c>
      <c r="AA500" t="str">
        <f t="shared" si="45"/>
        <v>高东支行</v>
      </c>
      <c r="AB500" s="82" t="s">
        <v>885</v>
      </c>
      <c r="AC500" s="82">
        <v>0</v>
      </c>
      <c r="AD500" s="82">
        <v>0</v>
      </c>
      <c r="AE500" s="82">
        <v>0</v>
      </c>
      <c r="AF500" s="82">
        <v>0</v>
      </c>
      <c r="AG500" t="str">
        <f t="shared" si="46"/>
        <v>高东支行</v>
      </c>
      <c r="AI500" s="90" t="s">
        <v>869</v>
      </c>
      <c r="AJ500" s="90" t="s">
        <v>133</v>
      </c>
      <c r="AX500" t="s">
        <v>869</v>
      </c>
      <c r="AY500" t="s">
        <v>133</v>
      </c>
    </row>
    <row r="501" ht="17.25" spans="4:51">
      <c r="D501" s="81">
        <v>0</v>
      </c>
      <c r="L501">
        <v>0</v>
      </c>
      <c r="Y501" s="87"/>
      <c r="Z501">
        <f t="shared" si="47"/>
        <v>0</v>
      </c>
      <c r="AA501" t="str">
        <f t="shared" si="45"/>
        <v>花木支行</v>
      </c>
      <c r="AB501" s="82" t="s">
        <v>683</v>
      </c>
      <c r="AC501" s="82">
        <v>0</v>
      </c>
      <c r="AD501" s="82">
        <v>0</v>
      </c>
      <c r="AE501" s="82">
        <v>0</v>
      </c>
      <c r="AF501" s="82">
        <v>201478</v>
      </c>
      <c r="AG501" t="str">
        <f t="shared" si="46"/>
        <v>花木支行</v>
      </c>
      <c r="AI501" s="96" t="s">
        <v>233</v>
      </c>
      <c r="AJ501" s="90" t="s">
        <v>133</v>
      </c>
      <c r="AX501" t="s">
        <v>233</v>
      </c>
      <c r="AY501" t="s">
        <v>133</v>
      </c>
    </row>
    <row r="502" ht="17.25" spans="4:51">
      <c r="D502" s="81">
        <v>0</v>
      </c>
      <c r="L502">
        <v>0</v>
      </c>
      <c r="Y502" s="87"/>
      <c r="Z502">
        <f t="shared" si="47"/>
        <v>0</v>
      </c>
      <c r="AA502" t="str">
        <f t="shared" si="45"/>
        <v>北蔡支行</v>
      </c>
      <c r="AB502" s="82" t="s">
        <v>792</v>
      </c>
      <c r="AC502" s="82">
        <v>0</v>
      </c>
      <c r="AD502" s="82">
        <v>0</v>
      </c>
      <c r="AE502" s="82">
        <v>0</v>
      </c>
      <c r="AF502" s="82">
        <v>9000</v>
      </c>
      <c r="AG502" t="str">
        <f t="shared" si="46"/>
        <v>北蔡支行</v>
      </c>
      <c r="AI502" s="90" t="s">
        <v>426</v>
      </c>
      <c r="AJ502" s="90" t="s">
        <v>133</v>
      </c>
      <c r="AX502" t="s">
        <v>426</v>
      </c>
      <c r="AY502" t="s">
        <v>133</v>
      </c>
    </row>
    <row r="503" ht="17.25" spans="4:51">
      <c r="D503" s="81">
        <v>0</v>
      </c>
      <c r="L503">
        <v>0</v>
      </c>
      <c r="Y503" s="87"/>
      <c r="Z503">
        <f t="shared" si="47"/>
        <v>0</v>
      </c>
      <c r="AA503" t="str">
        <f t="shared" si="45"/>
        <v>唐镇支行</v>
      </c>
      <c r="AB503" s="82" t="s">
        <v>437</v>
      </c>
      <c r="AC503" s="82">
        <v>0</v>
      </c>
      <c r="AD503" s="82">
        <v>0</v>
      </c>
      <c r="AE503" s="82">
        <v>1</v>
      </c>
      <c r="AF503" s="82">
        <v>0</v>
      </c>
      <c r="AG503" t="str">
        <f t="shared" si="46"/>
        <v>唐镇支行</v>
      </c>
      <c r="AI503" s="90" t="s">
        <v>886</v>
      </c>
      <c r="AJ503" s="90" t="s">
        <v>133</v>
      </c>
      <c r="AX503" t="s">
        <v>886</v>
      </c>
      <c r="AY503" t="s">
        <v>133</v>
      </c>
    </row>
    <row r="504" ht="17.25" spans="4:51">
      <c r="D504" s="81">
        <v>0</v>
      </c>
      <c r="L504">
        <v>0</v>
      </c>
      <c r="Y504" s="87"/>
      <c r="Z504">
        <f t="shared" si="47"/>
        <v>0</v>
      </c>
      <c r="AA504" t="str">
        <f t="shared" si="45"/>
        <v>东波分理处</v>
      </c>
      <c r="AB504" s="82" t="s">
        <v>440</v>
      </c>
      <c r="AC504" s="82">
        <v>0</v>
      </c>
      <c r="AD504" s="82">
        <v>0</v>
      </c>
      <c r="AE504" s="82">
        <v>0</v>
      </c>
      <c r="AF504" s="82">
        <v>0</v>
      </c>
      <c r="AG504" t="str">
        <f t="shared" si="46"/>
        <v>东波分理处</v>
      </c>
      <c r="AI504" s="90" t="s">
        <v>887</v>
      </c>
      <c r="AJ504" s="90" t="s">
        <v>133</v>
      </c>
      <c r="AX504" t="s">
        <v>887</v>
      </c>
      <c r="AY504" t="s">
        <v>133</v>
      </c>
    </row>
    <row r="505" ht="17.25" spans="4:51">
      <c r="D505" s="81">
        <v>0</v>
      </c>
      <c r="L505">
        <v>0</v>
      </c>
      <c r="Y505" s="87"/>
      <c r="Z505">
        <f t="shared" si="47"/>
        <v>0</v>
      </c>
      <c r="AA505">
        <f t="shared" si="45"/>
        <v>0</v>
      </c>
      <c r="AB505" s="82" t="s">
        <v>888</v>
      </c>
      <c r="AC505" s="82">
        <v>0</v>
      </c>
      <c r="AD505" s="82">
        <v>0</v>
      </c>
      <c r="AE505" s="82">
        <v>0</v>
      </c>
      <c r="AF505" s="82">
        <v>10000</v>
      </c>
      <c r="AG505">
        <f t="shared" si="46"/>
        <v>0</v>
      </c>
      <c r="AI505" s="90" t="s">
        <v>889</v>
      </c>
      <c r="AJ505" s="90" t="s">
        <v>133</v>
      </c>
      <c r="AX505" t="s">
        <v>889</v>
      </c>
      <c r="AY505" t="s">
        <v>133</v>
      </c>
    </row>
    <row r="506" ht="17.25" spans="4:51">
      <c r="D506" s="81">
        <v>0</v>
      </c>
      <c r="L506">
        <v>0</v>
      </c>
      <c r="Y506" s="87"/>
      <c r="Z506">
        <f t="shared" si="47"/>
        <v>0</v>
      </c>
      <c r="AA506">
        <f t="shared" si="45"/>
        <v>0</v>
      </c>
      <c r="AB506" s="82" t="s">
        <v>890</v>
      </c>
      <c r="AC506" s="82">
        <v>0</v>
      </c>
      <c r="AD506" s="82">
        <v>0</v>
      </c>
      <c r="AE506" s="82">
        <v>0</v>
      </c>
      <c r="AF506" s="82">
        <v>0</v>
      </c>
      <c r="AG506">
        <f t="shared" si="46"/>
        <v>0</v>
      </c>
      <c r="AI506" s="90" t="s">
        <v>834</v>
      </c>
      <c r="AJ506" s="90" t="s">
        <v>114</v>
      </c>
      <c r="AX506" t="s">
        <v>834</v>
      </c>
      <c r="AY506" t="s">
        <v>114</v>
      </c>
    </row>
    <row r="507" ht="17.25" spans="4:51">
      <c r="D507" s="81">
        <v>0</v>
      </c>
      <c r="L507">
        <v>0</v>
      </c>
      <c r="Y507" s="87"/>
      <c r="Z507">
        <f t="shared" si="47"/>
        <v>0</v>
      </c>
      <c r="AA507">
        <f t="shared" si="45"/>
        <v>0</v>
      </c>
      <c r="AB507" s="82" t="s">
        <v>891</v>
      </c>
      <c r="AC507" s="82">
        <v>0</v>
      </c>
      <c r="AD507" s="82">
        <v>0</v>
      </c>
      <c r="AE507" s="82">
        <v>0</v>
      </c>
      <c r="AF507" s="82">
        <v>0</v>
      </c>
      <c r="AG507">
        <f t="shared" si="46"/>
        <v>0</v>
      </c>
      <c r="AI507" s="90" t="s">
        <v>875</v>
      </c>
      <c r="AJ507" s="90" t="s">
        <v>114</v>
      </c>
      <c r="AX507" t="s">
        <v>875</v>
      </c>
      <c r="AY507" t="s">
        <v>114</v>
      </c>
    </row>
    <row r="508" ht="17.25" spans="4:51">
      <c r="D508" s="81">
        <v>0</v>
      </c>
      <c r="L508">
        <v>0</v>
      </c>
      <c r="Y508" s="87"/>
      <c r="Z508">
        <f t="shared" si="47"/>
        <v>0</v>
      </c>
      <c r="AA508" t="str">
        <f t="shared" si="45"/>
        <v>金桥支行</v>
      </c>
      <c r="AB508" s="82" t="s">
        <v>845</v>
      </c>
      <c r="AC508" s="82">
        <v>0</v>
      </c>
      <c r="AD508" s="82">
        <v>0</v>
      </c>
      <c r="AE508" s="82">
        <v>0</v>
      </c>
      <c r="AF508" s="82">
        <v>0</v>
      </c>
      <c r="AG508" t="str">
        <f t="shared" si="46"/>
        <v>金桥支行</v>
      </c>
      <c r="AI508" s="90" t="s">
        <v>892</v>
      </c>
      <c r="AJ508" s="90" t="s">
        <v>114</v>
      </c>
      <c r="AX508" t="s">
        <v>892</v>
      </c>
      <c r="AY508" t="s">
        <v>114</v>
      </c>
    </row>
    <row r="509" ht="17.25" spans="4:51">
      <c r="D509" s="81">
        <v>0</v>
      </c>
      <c r="L509">
        <v>0</v>
      </c>
      <c r="Y509" s="87"/>
      <c r="Z509">
        <f t="shared" si="47"/>
        <v>0</v>
      </c>
      <c r="AA509" t="str">
        <f t="shared" si="45"/>
        <v>风险管理部</v>
      </c>
      <c r="AB509" s="82" t="s">
        <v>485</v>
      </c>
      <c r="AC509" s="82">
        <v>0</v>
      </c>
      <c r="AD509" s="82">
        <v>0</v>
      </c>
      <c r="AE509" s="82">
        <v>1</v>
      </c>
      <c r="AF509" s="82">
        <v>0</v>
      </c>
      <c r="AG509" t="str">
        <f t="shared" si="46"/>
        <v>风险管理部</v>
      </c>
      <c r="AI509" s="90" t="s">
        <v>634</v>
      </c>
      <c r="AJ509" s="90" t="s">
        <v>114</v>
      </c>
      <c r="AX509" t="s">
        <v>634</v>
      </c>
      <c r="AY509" t="s">
        <v>114</v>
      </c>
    </row>
    <row r="510" ht="17.25" spans="4:51">
      <c r="D510" s="81">
        <v>0</v>
      </c>
      <c r="L510">
        <v>0</v>
      </c>
      <c r="Y510" s="87"/>
      <c r="Z510">
        <f t="shared" si="47"/>
        <v>0</v>
      </c>
      <c r="AA510">
        <f t="shared" si="45"/>
        <v>0</v>
      </c>
      <c r="AB510" s="82" t="s">
        <v>893</v>
      </c>
      <c r="AC510" s="82">
        <v>0</v>
      </c>
      <c r="AD510" s="82">
        <v>0</v>
      </c>
      <c r="AE510" s="82">
        <v>0</v>
      </c>
      <c r="AF510" s="82">
        <v>0</v>
      </c>
      <c r="AG510">
        <f t="shared" si="46"/>
        <v>0</v>
      </c>
      <c r="AI510" s="90" t="s">
        <v>481</v>
      </c>
      <c r="AJ510" s="90" t="s">
        <v>114</v>
      </c>
      <c r="AX510" t="s">
        <v>481</v>
      </c>
      <c r="AY510" t="s">
        <v>114</v>
      </c>
    </row>
    <row r="511" ht="17.25" spans="4:51">
      <c r="D511" s="81">
        <v>0</v>
      </c>
      <c r="L511">
        <v>0</v>
      </c>
      <c r="Y511" s="87"/>
      <c r="Z511">
        <f t="shared" si="47"/>
        <v>0</v>
      </c>
      <c r="AA511" t="str">
        <f t="shared" si="45"/>
        <v>运营管理部</v>
      </c>
      <c r="AB511" s="82" t="s">
        <v>367</v>
      </c>
      <c r="AC511" s="82">
        <v>0</v>
      </c>
      <c r="AD511" s="82">
        <v>0</v>
      </c>
      <c r="AE511" s="82">
        <v>0</v>
      </c>
      <c r="AF511" s="82">
        <v>0</v>
      </c>
      <c r="AG511" t="str">
        <f t="shared" si="46"/>
        <v>运营管理部</v>
      </c>
      <c r="AI511" s="90" t="s">
        <v>508</v>
      </c>
      <c r="AJ511" s="90" t="s">
        <v>114</v>
      </c>
      <c r="AX511" t="s">
        <v>508</v>
      </c>
      <c r="AY511" t="s">
        <v>114</v>
      </c>
    </row>
    <row r="512" ht="17.25" spans="4:51">
      <c r="D512" s="81">
        <v>0</v>
      </c>
      <c r="L512">
        <v>0</v>
      </c>
      <c r="Y512" s="87"/>
      <c r="Z512">
        <f t="shared" si="47"/>
        <v>0</v>
      </c>
      <c r="AA512">
        <f t="shared" si="45"/>
        <v>0</v>
      </c>
      <c r="AB512" s="82" t="s">
        <v>894</v>
      </c>
      <c r="AC512" s="82">
        <v>0</v>
      </c>
      <c r="AD512" s="82">
        <v>0</v>
      </c>
      <c r="AE512" s="82">
        <v>0</v>
      </c>
      <c r="AF512" s="82">
        <v>0</v>
      </c>
      <c r="AG512">
        <f t="shared" si="46"/>
        <v>0</v>
      </c>
      <c r="AI512" s="90" t="s">
        <v>691</v>
      </c>
      <c r="AJ512" s="90" t="s">
        <v>114</v>
      </c>
      <c r="AX512" t="s">
        <v>691</v>
      </c>
      <c r="AY512" t="s">
        <v>114</v>
      </c>
    </row>
    <row r="513" ht="17.25" spans="4:51">
      <c r="D513" s="81">
        <v>0</v>
      </c>
      <c r="L513">
        <v>0</v>
      </c>
      <c r="Y513" s="87"/>
      <c r="Z513">
        <f t="shared" si="47"/>
        <v>0</v>
      </c>
      <c r="AA513">
        <f t="shared" si="45"/>
        <v>0</v>
      </c>
      <c r="AB513" s="82" t="s">
        <v>895</v>
      </c>
      <c r="AC513" s="82">
        <v>0</v>
      </c>
      <c r="AD513" s="82">
        <v>0</v>
      </c>
      <c r="AE513" s="82">
        <v>0</v>
      </c>
      <c r="AF513" s="82">
        <v>0</v>
      </c>
      <c r="AG513">
        <f t="shared" si="46"/>
        <v>0</v>
      </c>
      <c r="AI513" s="90" t="s">
        <v>896</v>
      </c>
      <c r="AJ513" s="90" t="s">
        <v>114</v>
      </c>
      <c r="AX513" t="s">
        <v>896</v>
      </c>
      <c r="AY513" t="s">
        <v>114</v>
      </c>
    </row>
    <row r="514" ht="17.25" spans="4:51">
      <c r="D514" s="81">
        <v>0</v>
      </c>
      <c r="L514">
        <v>0</v>
      </c>
      <c r="Y514" s="87"/>
      <c r="Z514">
        <f t="shared" si="47"/>
        <v>0</v>
      </c>
      <c r="AA514" t="str">
        <f t="shared" ref="AA514:AA577" si="48">AG514</f>
        <v>北蔡支行</v>
      </c>
      <c r="AB514" s="82" t="s">
        <v>783</v>
      </c>
      <c r="AC514" s="82">
        <v>0</v>
      </c>
      <c r="AD514" s="82">
        <v>0</v>
      </c>
      <c r="AE514" s="82">
        <v>0</v>
      </c>
      <c r="AF514" s="82">
        <v>0</v>
      </c>
      <c r="AG514" t="str">
        <f t="shared" ref="AG514:AG577" si="49">IFERROR(VLOOKUP(AB514,$AI:$AJ,2,FALSE),0)</f>
        <v>北蔡支行</v>
      </c>
      <c r="AI514" s="90" t="s">
        <v>897</v>
      </c>
      <c r="AJ514" s="90" t="s">
        <v>114</v>
      </c>
      <c r="AX514" t="s">
        <v>897</v>
      </c>
      <c r="AY514" t="s">
        <v>114</v>
      </c>
    </row>
    <row r="515" ht="17.25" spans="4:51">
      <c r="D515" s="81">
        <v>0</v>
      </c>
      <c r="L515">
        <v>0</v>
      </c>
      <c r="Y515" s="87"/>
      <c r="Z515">
        <f t="shared" si="47"/>
        <v>0</v>
      </c>
      <c r="AA515" t="str">
        <f t="shared" si="48"/>
        <v>零售市场部</v>
      </c>
      <c r="AB515" s="82" t="s">
        <v>179</v>
      </c>
      <c r="AC515" s="82">
        <v>1</v>
      </c>
      <c r="AD515" s="82">
        <v>200000</v>
      </c>
      <c r="AE515" s="82">
        <v>34</v>
      </c>
      <c r="AF515" s="82">
        <v>4007332</v>
      </c>
      <c r="AG515" t="str">
        <f t="shared" si="49"/>
        <v>零售市场部</v>
      </c>
      <c r="AI515" s="90" t="s">
        <v>123</v>
      </c>
      <c r="AJ515" s="90" t="s">
        <v>114</v>
      </c>
      <c r="AX515" t="s">
        <v>123</v>
      </c>
      <c r="AY515" t="s">
        <v>114</v>
      </c>
    </row>
    <row r="516" ht="17.25" spans="4:51">
      <c r="D516" s="81">
        <v>0</v>
      </c>
      <c r="L516">
        <v>0</v>
      </c>
      <c r="Y516" s="87"/>
      <c r="Z516">
        <f t="shared" ref="Z516:Z579" si="50">P516-Y516</f>
        <v>0</v>
      </c>
      <c r="AA516" t="str">
        <f t="shared" si="48"/>
        <v>芳华分理处</v>
      </c>
      <c r="AB516" s="82" t="s">
        <v>232</v>
      </c>
      <c r="AC516" s="82">
        <v>0</v>
      </c>
      <c r="AD516" s="82">
        <v>0</v>
      </c>
      <c r="AE516" s="82">
        <v>0</v>
      </c>
      <c r="AF516" s="82">
        <v>105000</v>
      </c>
      <c r="AG516" t="str">
        <f t="shared" si="49"/>
        <v>芳华分理处</v>
      </c>
      <c r="AI516" s="90" t="s">
        <v>716</v>
      </c>
      <c r="AJ516" s="90" t="s">
        <v>114</v>
      </c>
      <c r="AX516" t="s">
        <v>716</v>
      </c>
      <c r="AY516" t="s">
        <v>114</v>
      </c>
    </row>
    <row r="517" ht="17.25" spans="4:51">
      <c r="D517" s="81">
        <v>0</v>
      </c>
      <c r="L517">
        <v>0</v>
      </c>
      <c r="Y517" s="87"/>
      <c r="Z517">
        <f t="shared" si="50"/>
        <v>0</v>
      </c>
      <c r="AA517" t="str">
        <f t="shared" si="48"/>
        <v>南新分理处</v>
      </c>
      <c r="AB517" s="82" t="s">
        <v>833</v>
      </c>
      <c r="AC517" s="82">
        <v>0</v>
      </c>
      <c r="AD517" s="82">
        <v>0</v>
      </c>
      <c r="AE517" s="82">
        <v>0</v>
      </c>
      <c r="AF517" s="82">
        <v>0</v>
      </c>
      <c r="AG517" t="str">
        <f t="shared" si="49"/>
        <v>南新分理处</v>
      </c>
      <c r="AI517" s="90" t="s">
        <v>628</v>
      </c>
      <c r="AJ517" s="90" t="s">
        <v>114</v>
      </c>
      <c r="AX517" t="s">
        <v>628</v>
      </c>
      <c r="AY517" t="s">
        <v>114</v>
      </c>
    </row>
    <row r="518" ht="17.25" spans="4:51">
      <c r="D518" s="81">
        <v>0</v>
      </c>
      <c r="L518">
        <v>0</v>
      </c>
      <c r="Y518" s="87"/>
      <c r="Z518">
        <f t="shared" si="50"/>
        <v>0</v>
      </c>
      <c r="AA518" t="str">
        <f t="shared" si="48"/>
        <v>运营管理部业务保障部</v>
      </c>
      <c r="AB518" s="82" t="s">
        <v>444</v>
      </c>
      <c r="AC518" s="82">
        <v>0</v>
      </c>
      <c r="AD518" s="82">
        <v>0</v>
      </c>
      <c r="AE518" s="82">
        <v>0</v>
      </c>
      <c r="AF518" s="82">
        <v>0</v>
      </c>
      <c r="AG518" t="str">
        <f t="shared" si="49"/>
        <v>运营管理部业务保障部</v>
      </c>
      <c r="AI518" s="95" t="s">
        <v>438</v>
      </c>
      <c r="AJ518" s="90" t="s">
        <v>114</v>
      </c>
      <c r="AX518" t="s">
        <v>438</v>
      </c>
      <c r="AY518" t="s">
        <v>114</v>
      </c>
    </row>
    <row r="519" ht="17.25" spans="4:51">
      <c r="D519" s="81">
        <v>0</v>
      </c>
      <c r="L519">
        <v>0</v>
      </c>
      <c r="Y519" s="87"/>
      <c r="Z519">
        <f t="shared" si="50"/>
        <v>0</v>
      </c>
      <c r="AA519" t="str">
        <f t="shared" si="48"/>
        <v>合庆支行</v>
      </c>
      <c r="AB519" s="82" t="s">
        <v>898</v>
      </c>
      <c r="AC519" s="82">
        <v>0</v>
      </c>
      <c r="AD519" s="82">
        <v>0</v>
      </c>
      <c r="AE519" s="82">
        <v>0</v>
      </c>
      <c r="AF519" s="82">
        <v>0</v>
      </c>
      <c r="AG519" t="str">
        <f t="shared" si="49"/>
        <v>合庆支行</v>
      </c>
      <c r="AI519" s="96" t="s">
        <v>575</v>
      </c>
      <c r="AJ519" s="90" t="s">
        <v>114</v>
      </c>
      <c r="AX519" t="s">
        <v>575</v>
      </c>
      <c r="AY519" t="s">
        <v>114</v>
      </c>
    </row>
    <row r="520" ht="17.25" spans="4:51">
      <c r="D520" s="81">
        <v>0</v>
      </c>
      <c r="L520">
        <v>0</v>
      </c>
      <c r="Y520" s="87"/>
      <c r="Z520">
        <f t="shared" si="50"/>
        <v>0</v>
      </c>
      <c r="AA520" t="str">
        <f t="shared" si="48"/>
        <v>营业部</v>
      </c>
      <c r="AB520" s="82" t="s">
        <v>595</v>
      </c>
      <c r="AC520" s="82">
        <v>0</v>
      </c>
      <c r="AD520" s="82">
        <v>0</v>
      </c>
      <c r="AE520" s="82">
        <v>0</v>
      </c>
      <c r="AF520" s="82">
        <v>0</v>
      </c>
      <c r="AG520" t="str">
        <f t="shared" si="49"/>
        <v>营业部</v>
      </c>
      <c r="AI520" s="90" t="s">
        <v>829</v>
      </c>
      <c r="AJ520" s="90" t="s">
        <v>114</v>
      </c>
      <c r="AX520" t="s">
        <v>829</v>
      </c>
      <c r="AY520" t="s">
        <v>114</v>
      </c>
    </row>
    <row r="521" ht="17.25" spans="4:51">
      <c r="D521" s="81">
        <v>0</v>
      </c>
      <c r="L521">
        <v>0</v>
      </c>
      <c r="Y521" s="87"/>
      <c r="Z521">
        <f t="shared" si="50"/>
        <v>0</v>
      </c>
      <c r="AA521">
        <f t="shared" si="48"/>
        <v>0</v>
      </c>
      <c r="AB521" s="82" t="s">
        <v>899</v>
      </c>
      <c r="AC521" s="82">
        <v>0</v>
      </c>
      <c r="AD521" s="82">
        <v>0</v>
      </c>
      <c r="AE521" s="82">
        <v>0</v>
      </c>
      <c r="AF521" s="82">
        <v>0</v>
      </c>
      <c r="AG521">
        <f t="shared" si="49"/>
        <v>0</v>
      </c>
      <c r="AI521" s="90" t="s">
        <v>900</v>
      </c>
      <c r="AJ521" s="90" t="s">
        <v>114</v>
      </c>
      <c r="AX521" t="s">
        <v>900</v>
      </c>
      <c r="AY521" t="s">
        <v>114</v>
      </c>
    </row>
    <row r="522" ht="17.25" spans="4:51">
      <c r="D522" s="81">
        <v>0</v>
      </c>
      <c r="L522">
        <v>0</v>
      </c>
      <c r="Y522" s="87"/>
      <c r="Z522">
        <f t="shared" si="50"/>
        <v>0</v>
      </c>
      <c r="AA522" t="str">
        <f t="shared" si="48"/>
        <v>民耀分理处</v>
      </c>
      <c r="AB522" s="82" t="s">
        <v>446</v>
      </c>
      <c r="AC522" s="82">
        <v>0</v>
      </c>
      <c r="AD522" s="82">
        <v>0</v>
      </c>
      <c r="AE522" s="82">
        <v>0</v>
      </c>
      <c r="AF522" s="82">
        <v>0</v>
      </c>
      <c r="AG522" t="str">
        <f t="shared" si="49"/>
        <v>民耀分理处</v>
      </c>
      <c r="AI522" s="90" t="s">
        <v>901</v>
      </c>
      <c r="AJ522" s="90" t="s">
        <v>114</v>
      </c>
      <c r="AX522" t="s">
        <v>901</v>
      </c>
      <c r="AY522" t="s">
        <v>114</v>
      </c>
    </row>
    <row r="523" ht="17.25" spans="4:51">
      <c r="D523" s="81">
        <v>0</v>
      </c>
      <c r="L523">
        <v>0</v>
      </c>
      <c r="Y523" s="87"/>
      <c r="Z523">
        <f t="shared" si="50"/>
        <v>0</v>
      </c>
      <c r="AA523" t="str">
        <f t="shared" si="48"/>
        <v>高桥支行</v>
      </c>
      <c r="AB523" s="82" t="s">
        <v>900</v>
      </c>
      <c r="AC523" s="82">
        <v>0</v>
      </c>
      <c r="AD523" s="82">
        <v>0</v>
      </c>
      <c r="AE523" s="82">
        <v>0</v>
      </c>
      <c r="AF523" s="82">
        <v>0</v>
      </c>
      <c r="AG523" t="str">
        <f t="shared" si="49"/>
        <v>高桥支行</v>
      </c>
      <c r="AI523" s="90" t="s">
        <v>902</v>
      </c>
      <c r="AJ523" s="90" t="s">
        <v>114</v>
      </c>
      <c r="AX523" t="s">
        <v>902</v>
      </c>
      <c r="AY523" t="s">
        <v>114</v>
      </c>
    </row>
    <row r="524" ht="17.25" spans="4:51">
      <c r="D524" s="81">
        <v>0</v>
      </c>
      <c r="L524">
        <v>0</v>
      </c>
      <c r="Y524" s="87"/>
      <c r="Z524">
        <f t="shared" si="50"/>
        <v>0</v>
      </c>
      <c r="AA524" t="str">
        <f t="shared" si="48"/>
        <v>唐镇支行</v>
      </c>
      <c r="AB524" s="82" t="s">
        <v>903</v>
      </c>
      <c r="AC524" s="82">
        <v>0</v>
      </c>
      <c r="AD524" s="82">
        <v>0</v>
      </c>
      <c r="AE524" s="82">
        <v>0</v>
      </c>
      <c r="AF524" s="82">
        <v>0</v>
      </c>
      <c r="AG524" t="str">
        <f t="shared" si="49"/>
        <v>唐镇支行</v>
      </c>
      <c r="AI524" s="90" t="s">
        <v>762</v>
      </c>
      <c r="AJ524" s="90" t="s">
        <v>114</v>
      </c>
      <c r="AX524" t="s">
        <v>762</v>
      </c>
      <c r="AY524" t="s">
        <v>114</v>
      </c>
    </row>
    <row r="525" ht="17.25" spans="4:51">
      <c r="D525" s="81">
        <v>0</v>
      </c>
      <c r="L525">
        <v>0</v>
      </c>
      <c r="Y525" s="87"/>
      <c r="Z525">
        <f t="shared" si="50"/>
        <v>0</v>
      </c>
      <c r="AA525" t="str">
        <f t="shared" si="48"/>
        <v>金杨支行</v>
      </c>
      <c r="AB525" s="82" t="s">
        <v>449</v>
      </c>
      <c r="AC525" s="82">
        <v>0</v>
      </c>
      <c r="AD525" s="82">
        <v>0</v>
      </c>
      <c r="AE525" s="82">
        <v>0</v>
      </c>
      <c r="AF525" s="82">
        <v>200000</v>
      </c>
      <c r="AG525" t="str">
        <f t="shared" si="49"/>
        <v>金杨支行</v>
      </c>
      <c r="AI525" s="90" t="s">
        <v>904</v>
      </c>
      <c r="AJ525" s="90" t="s">
        <v>114</v>
      </c>
      <c r="AX525" t="s">
        <v>904</v>
      </c>
      <c r="AY525" t="s">
        <v>114</v>
      </c>
    </row>
    <row r="526" ht="17.25" spans="4:51">
      <c r="D526" s="81">
        <v>0</v>
      </c>
      <c r="L526">
        <v>0</v>
      </c>
      <c r="Y526" s="87"/>
      <c r="Z526">
        <f t="shared" si="50"/>
        <v>0</v>
      </c>
      <c r="AA526" t="str">
        <f t="shared" si="48"/>
        <v>运营管理部业务保障部</v>
      </c>
      <c r="AB526" s="82" t="s">
        <v>424</v>
      </c>
      <c r="AC526" s="82">
        <v>0</v>
      </c>
      <c r="AD526" s="82">
        <v>0</v>
      </c>
      <c r="AE526" s="82">
        <v>0</v>
      </c>
      <c r="AF526" s="82">
        <v>0</v>
      </c>
      <c r="AG526" t="str">
        <f t="shared" si="49"/>
        <v>运营管理部业务保障部</v>
      </c>
      <c r="AI526" s="95" t="s">
        <v>905</v>
      </c>
      <c r="AJ526" s="90" t="s">
        <v>96</v>
      </c>
      <c r="AX526" t="s">
        <v>905</v>
      </c>
      <c r="AY526" t="s">
        <v>96</v>
      </c>
    </row>
    <row r="527" ht="17.25" spans="4:51">
      <c r="D527" s="81">
        <v>0</v>
      </c>
      <c r="L527">
        <v>0</v>
      </c>
      <c r="Y527" s="87"/>
      <c r="Z527">
        <f t="shared" si="50"/>
        <v>0</v>
      </c>
      <c r="AA527" t="str">
        <f t="shared" si="48"/>
        <v>杨思支行</v>
      </c>
      <c r="AB527" s="82" t="s">
        <v>451</v>
      </c>
      <c r="AC527" s="82">
        <v>0</v>
      </c>
      <c r="AD527" s="82">
        <v>0</v>
      </c>
      <c r="AE527" s="82">
        <v>0</v>
      </c>
      <c r="AF527" s="82">
        <v>0</v>
      </c>
      <c r="AG527" t="str">
        <f t="shared" si="49"/>
        <v>杨思支行</v>
      </c>
      <c r="AI527" s="96" t="s">
        <v>393</v>
      </c>
      <c r="AJ527" s="90" t="s">
        <v>96</v>
      </c>
      <c r="AX527" t="s">
        <v>393</v>
      </c>
      <c r="AY527" t="s">
        <v>96</v>
      </c>
    </row>
    <row r="528" ht="17.25" spans="4:51">
      <c r="D528" s="81">
        <v>0</v>
      </c>
      <c r="L528">
        <v>0</v>
      </c>
      <c r="Y528" s="87"/>
      <c r="Z528">
        <f t="shared" si="50"/>
        <v>0</v>
      </c>
      <c r="AA528" t="str">
        <f t="shared" si="48"/>
        <v>高东支行</v>
      </c>
      <c r="AB528" s="82" t="s">
        <v>906</v>
      </c>
      <c r="AC528" s="82">
        <v>0</v>
      </c>
      <c r="AD528" s="82">
        <v>0</v>
      </c>
      <c r="AE528" s="82">
        <v>0</v>
      </c>
      <c r="AF528" s="82">
        <v>0</v>
      </c>
      <c r="AG528" t="str">
        <f t="shared" si="49"/>
        <v>高东支行</v>
      </c>
      <c r="AI528" s="90" t="s">
        <v>172</v>
      </c>
      <c r="AJ528" s="90" t="s">
        <v>157</v>
      </c>
      <c r="AX528" t="s">
        <v>172</v>
      </c>
      <c r="AY528" t="s">
        <v>157</v>
      </c>
    </row>
    <row r="529" ht="17.25" spans="4:51">
      <c r="D529" s="81">
        <v>0</v>
      </c>
      <c r="L529">
        <v>0</v>
      </c>
      <c r="Y529" s="87"/>
      <c r="Z529">
        <f t="shared" si="50"/>
        <v>0</v>
      </c>
      <c r="AA529" t="str">
        <f t="shared" si="48"/>
        <v>北蔡支行</v>
      </c>
      <c r="AB529" s="82" t="s">
        <v>808</v>
      </c>
      <c r="AC529" s="82">
        <v>0</v>
      </c>
      <c r="AD529" s="82">
        <v>0</v>
      </c>
      <c r="AE529" s="82">
        <v>0</v>
      </c>
      <c r="AF529" s="82">
        <v>0</v>
      </c>
      <c r="AG529" t="str">
        <f t="shared" si="49"/>
        <v>北蔡支行</v>
      </c>
      <c r="AI529" s="90" t="s">
        <v>907</v>
      </c>
      <c r="AJ529" s="90" t="s">
        <v>96</v>
      </c>
      <c r="AX529" t="s">
        <v>907</v>
      </c>
      <c r="AY529" t="s">
        <v>96</v>
      </c>
    </row>
    <row r="530" ht="17.25" spans="4:51">
      <c r="D530" s="81">
        <v>0</v>
      </c>
      <c r="L530">
        <v>0</v>
      </c>
      <c r="Y530" s="87"/>
      <c r="Z530">
        <f t="shared" si="50"/>
        <v>0</v>
      </c>
      <c r="AA530" t="str">
        <f t="shared" si="48"/>
        <v>三林支行</v>
      </c>
      <c r="AB530" s="82" t="s">
        <v>724</v>
      </c>
      <c r="AC530" s="82">
        <v>0</v>
      </c>
      <c r="AD530" s="82">
        <v>0</v>
      </c>
      <c r="AE530" s="82">
        <v>0</v>
      </c>
      <c r="AF530" s="82">
        <v>0</v>
      </c>
      <c r="AG530" t="str">
        <f t="shared" si="49"/>
        <v>三林支行</v>
      </c>
      <c r="AI530" s="90" t="s">
        <v>837</v>
      </c>
      <c r="AJ530" s="90" t="s">
        <v>96</v>
      </c>
      <c r="AX530" t="s">
        <v>837</v>
      </c>
      <c r="AY530" t="s">
        <v>96</v>
      </c>
    </row>
    <row r="531" ht="17.25" spans="4:51">
      <c r="D531" s="81">
        <v>0</v>
      </c>
      <c r="L531">
        <v>0</v>
      </c>
      <c r="Y531" s="87"/>
      <c r="Z531">
        <f t="shared" si="50"/>
        <v>0</v>
      </c>
      <c r="AA531" t="str">
        <f t="shared" si="48"/>
        <v>花木支行</v>
      </c>
      <c r="AB531" s="82" t="s">
        <v>237</v>
      </c>
      <c r="AC531" s="82">
        <v>0</v>
      </c>
      <c r="AD531" s="82">
        <v>0</v>
      </c>
      <c r="AE531" s="82">
        <v>9</v>
      </c>
      <c r="AF531" s="82">
        <v>100000</v>
      </c>
      <c r="AG531" t="str">
        <f t="shared" si="49"/>
        <v>花木支行</v>
      </c>
      <c r="AI531" s="90" t="s">
        <v>365</v>
      </c>
      <c r="AJ531" s="90" t="s">
        <v>96</v>
      </c>
      <c r="AX531" t="s">
        <v>365</v>
      </c>
      <c r="AY531" t="s">
        <v>96</v>
      </c>
    </row>
    <row r="532" ht="17.25" spans="4:51">
      <c r="D532" s="81">
        <v>0</v>
      </c>
      <c r="L532">
        <v>0</v>
      </c>
      <c r="Y532" s="87"/>
      <c r="Z532">
        <f t="shared" si="50"/>
        <v>0</v>
      </c>
      <c r="AA532" t="str">
        <f t="shared" si="48"/>
        <v>北蔡支行</v>
      </c>
      <c r="AB532" s="82" t="s">
        <v>794</v>
      </c>
      <c r="AC532" s="82">
        <v>0</v>
      </c>
      <c r="AD532" s="82">
        <v>0</v>
      </c>
      <c r="AE532" s="82">
        <v>0</v>
      </c>
      <c r="AF532" s="82">
        <v>0</v>
      </c>
      <c r="AG532" t="str">
        <f t="shared" si="49"/>
        <v>北蔡支行</v>
      </c>
      <c r="AI532" s="90" t="s">
        <v>908</v>
      </c>
      <c r="AJ532" s="90" t="s">
        <v>96</v>
      </c>
      <c r="AX532" t="s">
        <v>908</v>
      </c>
      <c r="AY532" t="s">
        <v>96</v>
      </c>
    </row>
    <row r="533" ht="17.25" spans="4:51">
      <c r="D533" s="81">
        <v>0</v>
      </c>
      <c r="L533">
        <v>0</v>
      </c>
      <c r="Y533" s="87"/>
      <c r="Z533">
        <f t="shared" si="50"/>
        <v>0</v>
      </c>
      <c r="AA533" t="str">
        <f t="shared" si="48"/>
        <v>零售市场部</v>
      </c>
      <c r="AB533" s="82" t="s">
        <v>240</v>
      </c>
      <c r="AC533" s="82">
        <v>0</v>
      </c>
      <c r="AD533" s="82">
        <v>0</v>
      </c>
      <c r="AE533" s="82">
        <v>4</v>
      </c>
      <c r="AF533" s="82">
        <v>687500</v>
      </c>
      <c r="AG533" t="str">
        <f t="shared" si="49"/>
        <v>零售市场部</v>
      </c>
      <c r="AI533" s="90" t="s">
        <v>909</v>
      </c>
      <c r="AJ533" s="90" t="s">
        <v>96</v>
      </c>
      <c r="AX533" t="s">
        <v>909</v>
      </c>
      <c r="AY533" t="s">
        <v>96</v>
      </c>
    </row>
    <row r="534" ht="17.25" spans="4:51">
      <c r="D534" s="81">
        <v>0</v>
      </c>
      <c r="L534">
        <v>0</v>
      </c>
      <c r="Y534" s="87"/>
      <c r="Z534">
        <f t="shared" si="50"/>
        <v>0</v>
      </c>
      <c r="AA534" t="str">
        <f t="shared" si="48"/>
        <v>唐镇支行</v>
      </c>
      <c r="AB534" s="82" t="s">
        <v>457</v>
      </c>
      <c r="AC534" s="82">
        <v>0</v>
      </c>
      <c r="AD534" s="82">
        <v>0</v>
      </c>
      <c r="AE534" s="82">
        <v>0</v>
      </c>
      <c r="AF534" s="82">
        <v>0</v>
      </c>
      <c r="AG534" t="str">
        <f t="shared" si="49"/>
        <v>唐镇支行</v>
      </c>
      <c r="AI534" s="90" t="s">
        <v>910</v>
      </c>
      <c r="AJ534" s="90" t="s">
        <v>96</v>
      </c>
      <c r="AX534" t="s">
        <v>910</v>
      </c>
      <c r="AY534" t="s">
        <v>96</v>
      </c>
    </row>
    <row r="535" ht="17.25" spans="4:51">
      <c r="D535" s="81">
        <v>0</v>
      </c>
      <c r="L535">
        <v>0</v>
      </c>
      <c r="Y535" s="87"/>
      <c r="Z535">
        <f t="shared" si="50"/>
        <v>0</v>
      </c>
      <c r="AA535" t="str">
        <f t="shared" si="48"/>
        <v>三林支行</v>
      </c>
      <c r="AB535" s="82" t="s">
        <v>717</v>
      </c>
      <c r="AC535" s="82">
        <v>0</v>
      </c>
      <c r="AD535" s="82">
        <v>0</v>
      </c>
      <c r="AE535" s="82">
        <v>0</v>
      </c>
      <c r="AF535" s="82">
        <v>0</v>
      </c>
      <c r="AG535" t="str">
        <f t="shared" si="49"/>
        <v>三林支行</v>
      </c>
      <c r="AI535" s="93" t="s">
        <v>911</v>
      </c>
      <c r="AJ535" s="90" t="s">
        <v>225</v>
      </c>
      <c r="AX535" t="s">
        <v>911</v>
      </c>
      <c r="AY535" t="s">
        <v>225</v>
      </c>
    </row>
    <row r="536" ht="17.25" spans="4:51">
      <c r="D536" s="81">
        <v>0</v>
      </c>
      <c r="L536">
        <v>0</v>
      </c>
      <c r="Y536" s="87"/>
      <c r="Z536">
        <f t="shared" si="50"/>
        <v>0</v>
      </c>
      <c r="AA536" t="str">
        <f t="shared" si="48"/>
        <v>风险管理部</v>
      </c>
      <c r="AB536" s="82" t="s">
        <v>511</v>
      </c>
      <c r="AC536" s="82">
        <v>0</v>
      </c>
      <c r="AD536" s="82">
        <v>0</v>
      </c>
      <c r="AE536" s="82">
        <v>0</v>
      </c>
      <c r="AF536" s="82">
        <v>0</v>
      </c>
      <c r="AG536" t="str">
        <f t="shared" si="49"/>
        <v>风险管理部</v>
      </c>
      <c r="AI536" s="95" t="s">
        <v>552</v>
      </c>
      <c r="AJ536" s="90" t="s">
        <v>225</v>
      </c>
      <c r="AX536" t="s">
        <v>552</v>
      </c>
      <c r="AY536" t="s">
        <v>225</v>
      </c>
    </row>
    <row r="537" ht="17.25" spans="4:51">
      <c r="D537" s="81">
        <v>0</v>
      </c>
      <c r="L537">
        <v>0</v>
      </c>
      <c r="Y537" s="87"/>
      <c r="Z537">
        <f t="shared" si="50"/>
        <v>0</v>
      </c>
      <c r="AA537">
        <f t="shared" si="48"/>
        <v>0</v>
      </c>
      <c r="AB537" s="82" t="s">
        <v>912</v>
      </c>
      <c r="AC537" s="82">
        <v>0</v>
      </c>
      <c r="AD537" s="82">
        <v>0</v>
      </c>
      <c r="AE537" s="82">
        <v>0</v>
      </c>
      <c r="AF537" s="82">
        <v>0</v>
      </c>
      <c r="AG537">
        <f t="shared" si="49"/>
        <v>0</v>
      </c>
      <c r="AI537" s="90" t="s">
        <v>416</v>
      </c>
      <c r="AJ537" s="90" t="s">
        <v>225</v>
      </c>
      <c r="AX537" t="s">
        <v>416</v>
      </c>
      <c r="AY537" t="s">
        <v>225</v>
      </c>
    </row>
    <row r="538" ht="17.25" spans="4:51">
      <c r="D538" s="81">
        <v>0</v>
      </c>
      <c r="L538">
        <v>0</v>
      </c>
      <c r="Y538" s="87"/>
      <c r="Z538">
        <f t="shared" si="50"/>
        <v>0</v>
      </c>
      <c r="AA538">
        <f t="shared" si="48"/>
        <v>0</v>
      </c>
      <c r="AB538" s="82" t="s">
        <v>913</v>
      </c>
      <c r="AC538" s="82">
        <v>0</v>
      </c>
      <c r="AD538" s="82">
        <v>0</v>
      </c>
      <c r="AE538" s="82">
        <v>0</v>
      </c>
      <c r="AF538" s="82">
        <v>110000</v>
      </c>
      <c r="AG538">
        <f t="shared" si="49"/>
        <v>0</v>
      </c>
      <c r="AI538" s="96" t="s">
        <v>443</v>
      </c>
      <c r="AJ538" s="90" t="s">
        <v>225</v>
      </c>
      <c r="AX538" t="s">
        <v>443</v>
      </c>
      <c r="AY538" t="s">
        <v>225</v>
      </c>
    </row>
    <row r="539" ht="17.25" spans="4:51">
      <c r="D539" s="81">
        <v>0</v>
      </c>
      <c r="L539">
        <v>0</v>
      </c>
      <c r="Y539" s="87"/>
      <c r="Z539">
        <f t="shared" si="50"/>
        <v>0</v>
      </c>
      <c r="AA539" t="str">
        <f t="shared" si="48"/>
        <v>陆家嘴支行</v>
      </c>
      <c r="AB539" s="82" t="s">
        <v>655</v>
      </c>
      <c r="AC539" s="82">
        <v>0</v>
      </c>
      <c r="AD539" s="82">
        <v>0</v>
      </c>
      <c r="AE539" s="82">
        <v>0</v>
      </c>
      <c r="AF539" s="82">
        <v>0</v>
      </c>
      <c r="AG539" t="str">
        <f t="shared" si="49"/>
        <v>陆家嘴支行</v>
      </c>
      <c r="AI539" s="90" t="s">
        <v>112</v>
      </c>
      <c r="AJ539" s="90" t="s">
        <v>225</v>
      </c>
      <c r="AX539" t="s">
        <v>112</v>
      </c>
      <c r="AY539" t="s">
        <v>225</v>
      </c>
    </row>
    <row r="540" ht="17.25" spans="4:51">
      <c r="D540" s="81">
        <v>0</v>
      </c>
      <c r="L540">
        <v>0</v>
      </c>
      <c r="Y540" s="87"/>
      <c r="Z540">
        <f t="shared" si="50"/>
        <v>0</v>
      </c>
      <c r="AA540">
        <f t="shared" si="48"/>
        <v>0</v>
      </c>
      <c r="AB540" s="82" t="s">
        <v>914</v>
      </c>
      <c r="AC540" s="82">
        <v>0</v>
      </c>
      <c r="AD540" s="82">
        <v>0</v>
      </c>
      <c r="AE540" s="82">
        <v>0</v>
      </c>
      <c r="AF540" s="82">
        <v>0</v>
      </c>
      <c r="AG540">
        <f t="shared" si="49"/>
        <v>0</v>
      </c>
      <c r="AI540" s="94" t="s">
        <v>736</v>
      </c>
      <c r="AJ540" s="90" t="s">
        <v>104</v>
      </c>
      <c r="AX540" t="s">
        <v>736</v>
      </c>
      <c r="AY540" t="s">
        <v>104</v>
      </c>
    </row>
    <row r="541" ht="17.25" spans="4:51">
      <c r="D541" s="81">
        <v>0</v>
      </c>
      <c r="L541">
        <v>0</v>
      </c>
      <c r="Y541" s="87"/>
      <c r="Z541">
        <f t="shared" si="50"/>
        <v>0</v>
      </c>
      <c r="AA541" t="str">
        <f t="shared" si="48"/>
        <v>运营管理部</v>
      </c>
      <c r="AB541" s="82" t="s">
        <v>402</v>
      </c>
      <c r="AC541" s="82">
        <v>0</v>
      </c>
      <c r="AD541" s="82">
        <v>0</v>
      </c>
      <c r="AE541" s="82">
        <v>0</v>
      </c>
      <c r="AF541" s="82">
        <v>0</v>
      </c>
      <c r="AG541" t="str">
        <f t="shared" si="49"/>
        <v>运营管理部</v>
      </c>
      <c r="AI541" s="90" t="s">
        <v>360</v>
      </c>
      <c r="AJ541" s="90" t="s">
        <v>104</v>
      </c>
      <c r="AX541" t="s">
        <v>360</v>
      </c>
      <c r="AY541" t="s">
        <v>104</v>
      </c>
    </row>
    <row r="542" ht="17.25" spans="4:51">
      <c r="D542" s="81">
        <v>0</v>
      </c>
      <c r="L542">
        <v>0</v>
      </c>
      <c r="Y542" s="87"/>
      <c r="Z542">
        <f t="shared" si="50"/>
        <v>0</v>
      </c>
      <c r="AA542" t="str">
        <f t="shared" si="48"/>
        <v>新园路支行</v>
      </c>
      <c r="AB542" s="82" t="s">
        <v>459</v>
      </c>
      <c r="AC542" s="82">
        <v>0</v>
      </c>
      <c r="AD542" s="82">
        <v>0</v>
      </c>
      <c r="AE542" s="82">
        <v>0</v>
      </c>
      <c r="AF542" s="82">
        <v>181100</v>
      </c>
      <c r="AG542" t="str">
        <f t="shared" si="49"/>
        <v>新园路支行</v>
      </c>
      <c r="AI542" s="90" t="s">
        <v>825</v>
      </c>
      <c r="AJ542" s="90" t="s">
        <v>104</v>
      </c>
      <c r="AX542" t="s">
        <v>825</v>
      </c>
      <c r="AY542" t="s">
        <v>104</v>
      </c>
    </row>
    <row r="543" ht="17.25" spans="4:51">
      <c r="D543" s="81">
        <v>0</v>
      </c>
      <c r="L543">
        <v>0</v>
      </c>
      <c r="Y543" s="87"/>
      <c r="Z543">
        <f t="shared" si="50"/>
        <v>0</v>
      </c>
      <c r="AA543" t="str">
        <f t="shared" si="48"/>
        <v>香山分理处</v>
      </c>
      <c r="AB543" s="82" t="s">
        <v>461</v>
      </c>
      <c r="AC543" s="82">
        <v>0</v>
      </c>
      <c r="AD543" s="82">
        <v>0</v>
      </c>
      <c r="AE543" s="82">
        <v>0</v>
      </c>
      <c r="AF543" s="82">
        <v>0</v>
      </c>
      <c r="AG543" t="str">
        <f t="shared" si="49"/>
        <v>香山分理处</v>
      </c>
      <c r="AI543" s="90" t="s">
        <v>626</v>
      </c>
      <c r="AJ543" s="90" t="s">
        <v>104</v>
      </c>
      <c r="AX543" t="s">
        <v>626</v>
      </c>
      <c r="AY543" t="s">
        <v>104</v>
      </c>
    </row>
    <row r="544" ht="17.25" spans="4:51">
      <c r="D544" s="81">
        <v>0</v>
      </c>
      <c r="L544">
        <v>0</v>
      </c>
      <c r="Y544" s="87"/>
      <c r="Z544">
        <f t="shared" si="50"/>
        <v>0</v>
      </c>
      <c r="AA544">
        <f t="shared" si="48"/>
        <v>0</v>
      </c>
      <c r="AB544" s="82" t="s">
        <v>915</v>
      </c>
      <c r="AC544" s="82">
        <v>0</v>
      </c>
      <c r="AD544" s="82">
        <v>0</v>
      </c>
      <c r="AE544" s="82">
        <v>0</v>
      </c>
      <c r="AF544" s="82">
        <v>0</v>
      </c>
      <c r="AG544">
        <f t="shared" si="49"/>
        <v>0</v>
      </c>
      <c r="AI544" s="90" t="s">
        <v>218</v>
      </c>
      <c r="AJ544" s="90" t="s">
        <v>104</v>
      </c>
      <c r="AX544" t="s">
        <v>218</v>
      </c>
      <c r="AY544" t="s">
        <v>104</v>
      </c>
    </row>
    <row r="545" ht="17.25" spans="4:51">
      <c r="D545" s="81">
        <v>0</v>
      </c>
      <c r="L545">
        <v>0</v>
      </c>
      <c r="Y545" s="87"/>
      <c r="Z545">
        <f t="shared" si="50"/>
        <v>0</v>
      </c>
      <c r="AA545">
        <f t="shared" si="48"/>
        <v>0</v>
      </c>
      <c r="AB545" s="82" t="s">
        <v>916</v>
      </c>
      <c r="AC545" s="82">
        <v>0</v>
      </c>
      <c r="AD545" s="82">
        <v>0</v>
      </c>
      <c r="AE545" s="82">
        <v>0</v>
      </c>
      <c r="AF545" s="82">
        <v>0</v>
      </c>
      <c r="AG545">
        <f t="shared" si="49"/>
        <v>0</v>
      </c>
      <c r="AI545" s="90" t="s">
        <v>765</v>
      </c>
      <c r="AJ545" s="90" t="s">
        <v>104</v>
      </c>
      <c r="AX545" t="s">
        <v>765</v>
      </c>
      <c r="AY545" t="s">
        <v>104</v>
      </c>
    </row>
    <row r="546" ht="17.25" spans="4:51">
      <c r="D546" s="81">
        <v>0</v>
      </c>
      <c r="L546">
        <v>0</v>
      </c>
      <c r="Y546" s="87"/>
      <c r="Z546">
        <f t="shared" si="50"/>
        <v>0</v>
      </c>
      <c r="AA546" t="str">
        <f t="shared" si="48"/>
        <v>川沙支行</v>
      </c>
      <c r="AB546" s="82" t="s">
        <v>917</v>
      </c>
      <c r="AC546" s="82">
        <v>0</v>
      </c>
      <c r="AD546" s="82">
        <v>0</v>
      </c>
      <c r="AE546" s="82">
        <v>0</v>
      </c>
      <c r="AF546" s="82">
        <v>0</v>
      </c>
      <c r="AG546" t="str">
        <f t="shared" si="49"/>
        <v>川沙支行</v>
      </c>
      <c r="AI546" s="90" t="s">
        <v>918</v>
      </c>
      <c r="AJ546" s="90" t="s">
        <v>104</v>
      </c>
      <c r="AX546" t="s">
        <v>918</v>
      </c>
      <c r="AY546" t="s">
        <v>104</v>
      </c>
    </row>
    <row r="547" ht="17.25" spans="4:51">
      <c r="D547" s="81">
        <v>0</v>
      </c>
      <c r="L547">
        <v>0</v>
      </c>
      <c r="Y547" s="87"/>
      <c r="Z547">
        <f t="shared" si="50"/>
        <v>0</v>
      </c>
      <c r="AA547" t="str">
        <f t="shared" si="48"/>
        <v>严桥支行</v>
      </c>
      <c r="AB547" s="82" t="s">
        <v>464</v>
      </c>
      <c r="AC547" s="82">
        <v>0</v>
      </c>
      <c r="AD547" s="82">
        <v>0</v>
      </c>
      <c r="AE547" s="82">
        <v>1</v>
      </c>
      <c r="AF547" s="82">
        <v>0</v>
      </c>
      <c r="AG547" t="str">
        <f t="shared" si="49"/>
        <v>严桥支行</v>
      </c>
      <c r="AI547" s="90" t="s">
        <v>122</v>
      </c>
      <c r="AJ547" s="90" t="s">
        <v>104</v>
      </c>
      <c r="AX547" t="s">
        <v>122</v>
      </c>
      <c r="AY547" t="s">
        <v>104</v>
      </c>
    </row>
    <row r="548" ht="17.25" spans="4:51">
      <c r="D548" s="81">
        <v>0</v>
      </c>
      <c r="L548">
        <v>0</v>
      </c>
      <c r="Y548" s="87"/>
      <c r="Z548">
        <f t="shared" si="50"/>
        <v>0</v>
      </c>
      <c r="AA548" t="str">
        <f t="shared" si="48"/>
        <v>唐镇支行</v>
      </c>
      <c r="AB548" s="82" t="s">
        <v>919</v>
      </c>
      <c r="AC548" s="82">
        <v>0</v>
      </c>
      <c r="AD548" s="82">
        <v>0</v>
      </c>
      <c r="AE548" s="82">
        <v>0</v>
      </c>
      <c r="AF548" s="82">
        <v>0</v>
      </c>
      <c r="AG548" t="str">
        <f t="shared" si="49"/>
        <v>唐镇支行</v>
      </c>
      <c r="AI548" s="90" t="s">
        <v>245</v>
      </c>
      <c r="AJ548" s="90" t="s">
        <v>225</v>
      </c>
      <c r="AX548" t="s">
        <v>245</v>
      </c>
      <c r="AY548" t="s">
        <v>225</v>
      </c>
    </row>
    <row r="549" ht="17.25" spans="4:51">
      <c r="D549" s="81">
        <v>0</v>
      </c>
      <c r="L549">
        <v>0</v>
      </c>
      <c r="Y549" s="87"/>
      <c r="Z549">
        <f t="shared" si="50"/>
        <v>0</v>
      </c>
      <c r="AA549" t="str">
        <f t="shared" si="48"/>
        <v>金杨支行</v>
      </c>
      <c r="AB549" s="82" t="s">
        <v>184</v>
      </c>
      <c r="AC549" s="82">
        <v>0</v>
      </c>
      <c r="AD549" s="82">
        <v>0</v>
      </c>
      <c r="AE549" s="82">
        <v>0</v>
      </c>
      <c r="AF549" s="82">
        <v>276529</v>
      </c>
      <c r="AG549" t="str">
        <f t="shared" si="49"/>
        <v>金杨支行</v>
      </c>
      <c r="AI549" s="90" t="s">
        <v>180</v>
      </c>
      <c r="AJ549" s="90" t="s">
        <v>104</v>
      </c>
      <c r="AX549" t="s">
        <v>180</v>
      </c>
      <c r="AY549" t="s">
        <v>104</v>
      </c>
    </row>
    <row r="550" ht="17.25" spans="4:51">
      <c r="D550" s="81">
        <v>0</v>
      </c>
      <c r="L550">
        <v>0</v>
      </c>
      <c r="Y550" s="87"/>
      <c r="Z550">
        <f t="shared" si="50"/>
        <v>0</v>
      </c>
      <c r="AA550" t="str">
        <f t="shared" si="48"/>
        <v>办公室</v>
      </c>
      <c r="AB550" s="82" t="s">
        <v>98</v>
      </c>
      <c r="AC550" s="82">
        <v>0</v>
      </c>
      <c r="AD550" s="82">
        <v>0</v>
      </c>
      <c r="AE550" s="82">
        <v>0</v>
      </c>
      <c r="AF550" s="82">
        <v>0</v>
      </c>
      <c r="AG550" t="str">
        <f t="shared" si="49"/>
        <v>办公室</v>
      </c>
      <c r="AI550" s="90" t="s">
        <v>609</v>
      </c>
      <c r="AJ550" s="90" t="s">
        <v>104</v>
      </c>
      <c r="AX550" t="s">
        <v>609</v>
      </c>
      <c r="AY550" t="s">
        <v>104</v>
      </c>
    </row>
    <row r="551" ht="17.25" spans="4:51">
      <c r="D551" s="81">
        <v>0</v>
      </c>
      <c r="L551">
        <v>0</v>
      </c>
      <c r="Y551" s="87"/>
      <c r="Z551">
        <f t="shared" si="50"/>
        <v>0</v>
      </c>
      <c r="AA551">
        <f t="shared" si="48"/>
        <v>0</v>
      </c>
      <c r="AB551" s="82" t="s">
        <v>920</v>
      </c>
      <c r="AC551" s="82">
        <v>0</v>
      </c>
      <c r="AD551" s="82">
        <v>0</v>
      </c>
      <c r="AE551" s="82">
        <v>0</v>
      </c>
      <c r="AF551" s="82">
        <v>10000</v>
      </c>
      <c r="AG551">
        <f t="shared" si="49"/>
        <v>0</v>
      </c>
      <c r="AI551" s="90" t="s">
        <v>921</v>
      </c>
      <c r="AJ551" s="90" t="s">
        <v>104</v>
      </c>
      <c r="AX551" t="s">
        <v>921</v>
      </c>
      <c r="AY551" t="s">
        <v>104</v>
      </c>
    </row>
    <row r="552" ht="17.25" spans="4:51">
      <c r="D552" s="81">
        <v>0</v>
      </c>
      <c r="L552">
        <v>0</v>
      </c>
      <c r="Y552" s="87"/>
      <c r="Z552">
        <f t="shared" si="50"/>
        <v>0</v>
      </c>
      <c r="AA552" t="str">
        <f t="shared" si="48"/>
        <v>东波分理处</v>
      </c>
      <c r="AB552" s="82" t="s">
        <v>922</v>
      </c>
      <c r="AC552" s="82">
        <v>0</v>
      </c>
      <c r="AD552" s="82">
        <v>0</v>
      </c>
      <c r="AE552" s="82">
        <v>0</v>
      </c>
      <c r="AF552" s="82">
        <v>0</v>
      </c>
      <c r="AG552" t="str">
        <f t="shared" si="49"/>
        <v>东波分理处</v>
      </c>
      <c r="AI552" s="90" t="s">
        <v>923</v>
      </c>
      <c r="AJ552" s="90" t="s">
        <v>104</v>
      </c>
      <c r="AX552" t="s">
        <v>923</v>
      </c>
      <c r="AY552" t="s">
        <v>104</v>
      </c>
    </row>
    <row r="553" ht="17.25" spans="4:51">
      <c r="D553" s="81">
        <v>0</v>
      </c>
      <c r="L553">
        <v>0</v>
      </c>
      <c r="Y553" s="87"/>
      <c r="Z553">
        <f t="shared" si="50"/>
        <v>0</v>
      </c>
      <c r="AA553" t="str">
        <f t="shared" si="48"/>
        <v>运营管理部业务保障部</v>
      </c>
      <c r="AB553" s="82" t="s">
        <v>427</v>
      </c>
      <c r="AC553" s="82">
        <v>0</v>
      </c>
      <c r="AD553" s="82">
        <v>0</v>
      </c>
      <c r="AE553" s="82">
        <v>0</v>
      </c>
      <c r="AF553" s="82">
        <v>0</v>
      </c>
      <c r="AG553" t="str">
        <f t="shared" si="49"/>
        <v>运营管理部业务保障部</v>
      </c>
      <c r="AI553" s="95" t="s">
        <v>778</v>
      </c>
      <c r="AJ553" s="90" t="s">
        <v>104</v>
      </c>
      <c r="AX553" t="s">
        <v>778</v>
      </c>
      <c r="AY553" t="s">
        <v>104</v>
      </c>
    </row>
    <row r="554" ht="17.25" spans="4:51">
      <c r="D554" s="81">
        <v>0</v>
      </c>
      <c r="L554">
        <v>0</v>
      </c>
      <c r="Y554" s="87"/>
      <c r="Z554">
        <f t="shared" si="50"/>
        <v>0</v>
      </c>
      <c r="AA554" t="str">
        <f t="shared" si="48"/>
        <v>凌兆分理处</v>
      </c>
      <c r="AB554" s="82" t="s">
        <v>772</v>
      </c>
      <c r="AC554" s="82">
        <v>0</v>
      </c>
      <c r="AD554" s="82">
        <v>0</v>
      </c>
      <c r="AE554" s="82">
        <v>0</v>
      </c>
      <c r="AF554" s="82">
        <v>0</v>
      </c>
      <c r="AG554" t="str">
        <f t="shared" si="49"/>
        <v>凌兆分理处</v>
      </c>
      <c r="AI554" s="96" t="s">
        <v>924</v>
      </c>
      <c r="AJ554" s="90" t="s">
        <v>104</v>
      </c>
      <c r="AX554" t="s">
        <v>924</v>
      </c>
      <c r="AY554" t="s">
        <v>104</v>
      </c>
    </row>
    <row r="555" ht="17.25" spans="4:51">
      <c r="D555" s="81">
        <v>0</v>
      </c>
      <c r="L555">
        <v>0</v>
      </c>
      <c r="Y555" s="87"/>
      <c r="Z555">
        <f t="shared" si="50"/>
        <v>0</v>
      </c>
      <c r="AA555" t="str">
        <f t="shared" si="48"/>
        <v>人力资源部</v>
      </c>
      <c r="AB555" s="82" t="s">
        <v>178</v>
      </c>
      <c r="AC555" s="82">
        <v>0</v>
      </c>
      <c r="AD555" s="82">
        <v>0</v>
      </c>
      <c r="AE555" s="82">
        <v>0</v>
      </c>
      <c r="AF555" s="82">
        <v>0</v>
      </c>
      <c r="AG555" t="str">
        <f t="shared" si="49"/>
        <v>人力资源部</v>
      </c>
      <c r="AI555" s="90" t="s">
        <v>477</v>
      </c>
      <c r="AJ555" s="90" t="s">
        <v>88</v>
      </c>
      <c r="AX555" t="s">
        <v>477</v>
      </c>
      <c r="AY555" t="s">
        <v>88</v>
      </c>
    </row>
    <row r="556" ht="17.25" spans="4:51">
      <c r="D556" s="81">
        <v>0</v>
      </c>
      <c r="L556">
        <v>0</v>
      </c>
      <c r="Y556" s="87"/>
      <c r="Z556">
        <f t="shared" si="50"/>
        <v>0</v>
      </c>
      <c r="AA556" t="str">
        <f t="shared" si="48"/>
        <v>金杨支行</v>
      </c>
      <c r="AB556" s="82" t="s">
        <v>859</v>
      </c>
      <c r="AC556" s="82">
        <v>0</v>
      </c>
      <c r="AD556" s="82">
        <v>0</v>
      </c>
      <c r="AE556" s="82">
        <v>0</v>
      </c>
      <c r="AF556" s="82">
        <v>231000</v>
      </c>
      <c r="AG556" t="str">
        <f t="shared" si="49"/>
        <v>金杨支行</v>
      </c>
      <c r="AI556" s="90" t="s">
        <v>373</v>
      </c>
      <c r="AJ556" s="90" t="s">
        <v>88</v>
      </c>
      <c r="AX556" t="s">
        <v>373</v>
      </c>
      <c r="AY556" t="s">
        <v>88</v>
      </c>
    </row>
    <row r="557" ht="17.25" spans="4:51">
      <c r="D557" s="81">
        <v>0</v>
      </c>
      <c r="L557">
        <v>0</v>
      </c>
      <c r="Y557" s="87"/>
      <c r="Z557">
        <f t="shared" si="50"/>
        <v>0</v>
      </c>
      <c r="AA557">
        <f t="shared" si="48"/>
        <v>0</v>
      </c>
      <c r="AB557" s="82" t="s">
        <v>925</v>
      </c>
      <c r="AC557" s="82">
        <v>0</v>
      </c>
      <c r="AD557" s="82">
        <v>0</v>
      </c>
      <c r="AE557" s="82">
        <v>0</v>
      </c>
      <c r="AF557" s="82">
        <v>0</v>
      </c>
      <c r="AG557">
        <f t="shared" si="49"/>
        <v>0</v>
      </c>
      <c r="AI557" s="90" t="s">
        <v>134</v>
      </c>
      <c r="AJ557" s="90" t="s">
        <v>88</v>
      </c>
      <c r="AX557" t="s">
        <v>134</v>
      </c>
      <c r="AY557" t="s">
        <v>88</v>
      </c>
    </row>
    <row r="558" ht="17.25" spans="4:51">
      <c r="D558" s="81">
        <v>0</v>
      </c>
      <c r="L558">
        <v>0</v>
      </c>
      <c r="Y558" s="87"/>
      <c r="Z558">
        <f t="shared" si="50"/>
        <v>0</v>
      </c>
      <c r="AA558">
        <f t="shared" si="48"/>
        <v>0</v>
      </c>
      <c r="AB558" s="82" t="s">
        <v>926</v>
      </c>
      <c r="AC558" s="82">
        <v>0</v>
      </c>
      <c r="AD558" s="82">
        <v>0</v>
      </c>
      <c r="AE558" s="82">
        <v>0</v>
      </c>
      <c r="AF558" s="82">
        <v>20000</v>
      </c>
      <c r="AG558">
        <f t="shared" si="49"/>
        <v>0</v>
      </c>
      <c r="AI558" s="90" t="s">
        <v>709</v>
      </c>
      <c r="AJ558" s="90" t="s">
        <v>88</v>
      </c>
      <c r="AX558" t="s">
        <v>709</v>
      </c>
      <c r="AY558" t="s">
        <v>88</v>
      </c>
    </row>
    <row r="559" ht="17.25" spans="4:51">
      <c r="D559" s="81">
        <v>0</v>
      </c>
      <c r="L559">
        <v>0</v>
      </c>
      <c r="Y559" s="87"/>
      <c r="Z559">
        <f t="shared" si="50"/>
        <v>0</v>
      </c>
      <c r="AA559" t="str">
        <f t="shared" si="48"/>
        <v>黄楼支行</v>
      </c>
      <c r="AB559" s="82" t="s">
        <v>467</v>
      </c>
      <c r="AC559" s="82">
        <v>0</v>
      </c>
      <c r="AD559" s="82">
        <v>1100</v>
      </c>
      <c r="AE559" s="82">
        <v>0</v>
      </c>
      <c r="AF559" s="82">
        <v>58100</v>
      </c>
      <c r="AG559" t="str">
        <f t="shared" si="49"/>
        <v>黄楼支行</v>
      </c>
      <c r="AI559" s="90" t="s">
        <v>773</v>
      </c>
      <c r="AJ559" s="90" t="s">
        <v>88</v>
      </c>
      <c r="AX559" t="s">
        <v>773</v>
      </c>
      <c r="AY559" t="s">
        <v>88</v>
      </c>
    </row>
    <row r="560" ht="17.25" spans="4:51">
      <c r="D560" s="81">
        <v>0</v>
      </c>
      <c r="L560">
        <v>0</v>
      </c>
      <c r="Y560" s="87"/>
      <c r="Z560">
        <f t="shared" si="50"/>
        <v>0</v>
      </c>
      <c r="AA560" t="str">
        <f t="shared" si="48"/>
        <v>六里支行</v>
      </c>
      <c r="AB560" s="82" t="s">
        <v>814</v>
      </c>
      <c r="AC560" s="82">
        <v>0</v>
      </c>
      <c r="AD560" s="82">
        <v>0</v>
      </c>
      <c r="AE560" s="82">
        <v>0</v>
      </c>
      <c r="AF560" s="82">
        <v>77000</v>
      </c>
      <c r="AG560" t="str">
        <f t="shared" si="49"/>
        <v>六里支行</v>
      </c>
      <c r="AI560" s="90" t="s">
        <v>654</v>
      </c>
      <c r="AJ560" s="90" t="s">
        <v>88</v>
      </c>
      <c r="AX560" t="s">
        <v>654</v>
      </c>
      <c r="AY560" t="s">
        <v>88</v>
      </c>
    </row>
    <row r="561" ht="17.25" spans="4:51">
      <c r="D561" s="81">
        <v>0</v>
      </c>
      <c r="L561">
        <v>0</v>
      </c>
      <c r="Y561" s="87"/>
      <c r="Z561">
        <f t="shared" si="50"/>
        <v>0</v>
      </c>
      <c r="AA561" t="str">
        <f t="shared" si="48"/>
        <v>孙桥支行</v>
      </c>
      <c r="AB561" s="82" t="s">
        <v>468</v>
      </c>
      <c r="AC561" s="82">
        <v>0</v>
      </c>
      <c r="AD561" s="82">
        <v>0</v>
      </c>
      <c r="AE561" s="82">
        <v>0</v>
      </c>
      <c r="AF561" s="82">
        <v>0</v>
      </c>
      <c r="AG561" t="str">
        <f t="shared" si="49"/>
        <v>孙桥支行</v>
      </c>
      <c r="AI561" s="95" t="s">
        <v>927</v>
      </c>
      <c r="AJ561" s="90" t="s">
        <v>88</v>
      </c>
      <c r="AX561" t="s">
        <v>927</v>
      </c>
      <c r="AY561" t="s">
        <v>88</v>
      </c>
    </row>
    <row r="562" ht="17.25" spans="4:51">
      <c r="D562" s="81">
        <v>0</v>
      </c>
      <c r="L562">
        <v>0</v>
      </c>
      <c r="Y562" s="87"/>
      <c r="Z562">
        <f t="shared" si="50"/>
        <v>0</v>
      </c>
      <c r="AA562">
        <f t="shared" si="48"/>
        <v>0</v>
      </c>
      <c r="AB562" s="82" t="s">
        <v>928</v>
      </c>
      <c r="AC562" s="82">
        <v>0</v>
      </c>
      <c r="AD562" s="82">
        <v>0</v>
      </c>
      <c r="AE562" s="82">
        <v>0</v>
      </c>
      <c r="AF562" s="82">
        <v>0</v>
      </c>
      <c r="AG562">
        <f t="shared" si="49"/>
        <v>0</v>
      </c>
      <c r="AI562" s="90" t="s">
        <v>929</v>
      </c>
      <c r="AJ562" s="90" t="s">
        <v>88</v>
      </c>
      <c r="AX562" t="s">
        <v>929</v>
      </c>
      <c r="AY562" t="s">
        <v>88</v>
      </c>
    </row>
    <row r="563" ht="17.25" spans="4:51">
      <c r="D563" s="81">
        <v>0</v>
      </c>
      <c r="L563">
        <v>0</v>
      </c>
      <c r="Y563" s="87"/>
      <c r="Z563">
        <f t="shared" si="50"/>
        <v>0</v>
      </c>
      <c r="AA563" t="str">
        <f t="shared" si="48"/>
        <v>江镇支行</v>
      </c>
      <c r="AB563" s="82" t="s">
        <v>930</v>
      </c>
      <c r="AC563" s="82">
        <v>0</v>
      </c>
      <c r="AD563" s="82">
        <v>0</v>
      </c>
      <c r="AE563" s="82">
        <v>0</v>
      </c>
      <c r="AF563" s="82">
        <v>0</v>
      </c>
      <c r="AG563" t="str">
        <f t="shared" si="49"/>
        <v>江镇支行</v>
      </c>
      <c r="AI563" s="90" t="s">
        <v>931</v>
      </c>
      <c r="AJ563" s="90" t="s">
        <v>82</v>
      </c>
      <c r="AX563" t="s">
        <v>931</v>
      </c>
      <c r="AY563" t="s">
        <v>82</v>
      </c>
    </row>
    <row r="564" ht="17.25" spans="4:51">
      <c r="D564" s="81">
        <v>0</v>
      </c>
      <c r="L564">
        <v>0</v>
      </c>
      <c r="Y564" s="87"/>
      <c r="Z564">
        <f t="shared" si="50"/>
        <v>0</v>
      </c>
      <c r="AA564">
        <f t="shared" si="48"/>
        <v>0</v>
      </c>
      <c r="AB564" s="82" t="s">
        <v>932</v>
      </c>
      <c r="AC564" s="82">
        <v>0</v>
      </c>
      <c r="AD564" s="82">
        <v>0</v>
      </c>
      <c r="AE564" s="82">
        <v>0</v>
      </c>
      <c r="AF564" s="82">
        <v>0</v>
      </c>
      <c r="AG564">
        <f t="shared" si="49"/>
        <v>0</v>
      </c>
      <c r="AI564" s="90" t="s">
        <v>440</v>
      </c>
      <c r="AJ564" s="90" t="s">
        <v>82</v>
      </c>
      <c r="AX564" t="s">
        <v>440</v>
      </c>
      <c r="AY564" t="s">
        <v>82</v>
      </c>
    </row>
    <row r="565" ht="17.25" spans="4:51">
      <c r="D565" s="81">
        <v>0</v>
      </c>
      <c r="L565">
        <v>0</v>
      </c>
      <c r="Y565" s="87"/>
      <c r="Z565">
        <f t="shared" si="50"/>
        <v>0</v>
      </c>
      <c r="AA565" t="str">
        <f t="shared" si="48"/>
        <v>花木支行</v>
      </c>
      <c r="AB565" s="82" t="s">
        <v>696</v>
      </c>
      <c r="AC565" s="82">
        <v>0</v>
      </c>
      <c r="AD565" s="82">
        <v>0</v>
      </c>
      <c r="AE565" s="82">
        <v>0</v>
      </c>
      <c r="AF565" s="82">
        <v>0</v>
      </c>
      <c r="AG565" t="str">
        <f t="shared" si="49"/>
        <v>花木支行</v>
      </c>
      <c r="AI565" s="90" t="s">
        <v>514</v>
      </c>
      <c r="AJ565" s="90" t="s">
        <v>82</v>
      </c>
      <c r="AX565" t="s">
        <v>514</v>
      </c>
      <c r="AY565" t="s">
        <v>82</v>
      </c>
    </row>
    <row r="566" ht="17.25" spans="4:51">
      <c r="D566" s="81">
        <v>0</v>
      </c>
      <c r="L566">
        <v>0</v>
      </c>
      <c r="Y566" s="87"/>
      <c r="Z566">
        <f t="shared" si="50"/>
        <v>0</v>
      </c>
      <c r="AA566" t="str">
        <f t="shared" si="48"/>
        <v>零售市场部</v>
      </c>
      <c r="AB566" s="82" t="s">
        <v>189</v>
      </c>
      <c r="AC566" s="82">
        <v>2</v>
      </c>
      <c r="AD566" s="82">
        <v>287000</v>
      </c>
      <c r="AE566" s="82">
        <v>53</v>
      </c>
      <c r="AF566" s="82">
        <v>17168651</v>
      </c>
      <c r="AG566" t="str">
        <f t="shared" si="49"/>
        <v>零售市场部</v>
      </c>
      <c r="AI566" s="90" t="s">
        <v>354</v>
      </c>
      <c r="AJ566" s="90" t="s">
        <v>82</v>
      </c>
      <c r="AX566" t="s">
        <v>354</v>
      </c>
      <c r="AY566" t="s">
        <v>82</v>
      </c>
    </row>
    <row r="567" ht="17.25" spans="4:51">
      <c r="D567" s="81">
        <v>0</v>
      </c>
      <c r="L567">
        <v>0</v>
      </c>
      <c r="Y567" s="87"/>
      <c r="Z567">
        <f t="shared" si="50"/>
        <v>0</v>
      </c>
      <c r="AA567" t="str">
        <f t="shared" si="48"/>
        <v>北蔡支行</v>
      </c>
      <c r="AB567" s="82" t="s">
        <v>793</v>
      </c>
      <c r="AC567" s="82">
        <v>0</v>
      </c>
      <c r="AD567" s="82">
        <v>0</v>
      </c>
      <c r="AE567" s="82">
        <v>0</v>
      </c>
      <c r="AF567" s="82">
        <v>0</v>
      </c>
      <c r="AG567" t="str">
        <f t="shared" si="49"/>
        <v>北蔡支行</v>
      </c>
      <c r="AI567" s="90" t="s">
        <v>922</v>
      </c>
      <c r="AJ567" s="90" t="s">
        <v>82</v>
      </c>
      <c r="AX567" t="s">
        <v>922</v>
      </c>
      <c r="AY567" t="s">
        <v>82</v>
      </c>
    </row>
    <row r="568" ht="17.25" spans="4:51">
      <c r="D568" s="81">
        <v>0</v>
      </c>
      <c r="L568">
        <v>0</v>
      </c>
      <c r="Y568" s="87"/>
      <c r="Z568">
        <f t="shared" si="50"/>
        <v>0</v>
      </c>
      <c r="AA568">
        <f t="shared" si="48"/>
        <v>0</v>
      </c>
      <c r="AB568" s="82" t="s">
        <v>933</v>
      </c>
      <c r="AC568" s="82">
        <v>0</v>
      </c>
      <c r="AD568" s="82">
        <v>0</v>
      </c>
      <c r="AE568" s="82">
        <v>0</v>
      </c>
      <c r="AF568" s="82">
        <v>0</v>
      </c>
      <c r="AG568">
        <f t="shared" si="49"/>
        <v>0</v>
      </c>
      <c r="AI568" s="93" t="s">
        <v>934</v>
      </c>
      <c r="AJ568" s="90" t="s">
        <v>82</v>
      </c>
      <c r="AX568" t="s">
        <v>934</v>
      </c>
      <c r="AY568" t="s">
        <v>82</v>
      </c>
    </row>
    <row r="569" ht="17.25" spans="4:51">
      <c r="D569" s="81">
        <v>0</v>
      </c>
      <c r="L569">
        <v>0</v>
      </c>
      <c r="Y569" s="87"/>
      <c r="Z569">
        <f t="shared" si="50"/>
        <v>0</v>
      </c>
      <c r="AA569" t="str">
        <f t="shared" si="48"/>
        <v>合庆支行</v>
      </c>
      <c r="AB569" s="82" t="s">
        <v>471</v>
      </c>
      <c r="AC569" s="82">
        <v>1</v>
      </c>
      <c r="AD569" s="82">
        <v>0</v>
      </c>
      <c r="AE569" s="82">
        <v>4</v>
      </c>
      <c r="AF569" s="82">
        <v>0</v>
      </c>
      <c r="AG569" t="str">
        <f t="shared" si="49"/>
        <v>合庆支行</v>
      </c>
      <c r="AI569" s="95" t="s">
        <v>935</v>
      </c>
      <c r="AJ569" s="90" t="s">
        <v>82</v>
      </c>
      <c r="AX569" t="s">
        <v>935</v>
      </c>
      <c r="AY569" t="s">
        <v>82</v>
      </c>
    </row>
    <row r="570" ht="17.25" spans="4:51">
      <c r="D570" s="81">
        <v>0</v>
      </c>
      <c r="L570">
        <v>0</v>
      </c>
      <c r="Y570" s="87"/>
      <c r="Z570">
        <f t="shared" si="50"/>
        <v>0</v>
      </c>
      <c r="AA570" t="str">
        <f t="shared" si="48"/>
        <v>川沙支行</v>
      </c>
      <c r="AB570" s="82" t="s">
        <v>936</v>
      </c>
      <c r="AC570" s="82">
        <v>0</v>
      </c>
      <c r="AD570" s="82">
        <v>0</v>
      </c>
      <c r="AE570" s="82">
        <v>0</v>
      </c>
      <c r="AF570" s="82">
        <v>0</v>
      </c>
      <c r="AG570" t="str">
        <f t="shared" si="49"/>
        <v>川沙支行</v>
      </c>
      <c r="AI570" s="96" t="s">
        <v>937</v>
      </c>
      <c r="AJ570" s="90" t="s">
        <v>51</v>
      </c>
      <c r="AX570" t="s">
        <v>937</v>
      </c>
      <c r="AY570" t="s">
        <v>51</v>
      </c>
    </row>
    <row r="571" ht="17.25" spans="4:51">
      <c r="D571" s="81">
        <v>0</v>
      </c>
      <c r="L571">
        <v>0</v>
      </c>
      <c r="Y571" s="87"/>
      <c r="Z571">
        <f t="shared" si="50"/>
        <v>0</v>
      </c>
      <c r="AA571" t="str">
        <f t="shared" si="48"/>
        <v>严桥支行</v>
      </c>
      <c r="AB571" s="82" t="s">
        <v>473</v>
      </c>
      <c r="AC571" s="82">
        <v>0</v>
      </c>
      <c r="AD571" s="82">
        <v>0</v>
      </c>
      <c r="AE571" s="82">
        <v>3</v>
      </c>
      <c r="AF571" s="82">
        <v>50000</v>
      </c>
      <c r="AG571" t="str">
        <f t="shared" si="49"/>
        <v>严桥支行</v>
      </c>
      <c r="AI571" s="90" t="s">
        <v>938</v>
      </c>
      <c r="AJ571" s="90" t="s">
        <v>51</v>
      </c>
      <c r="AX571" t="s">
        <v>938</v>
      </c>
      <c r="AY571" t="s">
        <v>51</v>
      </c>
    </row>
    <row r="572" ht="17.25" spans="4:51">
      <c r="D572" s="81">
        <v>0</v>
      </c>
      <c r="L572">
        <v>0</v>
      </c>
      <c r="Y572" s="87"/>
      <c r="Z572">
        <f t="shared" si="50"/>
        <v>0</v>
      </c>
      <c r="AA572">
        <f t="shared" si="48"/>
        <v>0</v>
      </c>
      <c r="AB572" s="82" t="s">
        <v>939</v>
      </c>
      <c r="AC572" s="82">
        <v>0</v>
      </c>
      <c r="AD572" s="82">
        <v>0</v>
      </c>
      <c r="AE572" s="82">
        <v>0</v>
      </c>
      <c r="AF572" s="82">
        <v>0</v>
      </c>
      <c r="AG572">
        <f t="shared" si="49"/>
        <v>0</v>
      </c>
      <c r="AI572" s="90" t="s">
        <v>129</v>
      </c>
      <c r="AJ572" s="90" t="s">
        <v>51</v>
      </c>
      <c r="AX572" t="s">
        <v>129</v>
      </c>
      <c r="AY572" t="s">
        <v>51</v>
      </c>
    </row>
    <row r="573" ht="17.25" spans="4:51">
      <c r="D573" s="81">
        <v>0</v>
      </c>
      <c r="L573">
        <v>0</v>
      </c>
      <c r="Y573" s="87"/>
      <c r="Z573">
        <f t="shared" si="50"/>
        <v>0</v>
      </c>
      <c r="AA573" t="str">
        <f t="shared" si="48"/>
        <v>东波分理处</v>
      </c>
      <c r="AB573" s="82" t="s">
        <v>931</v>
      </c>
      <c r="AC573" s="82">
        <v>0</v>
      </c>
      <c r="AD573" s="82">
        <v>0</v>
      </c>
      <c r="AE573" s="82">
        <v>0</v>
      </c>
      <c r="AF573" s="82">
        <v>0</v>
      </c>
      <c r="AG573" t="str">
        <f t="shared" si="49"/>
        <v>东波分理处</v>
      </c>
      <c r="AI573" s="90" t="s">
        <v>885</v>
      </c>
      <c r="AJ573" s="90" t="s">
        <v>51</v>
      </c>
      <c r="AX573" t="s">
        <v>885</v>
      </c>
      <c r="AY573" t="s">
        <v>51</v>
      </c>
    </row>
    <row r="574" ht="17.25" spans="4:51">
      <c r="D574" s="81">
        <v>0</v>
      </c>
      <c r="L574">
        <v>0</v>
      </c>
      <c r="Y574" s="87"/>
      <c r="Z574">
        <f t="shared" si="50"/>
        <v>0</v>
      </c>
      <c r="AA574">
        <f t="shared" si="48"/>
        <v>0</v>
      </c>
      <c r="AB574" s="82" t="s">
        <v>940</v>
      </c>
      <c r="AC574" s="82">
        <v>0</v>
      </c>
      <c r="AD574" s="82">
        <v>0</v>
      </c>
      <c r="AE574" s="82">
        <v>0</v>
      </c>
      <c r="AF574" s="82">
        <v>0</v>
      </c>
      <c r="AG574">
        <f t="shared" si="49"/>
        <v>0</v>
      </c>
      <c r="AI574" s="90" t="s">
        <v>941</v>
      </c>
      <c r="AJ574" s="90" t="s">
        <v>51</v>
      </c>
      <c r="AX574" t="s">
        <v>941</v>
      </c>
      <c r="AY574" t="s">
        <v>51</v>
      </c>
    </row>
    <row r="575" ht="17.25" spans="4:51">
      <c r="D575" s="81">
        <v>0</v>
      </c>
      <c r="L575">
        <v>0</v>
      </c>
      <c r="Y575" s="87"/>
      <c r="Z575">
        <f t="shared" si="50"/>
        <v>0</v>
      </c>
      <c r="AA575" t="str">
        <f t="shared" si="48"/>
        <v>益江分理处</v>
      </c>
      <c r="AB575" s="82" t="s">
        <v>942</v>
      </c>
      <c r="AC575" s="82">
        <v>0</v>
      </c>
      <c r="AD575" s="82">
        <v>0</v>
      </c>
      <c r="AE575" s="82">
        <v>0</v>
      </c>
      <c r="AF575" s="82">
        <v>0</v>
      </c>
      <c r="AG575" t="str">
        <f t="shared" si="49"/>
        <v>益江分理处</v>
      </c>
      <c r="AI575" s="90" t="s">
        <v>943</v>
      </c>
      <c r="AJ575" s="90" t="s">
        <v>51</v>
      </c>
      <c r="AX575" t="s">
        <v>943</v>
      </c>
      <c r="AY575" t="s">
        <v>51</v>
      </c>
    </row>
    <row r="576" ht="17.25" spans="4:51">
      <c r="D576" s="81">
        <v>0</v>
      </c>
      <c r="L576">
        <v>0</v>
      </c>
      <c r="Y576" s="87"/>
      <c r="Z576">
        <f t="shared" si="50"/>
        <v>0</v>
      </c>
      <c r="AA576" t="str">
        <f t="shared" si="48"/>
        <v>运营管理部</v>
      </c>
      <c r="AB576" s="82" t="s">
        <v>372</v>
      </c>
      <c r="AC576" s="82">
        <v>0</v>
      </c>
      <c r="AD576" s="82">
        <v>0</v>
      </c>
      <c r="AE576" s="82">
        <v>0</v>
      </c>
      <c r="AF576" s="82">
        <v>0</v>
      </c>
      <c r="AG576" t="str">
        <f t="shared" si="49"/>
        <v>运营管理部</v>
      </c>
      <c r="AI576" s="90" t="s">
        <v>222</v>
      </c>
      <c r="AJ576" s="90" t="s">
        <v>51</v>
      </c>
      <c r="AX576" t="s">
        <v>222</v>
      </c>
      <c r="AY576" t="s">
        <v>51</v>
      </c>
    </row>
    <row r="577" ht="17.25" spans="4:51">
      <c r="D577" s="81">
        <v>0</v>
      </c>
      <c r="L577">
        <v>0</v>
      </c>
      <c r="Y577" s="87"/>
      <c r="Z577">
        <f t="shared" si="50"/>
        <v>0</v>
      </c>
      <c r="AA577" t="str">
        <f t="shared" si="48"/>
        <v>妙境支行</v>
      </c>
      <c r="AB577" s="82" t="s">
        <v>944</v>
      </c>
      <c r="AC577" s="82">
        <v>0</v>
      </c>
      <c r="AD577" s="82">
        <v>0</v>
      </c>
      <c r="AE577" s="82">
        <v>0</v>
      </c>
      <c r="AF577" s="82">
        <v>0</v>
      </c>
      <c r="AG577" t="str">
        <f t="shared" si="49"/>
        <v>妙境支行</v>
      </c>
      <c r="AI577" s="90" t="s">
        <v>287</v>
      </c>
      <c r="AJ577" s="90" t="s">
        <v>51</v>
      </c>
      <c r="AX577" t="s">
        <v>287</v>
      </c>
      <c r="AY577" t="s">
        <v>51</v>
      </c>
    </row>
    <row r="578" ht="17.25" spans="4:51">
      <c r="D578" s="81">
        <v>0</v>
      </c>
      <c r="L578">
        <v>0</v>
      </c>
      <c r="Y578" s="87"/>
      <c r="Z578">
        <f t="shared" si="50"/>
        <v>0</v>
      </c>
      <c r="AA578" t="str">
        <f t="shared" ref="AA578:AA641" si="51">AG578</f>
        <v>东沟支行</v>
      </c>
      <c r="AB578" s="82" t="s">
        <v>927</v>
      </c>
      <c r="AC578" s="82">
        <v>0</v>
      </c>
      <c r="AD578" s="82">
        <v>0</v>
      </c>
      <c r="AE578" s="82">
        <v>0</v>
      </c>
      <c r="AF578" s="82">
        <v>0</v>
      </c>
      <c r="AG578" t="str">
        <f t="shared" ref="AG578:AG641" si="52">IFERROR(VLOOKUP(AB578,$AI:$AJ,2,FALSE),0)</f>
        <v>东沟支行</v>
      </c>
      <c r="AI578" s="90" t="s">
        <v>577</v>
      </c>
      <c r="AJ578" s="90" t="s">
        <v>51</v>
      </c>
      <c r="AX578" t="s">
        <v>577</v>
      </c>
      <c r="AY578" t="s">
        <v>51</v>
      </c>
    </row>
    <row r="579" ht="17.25" spans="4:51">
      <c r="D579" s="81">
        <v>0</v>
      </c>
      <c r="L579">
        <v>0</v>
      </c>
      <c r="Y579" s="87"/>
      <c r="Z579">
        <f t="shared" si="50"/>
        <v>0</v>
      </c>
      <c r="AA579">
        <f t="shared" si="51"/>
        <v>0</v>
      </c>
      <c r="AB579" s="82" t="s">
        <v>945</v>
      </c>
      <c r="AC579" s="82">
        <v>0</v>
      </c>
      <c r="AD579" s="82">
        <v>0</v>
      </c>
      <c r="AE579" s="82">
        <v>0</v>
      </c>
      <c r="AF579" s="82">
        <v>0</v>
      </c>
      <c r="AG579">
        <f t="shared" si="52"/>
        <v>0</v>
      </c>
      <c r="AI579" s="90" t="s">
        <v>480</v>
      </c>
      <c r="AJ579" s="90" t="s">
        <v>51</v>
      </c>
      <c r="AX579" t="s">
        <v>480</v>
      </c>
      <c r="AY579" t="s">
        <v>51</v>
      </c>
    </row>
    <row r="580" ht="17.25" spans="4:51">
      <c r="D580" s="81">
        <v>0</v>
      </c>
      <c r="L580">
        <v>0</v>
      </c>
      <c r="Y580" s="87"/>
      <c r="Z580">
        <f t="shared" ref="Z580:Z643" si="53">P580-Y580</f>
        <v>0</v>
      </c>
      <c r="AA580" t="str">
        <f t="shared" si="51"/>
        <v>张江支行</v>
      </c>
      <c r="AB580" s="82" t="s">
        <v>475</v>
      </c>
      <c r="AC580" s="82">
        <v>0</v>
      </c>
      <c r="AD580" s="82">
        <v>0</v>
      </c>
      <c r="AE580" s="82">
        <v>0</v>
      </c>
      <c r="AF580" s="82">
        <v>269500</v>
      </c>
      <c r="AG580" t="str">
        <f t="shared" si="52"/>
        <v>张江支行</v>
      </c>
      <c r="AI580" s="90" t="s">
        <v>906</v>
      </c>
      <c r="AJ580" s="90" t="s">
        <v>51</v>
      </c>
      <c r="AX580" t="s">
        <v>906</v>
      </c>
      <c r="AY580" t="s">
        <v>51</v>
      </c>
    </row>
    <row r="581" ht="17.25" spans="4:51">
      <c r="D581" s="81">
        <v>0</v>
      </c>
      <c r="L581">
        <v>0</v>
      </c>
      <c r="Y581" s="87"/>
      <c r="Z581">
        <f t="shared" si="53"/>
        <v>0</v>
      </c>
      <c r="AA581" t="str">
        <f t="shared" si="51"/>
        <v>合庆支行</v>
      </c>
      <c r="AB581" s="82" t="s">
        <v>946</v>
      </c>
      <c r="AC581" s="82">
        <v>0</v>
      </c>
      <c r="AD581" s="82">
        <v>0</v>
      </c>
      <c r="AE581" s="82">
        <v>0</v>
      </c>
      <c r="AF581" s="82">
        <v>100000</v>
      </c>
      <c r="AG581" t="str">
        <f t="shared" si="52"/>
        <v>合庆支行</v>
      </c>
      <c r="AI581" s="90" t="s">
        <v>489</v>
      </c>
      <c r="AJ581" s="90" t="s">
        <v>51</v>
      </c>
      <c r="AX581" t="s">
        <v>489</v>
      </c>
      <c r="AY581" t="s">
        <v>51</v>
      </c>
    </row>
    <row r="582" ht="17.25" spans="4:51">
      <c r="D582" s="81">
        <v>0</v>
      </c>
      <c r="L582">
        <v>0</v>
      </c>
      <c r="Y582" s="87"/>
      <c r="Z582">
        <f t="shared" si="53"/>
        <v>0</v>
      </c>
      <c r="AA582">
        <f t="shared" si="51"/>
        <v>0</v>
      </c>
      <c r="AB582" s="82" t="s">
        <v>947</v>
      </c>
      <c r="AC582" s="82">
        <v>0</v>
      </c>
      <c r="AD582" s="82">
        <v>0</v>
      </c>
      <c r="AE582" s="82">
        <v>0</v>
      </c>
      <c r="AF582" s="82">
        <v>0</v>
      </c>
      <c r="AG582">
        <f t="shared" si="52"/>
        <v>0</v>
      </c>
      <c r="AI582" s="90" t="s">
        <v>948</v>
      </c>
      <c r="AJ582" s="90" t="s">
        <v>51</v>
      </c>
      <c r="AX582" t="s">
        <v>948</v>
      </c>
      <c r="AY582" t="s">
        <v>51</v>
      </c>
    </row>
    <row r="583" ht="17.25" spans="4:51">
      <c r="D583" s="81">
        <v>0</v>
      </c>
      <c r="L583">
        <v>0</v>
      </c>
      <c r="Y583" s="87"/>
      <c r="Z583">
        <f t="shared" si="53"/>
        <v>0</v>
      </c>
      <c r="AA583" t="str">
        <f t="shared" si="51"/>
        <v>和炯路支行</v>
      </c>
      <c r="AB583" s="82" t="s">
        <v>751</v>
      </c>
      <c r="AC583" s="82">
        <v>0</v>
      </c>
      <c r="AD583" s="82">
        <v>0</v>
      </c>
      <c r="AE583" s="82">
        <v>0</v>
      </c>
      <c r="AF583" s="82">
        <v>0</v>
      </c>
      <c r="AG583" t="str">
        <f t="shared" si="52"/>
        <v>和炯路支行</v>
      </c>
      <c r="AI583" s="90" t="s">
        <v>949</v>
      </c>
      <c r="AJ583" s="90" t="s">
        <v>51</v>
      </c>
      <c r="AX583" t="s">
        <v>949</v>
      </c>
      <c r="AY583" t="s">
        <v>51</v>
      </c>
    </row>
    <row r="584" ht="17.25" spans="4:51">
      <c r="D584" s="81">
        <v>0</v>
      </c>
      <c r="L584">
        <v>0</v>
      </c>
      <c r="Y584" s="87"/>
      <c r="Z584">
        <f t="shared" si="53"/>
        <v>0</v>
      </c>
      <c r="AA584" t="str">
        <f t="shared" si="51"/>
        <v>三林支行</v>
      </c>
      <c r="AB584" s="82" t="s">
        <v>720</v>
      </c>
      <c r="AC584" s="82">
        <v>0</v>
      </c>
      <c r="AD584" s="82">
        <v>0</v>
      </c>
      <c r="AE584" s="82">
        <v>0</v>
      </c>
      <c r="AF584" s="82">
        <v>0</v>
      </c>
      <c r="AG584" t="str">
        <f t="shared" si="52"/>
        <v>三林支行</v>
      </c>
      <c r="AI584" s="95" t="s">
        <v>510</v>
      </c>
      <c r="AJ584" s="90" t="s">
        <v>199</v>
      </c>
      <c r="AX584" t="s">
        <v>510</v>
      </c>
      <c r="AY584" t="s">
        <v>199</v>
      </c>
    </row>
    <row r="585" ht="17.25" spans="4:51">
      <c r="D585" s="81">
        <v>0</v>
      </c>
      <c r="L585">
        <v>0</v>
      </c>
      <c r="Y585" s="87"/>
      <c r="Z585">
        <f t="shared" si="53"/>
        <v>0</v>
      </c>
      <c r="AA585">
        <f t="shared" si="51"/>
        <v>0</v>
      </c>
      <c r="AB585" s="82" t="s">
        <v>950</v>
      </c>
      <c r="AC585" s="82">
        <v>0</v>
      </c>
      <c r="AD585" s="82">
        <v>0</v>
      </c>
      <c r="AE585" s="82">
        <v>0</v>
      </c>
      <c r="AF585" s="82">
        <v>0</v>
      </c>
      <c r="AG585">
        <f t="shared" si="52"/>
        <v>0</v>
      </c>
      <c r="AI585" s="96" t="s">
        <v>531</v>
      </c>
      <c r="AJ585" s="90" t="s">
        <v>199</v>
      </c>
      <c r="AX585" t="s">
        <v>531</v>
      </c>
      <c r="AY585" t="s">
        <v>199</v>
      </c>
    </row>
    <row r="586" ht="17.25" spans="4:51">
      <c r="D586" s="81">
        <v>0</v>
      </c>
      <c r="L586">
        <v>0</v>
      </c>
      <c r="Y586" s="87"/>
      <c r="Z586">
        <f t="shared" si="53"/>
        <v>0</v>
      </c>
      <c r="AA586" t="str">
        <f t="shared" si="51"/>
        <v>高东支行</v>
      </c>
      <c r="AB586" s="82" t="s">
        <v>943</v>
      </c>
      <c r="AC586" s="82">
        <v>0</v>
      </c>
      <c r="AD586" s="82">
        <v>0</v>
      </c>
      <c r="AE586" s="82">
        <v>0</v>
      </c>
      <c r="AF586" s="82">
        <v>0</v>
      </c>
      <c r="AG586" t="str">
        <f t="shared" si="52"/>
        <v>高东支行</v>
      </c>
      <c r="AI586" s="96" t="s">
        <v>94</v>
      </c>
      <c r="AJ586" s="90" t="s">
        <v>199</v>
      </c>
      <c r="AX586" t="s">
        <v>94</v>
      </c>
      <c r="AY586" t="s">
        <v>199</v>
      </c>
    </row>
    <row r="587" ht="17.25" spans="4:51">
      <c r="D587" s="81">
        <v>0</v>
      </c>
      <c r="L587">
        <v>0</v>
      </c>
      <c r="Y587" s="87"/>
      <c r="Z587">
        <f t="shared" si="53"/>
        <v>0</v>
      </c>
      <c r="AA587" t="str">
        <f t="shared" si="51"/>
        <v>东沟支行</v>
      </c>
      <c r="AB587" s="82" t="s">
        <v>477</v>
      </c>
      <c r="AC587" s="82">
        <v>0</v>
      </c>
      <c r="AD587" s="82">
        <v>0</v>
      </c>
      <c r="AE587" s="82">
        <v>5</v>
      </c>
      <c r="AF587" s="82">
        <v>75000</v>
      </c>
      <c r="AG587" t="str">
        <f t="shared" si="52"/>
        <v>东沟支行</v>
      </c>
      <c r="AI587" s="90" t="s">
        <v>951</v>
      </c>
      <c r="AJ587" s="90" t="s">
        <v>199</v>
      </c>
      <c r="AX587" t="s">
        <v>951</v>
      </c>
      <c r="AY587" t="s">
        <v>199</v>
      </c>
    </row>
    <row r="588" ht="17.25" spans="4:51">
      <c r="D588" s="81">
        <v>0</v>
      </c>
      <c r="L588">
        <v>0</v>
      </c>
      <c r="Y588" s="87"/>
      <c r="Z588">
        <f t="shared" si="53"/>
        <v>0</v>
      </c>
      <c r="AA588" t="str">
        <f t="shared" si="51"/>
        <v>运营管理部</v>
      </c>
      <c r="AB588" s="82" t="s">
        <v>375</v>
      </c>
      <c r="AC588" s="82">
        <v>0</v>
      </c>
      <c r="AD588" s="82">
        <v>0</v>
      </c>
      <c r="AE588" s="82">
        <v>0</v>
      </c>
      <c r="AF588" s="82">
        <v>0</v>
      </c>
      <c r="AG588" t="str">
        <f t="shared" si="52"/>
        <v>运营管理部</v>
      </c>
      <c r="AI588" s="90" t="s">
        <v>952</v>
      </c>
      <c r="AJ588" s="90" t="s">
        <v>199</v>
      </c>
      <c r="AX588" t="s">
        <v>952</v>
      </c>
      <c r="AY588" t="s">
        <v>199</v>
      </c>
    </row>
    <row r="589" ht="17.25" spans="4:51">
      <c r="D589" s="81">
        <v>0</v>
      </c>
      <c r="L589">
        <v>0</v>
      </c>
      <c r="Y589" s="87"/>
      <c r="Z589">
        <f t="shared" si="53"/>
        <v>0</v>
      </c>
      <c r="AA589" t="str">
        <f t="shared" si="51"/>
        <v>北蔡支行</v>
      </c>
      <c r="AB589" s="82" t="s">
        <v>781</v>
      </c>
      <c r="AC589" s="82">
        <v>0</v>
      </c>
      <c r="AD589" s="82">
        <v>0</v>
      </c>
      <c r="AE589" s="82">
        <v>0</v>
      </c>
      <c r="AF589" s="82">
        <v>0</v>
      </c>
      <c r="AG589" t="str">
        <f t="shared" si="52"/>
        <v>北蔡支行</v>
      </c>
      <c r="AI589" s="90" t="s">
        <v>953</v>
      </c>
      <c r="AJ589" s="90" t="s">
        <v>199</v>
      </c>
      <c r="AX589" t="s">
        <v>953</v>
      </c>
      <c r="AY589" t="s">
        <v>199</v>
      </c>
    </row>
    <row r="590" ht="17.25" spans="4:51">
      <c r="D590" s="81">
        <v>0</v>
      </c>
      <c r="L590">
        <v>0</v>
      </c>
      <c r="Y590" s="87"/>
      <c r="Z590">
        <f t="shared" si="53"/>
        <v>0</v>
      </c>
      <c r="AA590" t="str">
        <f t="shared" si="51"/>
        <v>北蔡支行</v>
      </c>
      <c r="AB590" s="82" t="s">
        <v>777</v>
      </c>
      <c r="AC590" s="82">
        <v>0</v>
      </c>
      <c r="AD590" s="82">
        <v>0</v>
      </c>
      <c r="AE590" s="82">
        <v>0</v>
      </c>
      <c r="AF590" s="82">
        <v>0</v>
      </c>
      <c r="AG590" t="str">
        <f t="shared" si="52"/>
        <v>北蔡支行</v>
      </c>
      <c r="AI590" s="90" t="s">
        <v>954</v>
      </c>
      <c r="AJ590" s="90" t="s">
        <v>199</v>
      </c>
      <c r="AX590" t="s">
        <v>954</v>
      </c>
      <c r="AY590" t="s">
        <v>199</v>
      </c>
    </row>
    <row r="591" ht="17.25" spans="4:51">
      <c r="D591" s="81">
        <v>0</v>
      </c>
      <c r="L591">
        <v>0</v>
      </c>
      <c r="Y591" s="87"/>
      <c r="Z591">
        <f t="shared" si="53"/>
        <v>0</v>
      </c>
      <c r="AA591" t="str">
        <f t="shared" si="51"/>
        <v>王港支行</v>
      </c>
      <c r="AB591" s="82" t="s">
        <v>955</v>
      </c>
      <c r="AC591" s="82">
        <v>0</v>
      </c>
      <c r="AD591" s="82">
        <v>0</v>
      </c>
      <c r="AE591" s="82">
        <v>1</v>
      </c>
      <c r="AF591" s="82">
        <v>523470</v>
      </c>
      <c r="AG591" t="str">
        <f t="shared" si="52"/>
        <v>王港支行</v>
      </c>
      <c r="AI591" s="90" t="s">
        <v>956</v>
      </c>
      <c r="AJ591" s="90" t="s">
        <v>199</v>
      </c>
      <c r="AX591" t="s">
        <v>956</v>
      </c>
      <c r="AY591" t="s">
        <v>199</v>
      </c>
    </row>
    <row r="592" ht="17.25" spans="4:51">
      <c r="D592" s="81">
        <v>0</v>
      </c>
      <c r="L592">
        <v>0</v>
      </c>
      <c r="Y592" s="87"/>
      <c r="Z592">
        <f t="shared" si="53"/>
        <v>0</v>
      </c>
      <c r="AA592" t="str">
        <f t="shared" si="51"/>
        <v>黄楼支行</v>
      </c>
      <c r="AB592" s="82" t="s">
        <v>957</v>
      </c>
      <c r="AC592" s="82">
        <v>0</v>
      </c>
      <c r="AD592" s="82">
        <v>0</v>
      </c>
      <c r="AE592" s="82">
        <v>0</v>
      </c>
      <c r="AF592" s="82">
        <v>0</v>
      </c>
      <c r="AG592" t="str">
        <f t="shared" si="52"/>
        <v>黄楼支行</v>
      </c>
      <c r="AI592" s="90" t="s">
        <v>459</v>
      </c>
      <c r="AJ592" s="90" t="s">
        <v>157</v>
      </c>
      <c r="AX592" t="s">
        <v>459</v>
      </c>
      <c r="AY592" t="s">
        <v>157</v>
      </c>
    </row>
    <row r="593" ht="17.25" spans="4:51">
      <c r="D593" s="81">
        <v>0</v>
      </c>
      <c r="L593">
        <v>0</v>
      </c>
      <c r="Y593" s="87"/>
      <c r="Z593">
        <f t="shared" si="53"/>
        <v>0</v>
      </c>
      <c r="AA593" t="str">
        <f t="shared" si="51"/>
        <v>江镇支行</v>
      </c>
      <c r="AB593" s="82" t="s">
        <v>958</v>
      </c>
      <c r="AC593" s="82">
        <v>0</v>
      </c>
      <c r="AD593" s="82">
        <v>0</v>
      </c>
      <c r="AE593" s="82">
        <v>0</v>
      </c>
      <c r="AF593" s="82">
        <v>0</v>
      </c>
      <c r="AG593" t="str">
        <f t="shared" si="52"/>
        <v>江镇支行</v>
      </c>
      <c r="AI593" s="90" t="s">
        <v>625</v>
      </c>
      <c r="AJ593" s="90" t="s">
        <v>107</v>
      </c>
      <c r="AX593" t="s">
        <v>625</v>
      </c>
      <c r="AY593" t="s">
        <v>107</v>
      </c>
    </row>
    <row r="594" ht="17.25" spans="4:51">
      <c r="D594" s="81">
        <v>0</v>
      </c>
      <c r="L594">
        <v>0</v>
      </c>
      <c r="Y594" s="87"/>
      <c r="Z594">
        <f t="shared" si="53"/>
        <v>0</v>
      </c>
      <c r="AA594" t="str">
        <f t="shared" si="51"/>
        <v>授信审批部</v>
      </c>
      <c r="AB594" s="82" t="s">
        <v>538</v>
      </c>
      <c r="AC594" s="82">
        <v>0</v>
      </c>
      <c r="AD594" s="82">
        <v>0</v>
      </c>
      <c r="AE594" s="82">
        <v>0</v>
      </c>
      <c r="AF594" s="82">
        <v>0</v>
      </c>
      <c r="AG594" t="str">
        <f t="shared" si="52"/>
        <v>授信审批部</v>
      </c>
      <c r="AI594" s="90" t="s">
        <v>549</v>
      </c>
      <c r="AJ594" s="90" t="s">
        <v>157</v>
      </c>
      <c r="AX594" t="s">
        <v>549</v>
      </c>
      <c r="AY594" t="s">
        <v>157</v>
      </c>
    </row>
    <row r="595" ht="17.25" spans="4:51">
      <c r="D595" s="81">
        <v>0</v>
      </c>
      <c r="L595">
        <v>0</v>
      </c>
      <c r="Y595" s="87"/>
      <c r="Z595">
        <f t="shared" si="53"/>
        <v>0</v>
      </c>
      <c r="AA595" t="str">
        <f t="shared" si="51"/>
        <v>南新分理处</v>
      </c>
      <c r="AB595" s="82" t="s">
        <v>832</v>
      </c>
      <c r="AC595" s="82">
        <v>0</v>
      </c>
      <c r="AD595" s="82">
        <v>0</v>
      </c>
      <c r="AE595" s="82">
        <v>0</v>
      </c>
      <c r="AF595" s="82">
        <v>0</v>
      </c>
      <c r="AG595" t="str">
        <f t="shared" si="52"/>
        <v>南新分理处</v>
      </c>
      <c r="AI595" s="93" t="s">
        <v>553</v>
      </c>
      <c r="AJ595" s="90" t="s">
        <v>157</v>
      </c>
      <c r="AX595" t="s">
        <v>553</v>
      </c>
      <c r="AY595" t="s">
        <v>157</v>
      </c>
    </row>
    <row r="596" ht="17.25" spans="4:51">
      <c r="D596" s="81">
        <v>0</v>
      </c>
      <c r="L596">
        <v>0</v>
      </c>
      <c r="Y596" s="87"/>
      <c r="Z596">
        <f t="shared" si="53"/>
        <v>0</v>
      </c>
      <c r="AA596">
        <f t="shared" si="51"/>
        <v>0</v>
      </c>
      <c r="AB596" s="82" t="s">
        <v>959</v>
      </c>
      <c r="AC596" s="82">
        <v>0</v>
      </c>
      <c r="AD596" s="82">
        <v>0</v>
      </c>
      <c r="AE596" s="82">
        <v>0</v>
      </c>
      <c r="AF596" s="82">
        <v>100000</v>
      </c>
      <c r="AG596">
        <f t="shared" si="52"/>
        <v>0</v>
      </c>
      <c r="AI596" s="90" t="s">
        <v>646</v>
      </c>
      <c r="AJ596" s="90" t="s">
        <v>157</v>
      </c>
      <c r="AX596" t="s">
        <v>646</v>
      </c>
      <c r="AY596" t="s">
        <v>157</v>
      </c>
    </row>
    <row r="597" ht="17.25" spans="4:51">
      <c r="D597" s="81">
        <v>0</v>
      </c>
      <c r="L597">
        <v>0</v>
      </c>
      <c r="Y597" s="87"/>
      <c r="Z597">
        <f t="shared" si="53"/>
        <v>0</v>
      </c>
      <c r="AA597" t="str">
        <f t="shared" si="51"/>
        <v>运营管理部</v>
      </c>
      <c r="AB597" s="82" t="s">
        <v>307</v>
      </c>
      <c r="AC597" s="82">
        <v>0</v>
      </c>
      <c r="AD597" s="82">
        <v>0</v>
      </c>
      <c r="AE597" s="82">
        <v>0</v>
      </c>
      <c r="AF597" s="82">
        <v>0</v>
      </c>
      <c r="AG597" t="str">
        <f t="shared" si="52"/>
        <v>运营管理部</v>
      </c>
      <c r="AI597" s="94" t="s">
        <v>960</v>
      </c>
      <c r="AJ597" s="90" t="s">
        <v>157</v>
      </c>
      <c r="AX597" t="s">
        <v>960</v>
      </c>
      <c r="AY597" t="s">
        <v>157</v>
      </c>
    </row>
    <row r="598" ht="17.25" spans="4:51">
      <c r="D598" s="81">
        <v>0</v>
      </c>
      <c r="L598">
        <v>0</v>
      </c>
      <c r="Y598" s="87"/>
      <c r="Z598">
        <f t="shared" si="53"/>
        <v>0</v>
      </c>
      <c r="AA598" t="str">
        <f t="shared" si="51"/>
        <v>金桥支行</v>
      </c>
      <c r="AB598" s="82" t="s">
        <v>249</v>
      </c>
      <c r="AC598" s="82">
        <v>0</v>
      </c>
      <c r="AD598" s="82">
        <v>0</v>
      </c>
      <c r="AE598" s="82">
        <v>5</v>
      </c>
      <c r="AF598" s="82">
        <v>0</v>
      </c>
      <c r="AG598" t="str">
        <f t="shared" si="52"/>
        <v>金桥支行</v>
      </c>
      <c r="AI598" s="95" t="s">
        <v>961</v>
      </c>
      <c r="AJ598" s="90" t="s">
        <v>157</v>
      </c>
      <c r="AX598" t="s">
        <v>961</v>
      </c>
      <c r="AY598" t="s">
        <v>157</v>
      </c>
    </row>
    <row r="599" ht="17.25" spans="4:51">
      <c r="D599" s="81">
        <v>0</v>
      </c>
      <c r="L599">
        <v>0</v>
      </c>
      <c r="Y599" s="87"/>
      <c r="Z599">
        <f t="shared" si="53"/>
        <v>0</v>
      </c>
      <c r="AA599" t="str">
        <f t="shared" si="51"/>
        <v>高桥支行</v>
      </c>
      <c r="AB599" s="82" t="s">
        <v>481</v>
      </c>
      <c r="AC599" s="82">
        <v>0</v>
      </c>
      <c r="AD599" s="82">
        <v>0</v>
      </c>
      <c r="AE599" s="82">
        <v>0</v>
      </c>
      <c r="AF599" s="82">
        <v>544900</v>
      </c>
      <c r="AG599" t="str">
        <f t="shared" si="52"/>
        <v>高桥支行</v>
      </c>
      <c r="AI599" s="96" t="s">
        <v>962</v>
      </c>
      <c r="AJ599" s="90" t="s">
        <v>66</v>
      </c>
      <c r="AX599" t="s">
        <v>962</v>
      </c>
      <c r="AY599" t="s">
        <v>66</v>
      </c>
    </row>
    <row r="600" ht="17.25" spans="4:51">
      <c r="D600" s="81">
        <v>0</v>
      </c>
      <c r="L600">
        <v>0</v>
      </c>
      <c r="Y600" s="87"/>
      <c r="Z600">
        <f t="shared" si="53"/>
        <v>0</v>
      </c>
      <c r="AA600" t="str">
        <f t="shared" si="51"/>
        <v>北蔡支行</v>
      </c>
      <c r="AB600" s="82" t="s">
        <v>788</v>
      </c>
      <c r="AC600" s="82">
        <v>0</v>
      </c>
      <c r="AD600" s="82">
        <v>0</v>
      </c>
      <c r="AE600" s="82">
        <v>0</v>
      </c>
      <c r="AF600" s="82">
        <v>0</v>
      </c>
      <c r="AG600" t="str">
        <f t="shared" si="52"/>
        <v>北蔡支行</v>
      </c>
      <c r="AI600" s="90" t="s">
        <v>567</v>
      </c>
      <c r="AJ600" s="90" t="s">
        <v>66</v>
      </c>
      <c r="AX600" t="s">
        <v>567</v>
      </c>
      <c r="AY600" t="s">
        <v>66</v>
      </c>
    </row>
    <row r="601" ht="17.25" spans="4:51">
      <c r="D601" s="81">
        <v>0</v>
      </c>
      <c r="L601">
        <v>0</v>
      </c>
      <c r="Y601" s="87"/>
      <c r="Z601">
        <f t="shared" si="53"/>
        <v>0</v>
      </c>
      <c r="AA601" t="str">
        <f t="shared" si="51"/>
        <v>洋泾支行</v>
      </c>
      <c r="AB601" s="82" t="s">
        <v>703</v>
      </c>
      <c r="AC601" s="82">
        <v>0</v>
      </c>
      <c r="AD601" s="82">
        <v>0</v>
      </c>
      <c r="AE601" s="82">
        <v>4</v>
      </c>
      <c r="AF601" s="82">
        <v>0</v>
      </c>
      <c r="AG601" t="str">
        <f t="shared" si="52"/>
        <v>洋泾支行</v>
      </c>
      <c r="AI601" s="90" t="s">
        <v>963</v>
      </c>
      <c r="AJ601" s="90" t="s">
        <v>66</v>
      </c>
      <c r="AX601" t="s">
        <v>963</v>
      </c>
      <c r="AY601" t="s">
        <v>66</v>
      </c>
    </row>
    <row r="602" ht="17.25" spans="4:51">
      <c r="D602" s="81">
        <v>0</v>
      </c>
      <c r="L602">
        <v>0</v>
      </c>
      <c r="Y602" s="87"/>
      <c r="Z602">
        <f t="shared" si="53"/>
        <v>0</v>
      </c>
      <c r="AA602" t="str">
        <f t="shared" si="51"/>
        <v>江镇支行</v>
      </c>
      <c r="AB602" s="82" t="s">
        <v>964</v>
      </c>
      <c r="AC602" s="82">
        <v>0</v>
      </c>
      <c r="AD602" s="82">
        <v>0</v>
      </c>
      <c r="AE602" s="82">
        <v>0</v>
      </c>
      <c r="AF602" s="82">
        <v>234000</v>
      </c>
      <c r="AG602" t="str">
        <f t="shared" si="52"/>
        <v>江镇支行</v>
      </c>
      <c r="AI602" s="90" t="s">
        <v>136</v>
      </c>
      <c r="AJ602" s="90" t="s">
        <v>66</v>
      </c>
      <c r="AX602" t="s">
        <v>136</v>
      </c>
      <c r="AY602" t="s">
        <v>66</v>
      </c>
    </row>
    <row r="603" ht="17.25" spans="4:51">
      <c r="D603" s="81">
        <v>0</v>
      </c>
      <c r="L603">
        <v>0</v>
      </c>
      <c r="Y603" s="87"/>
      <c r="Z603">
        <f t="shared" si="53"/>
        <v>0</v>
      </c>
      <c r="AA603">
        <f t="shared" si="51"/>
        <v>0</v>
      </c>
      <c r="AB603" s="82" t="s">
        <v>965</v>
      </c>
      <c r="AC603" s="82">
        <v>0</v>
      </c>
      <c r="AD603" s="82">
        <v>0</v>
      </c>
      <c r="AE603" s="82">
        <v>0</v>
      </c>
      <c r="AF603" s="82">
        <v>0</v>
      </c>
      <c r="AG603">
        <f t="shared" si="52"/>
        <v>0</v>
      </c>
      <c r="AI603" s="90" t="s">
        <v>711</v>
      </c>
      <c r="AJ603" s="90" t="s">
        <v>66</v>
      </c>
      <c r="AX603" t="s">
        <v>711</v>
      </c>
      <c r="AY603" t="s">
        <v>66</v>
      </c>
    </row>
    <row r="604" ht="17.25" spans="4:51">
      <c r="D604" s="81">
        <v>0</v>
      </c>
      <c r="L604">
        <v>0</v>
      </c>
      <c r="Y604" s="87"/>
      <c r="Z604">
        <f t="shared" si="53"/>
        <v>0</v>
      </c>
      <c r="AA604" t="str">
        <f t="shared" si="51"/>
        <v>香山分理处</v>
      </c>
      <c r="AB604" s="82" t="s">
        <v>484</v>
      </c>
      <c r="AC604" s="82">
        <v>0</v>
      </c>
      <c r="AD604" s="82">
        <v>0</v>
      </c>
      <c r="AE604" s="82">
        <v>0</v>
      </c>
      <c r="AF604" s="82">
        <v>0</v>
      </c>
      <c r="AG604" t="str">
        <f t="shared" si="52"/>
        <v>香山分理处</v>
      </c>
      <c r="AI604" s="90" t="s">
        <v>966</v>
      </c>
      <c r="AJ604" s="90" t="s">
        <v>66</v>
      </c>
      <c r="AX604" t="s">
        <v>966</v>
      </c>
      <c r="AY604" t="s">
        <v>66</v>
      </c>
    </row>
    <row r="605" ht="17.25" spans="4:51">
      <c r="D605" s="81">
        <v>0</v>
      </c>
      <c r="L605">
        <v>0</v>
      </c>
      <c r="Y605" s="87"/>
      <c r="Z605">
        <f t="shared" si="53"/>
        <v>0</v>
      </c>
      <c r="AA605">
        <f t="shared" si="51"/>
        <v>0</v>
      </c>
      <c r="AB605" s="82" t="s">
        <v>967</v>
      </c>
      <c r="AC605" s="82">
        <v>0</v>
      </c>
      <c r="AD605" s="82">
        <v>0</v>
      </c>
      <c r="AE605" s="82">
        <v>0</v>
      </c>
      <c r="AF605" s="82">
        <v>30500</v>
      </c>
      <c r="AG605">
        <f t="shared" si="52"/>
        <v>0</v>
      </c>
      <c r="AI605" s="90" t="s">
        <v>782</v>
      </c>
      <c r="AJ605" s="90" t="s">
        <v>66</v>
      </c>
      <c r="AX605" t="s">
        <v>782</v>
      </c>
      <c r="AY605" t="s">
        <v>66</v>
      </c>
    </row>
    <row r="606" ht="17.25" spans="4:51">
      <c r="D606" s="81">
        <v>0</v>
      </c>
      <c r="L606">
        <v>0</v>
      </c>
      <c r="Y606" s="87"/>
      <c r="Z606">
        <f t="shared" si="53"/>
        <v>0</v>
      </c>
      <c r="AA606" t="str">
        <f t="shared" si="51"/>
        <v>黄楼支行</v>
      </c>
      <c r="AB606" s="82" t="s">
        <v>968</v>
      </c>
      <c r="AC606" s="82">
        <v>0</v>
      </c>
      <c r="AD606" s="82">
        <v>0</v>
      </c>
      <c r="AE606" s="82">
        <v>0</v>
      </c>
      <c r="AF606" s="82">
        <v>0</v>
      </c>
      <c r="AG606" t="str">
        <f t="shared" si="52"/>
        <v>黄楼支行</v>
      </c>
      <c r="AI606" s="90" t="s">
        <v>969</v>
      </c>
      <c r="AJ606" s="90" t="s">
        <v>66</v>
      </c>
      <c r="AX606" t="s">
        <v>969</v>
      </c>
      <c r="AY606" t="s">
        <v>66</v>
      </c>
    </row>
    <row r="607" ht="17.25" spans="4:51">
      <c r="D607" s="81">
        <v>0</v>
      </c>
      <c r="L607">
        <v>0</v>
      </c>
      <c r="Y607" s="87"/>
      <c r="Z607">
        <f t="shared" si="53"/>
        <v>0</v>
      </c>
      <c r="AA607" t="str">
        <f t="shared" si="51"/>
        <v>唐镇支行</v>
      </c>
      <c r="AB607" s="82" t="s">
        <v>970</v>
      </c>
      <c r="AC607" s="82">
        <v>0</v>
      </c>
      <c r="AD607" s="82">
        <v>0</v>
      </c>
      <c r="AE607" s="82">
        <v>0</v>
      </c>
      <c r="AF607" s="82">
        <v>0</v>
      </c>
      <c r="AG607" t="str">
        <f t="shared" si="52"/>
        <v>唐镇支行</v>
      </c>
      <c r="AI607" s="90" t="s">
        <v>971</v>
      </c>
      <c r="AJ607" s="90" t="s">
        <v>66</v>
      </c>
      <c r="AX607" t="s">
        <v>971</v>
      </c>
      <c r="AY607" t="s">
        <v>66</v>
      </c>
    </row>
    <row r="608" ht="17.25" spans="4:51">
      <c r="D608" s="81">
        <v>0</v>
      </c>
      <c r="L608">
        <v>0</v>
      </c>
      <c r="Y608" s="87"/>
      <c r="Z608">
        <f t="shared" si="53"/>
        <v>0</v>
      </c>
      <c r="AA608" t="str">
        <f t="shared" si="51"/>
        <v>御桥分理处</v>
      </c>
      <c r="AB608" s="82" t="s">
        <v>486</v>
      </c>
      <c r="AC608" s="82">
        <v>0</v>
      </c>
      <c r="AD608" s="82">
        <v>0</v>
      </c>
      <c r="AE608" s="82">
        <v>2</v>
      </c>
      <c r="AF608" s="82">
        <v>300600</v>
      </c>
      <c r="AG608" t="str">
        <f t="shared" si="52"/>
        <v>御桥分理处</v>
      </c>
      <c r="AI608" s="90" t="s">
        <v>972</v>
      </c>
      <c r="AJ608" s="90" t="s">
        <v>66</v>
      </c>
      <c r="AX608" t="s">
        <v>972</v>
      </c>
      <c r="AY608" t="s">
        <v>66</v>
      </c>
    </row>
    <row r="609" ht="17.25" spans="4:51">
      <c r="D609" s="81">
        <v>0</v>
      </c>
      <c r="L609">
        <v>0</v>
      </c>
      <c r="Y609" s="87"/>
      <c r="Z609">
        <f t="shared" si="53"/>
        <v>0</v>
      </c>
      <c r="AA609">
        <f t="shared" si="51"/>
        <v>0</v>
      </c>
      <c r="AB609" s="82" t="s">
        <v>973</v>
      </c>
      <c r="AC609" s="82">
        <v>0</v>
      </c>
      <c r="AD609" s="82">
        <v>0</v>
      </c>
      <c r="AE609" s="82">
        <v>0</v>
      </c>
      <c r="AF609" s="82">
        <v>0</v>
      </c>
      <c r="AG609">
        <f t="shared" si="52"/>
        <v>0</v>
      </c>
      <c r="AI609" s="90" t="s">
        <v>974</v>
      </c>
      <c r="AJ609" s="90" t="s">
        <v>66</v>
      </c>
      <c r="AX609" t="s">
        <v>974</v>
      </c>
      <c r="AY609" t="s">
        <v>66</v>
      </c>
    </row>
    <row r="610" ht="17.25" spans="4:51">
      <c r="D610" s="81">
        <v>0</v>
      </c>
      <c r="L610">
        <v>0</v>
      </c>
      <c r="Y610" s="87"/>
      <c r="Z610">
        <f t="shared" si="53"/>
        <v>0</v>
      </c>
      <c r="AA610" t="str">
        <f t="shared" si="51"/>
        <v>三林支行</v>
      </c>
      <c r="AB610" s="82" t="s">
        <v>732</v>
      </c>
      <c r="AC610" s="82">
        <v>0</v>
      </c>
      <c r="AD610" s="82">
        <v>0</v>
      </c>
      <c r="AE610" s="82">
        <v>0</v>
      </c>
      <c r="AF610" s="82">
        <v>0</v>
      </c>
      <c r="AG610" t="str">
        <f t="shared" si="52"/>
        <v>三林支行</v>
      </c>
      <c r="AI610" s="90" t="s">
        <v>475</v>
      </c>
      <c r="AJ610" s="90" t="s">
        <v>66</v>
      </c>
      <c r="AX610" t="s">
        <v>475</v>
      </c>
      <c r="AY610" t="s">
        <v>66</v>
      </c>
    </row>
    <row r="611" ht="17.25" spans="4:51">
      <c r="D611" s="81">
        <v>0</v>
      </c>
      <c r="L611">
        <v>0</v>
      </c>
      <c r="Y611" s="87"/>
      <c r="Z611">
        <f t="shared" si="53"/>
        <v>0</v>
      </c>
      <c r="AA611" t="str">
        <f t="shared" si="51"/>
        <v>洋泾支行</v>
      </c>
      <c r="AB611" s="82" t="s">
        <v>194</v>
      </c>
      <c r="AC611" s="82">
        <v>0</v>
      </c>
      <c r="AD611" s="82">
        <v>0</v>
      </c>
      <c r="AE611" s="82">
        <v>0</v>
      </c>
      <c r="AF611" s="82">
        <v>85000</v>
      </c>
      <c r="AG611" t="str">
        <f t="shared" si="52"/>
        <v>洋泾支行</v>
      </c>
      <c r="AI611" s="90" t="s">
        <v>203</v>
      </c>
      <c r="AJ611" s="90" t="s">
        <v>163</v>
      </c>
      <c r="AX611" t="s">
        <v>203</v>
      </c>
      <c r="AY611" t="s">
        <v>163</v>
      </c>
    </row>
    <row r="612" ht="17.25" spans="4:51">
      <c r="D612" s="81">
        <v>0</v>
      </c>
      <c r="L612">
        <v>0</v>
      </c>
      <c r="Y612" s="87"/>
      <c r="Z612">
        <f t="shared" si="53"/>
        <v>0</v>
      </c>
      <c r="AA612" t="str">
        <f t="shared" si="51"/>
        <v>高东支行</v>
      </c>
      <c r="AB612" s="82" t="s">
        <v>938</v>
      </c>
      <c r="AC612" s="82">
        <v>0</v>
      </c>
      <c r="AD612" s="82">
        <v>400000</v>
      </c>
      <c r="AE612" s="82">
        <v>0</v>
      </c>
      <c r="AF612" s="82">
        <v>500000</v>
      </c>
      <c r="AG612" t="str">
        <f t="shared" si="52"/>
        <v>高东支行</v>
      </c>
      <c r="AI612" s="90" t="s">
        <v>493</v>
      </c>
      <c r="AJ612" s="90" t="s">
        <v>66</v>
      </c>
      <c r="AX612" t="s">
        <v>493</v>
      </c>
      <c r="AY612" t="s">
        <v>66</v>
      </c>
    </row>
    <row r="613" ht="17.25" spans="4:51">
      <c r="D613" s="81">
        <v>0</v>
      </c>
      <c r="L613">
        <v>0</v>
      </c>
      <c r="Y613" s="87"/>
      <c r="Z613">
        <f t="shared" si="53"/>
        <v>0</v>
      </c>
      <c r="AA613">
        <f t="shared" si="51"/>
        <v>0</v>
      </c>
      <c r="AB613" s="82" t="s">
        <v>975</v>
      </c>
      <c r="AC613" s="82">
        <v>0</v>
      </c>
      <c r="AD613" s="82">
        <v>0</v>
      </c>
      <c r="AE613" s="82">
        <v>0</v>
      </c>
      <c r="AF613" s="82">
        <v>0</v>
      </c>
      <c r="AG613">
        <f t="shared" si="52"/>
        <v>0</v>
      </c>
      <c r="AI613" s="90" t="s">
        <v>596</v>
      </c>
      <c r="AJ613" s="90" t="s">
        <v>66</v>
      </c>
      <c r="AX613" t="s">
        <v>596</v>
      </c>
      <c r="AY613" t="s">
        <v>66</v>
      </c>
    </row>
    <row r="614" ht="17.25" spans="4:51">
      <c r="D614" s="81">
        <v>0</v>
      </c>
      <c r="L614">
        <v>0</v>
      </c>
      <c r="Y614" s="87"/>
      <c r="Z614">
        <f t="shared" si="53"/>
        <v>0</v>
      </c>
      <c r="AA614" t="str">
        <f t="shared" si="51"/>
        <v>张江支行</v>
      </c>
      <c r="AB614" s="82" t="s">
        <v>614</v>
      </c>
      <c r="AC614" s="82">
        <v>0</v>
      </c>
      <c r="AD614" s="82">
        <v>0</v>
      </c>
      <c r="AE614" s="82">
        <v>1</v>
      </c>
      <c r="AF614" s="82">
        <v>69000</v>
      </c>
      <c r="AG614" t="str">
        <f t="shared" si="52"/>
        <v>张江支行</v>
      </c>
      <c r="AI614" s="90" t="s">
        <v>976</v>
      </c>
      <c r="AJ614" s="90" t="s">
        <v>66</v>
      </c>
      <c r="AX614" t="s">
        <v>976</v>
      </c>
      <c r="AY614" t="s">
        <v>66</v>
      </c>
    </row>
    <row r="615" ht="17.25" spans="4:51">
      <c r="D615" s="81">
        <v>0</v>
      </c>
      <c r="L615">
        <v>0</v>
      </c>
      <c r="Y615" s="87"/>
      <c r="Z615">
        <f t="shared" si="53"/>
        <v>0</v>
      </c>
      <c r="AA615" t="str">
        <f t="shared" si="51"/>
        <v>杨思支行</v>
      </c>
      <c r="AB615" s="82" t="s">
        <v>737</v>
      </c>
      <c r="AC615" s="82">
        <v>0</v>
      </c>
      <c r="AD615" s="82">
        <v>0</v>
      </c>
      <c r="AE615" s="82">
        <v>0</v>
      </c>
      <c r="AF615" s="82">
        <v>171000</v>
      </c>
      <c r="AG615" t="str">
        <f t="shared" si="52"/>
        <v>杨思支行</v>
      </c>
      <c r="AI615" s="90" t="s">
        <v>977</v>
      </c>
      <c r="AJ615" s="90" t="s">
        <v>66</v>
      </c>
      <c r="AX615" t="s">
        <v>977</v>
      </c>
      <c r="AY615" t="s">
        <v>66</v>
      </c>
    </row>
    <row r="616" ht="17.25" spans="4:51">
      <c r="D616" s="81">
        <v>0</v>
      </c>
      <c r="L616">
        <v>0</v>
      </c>
      <c r="Y616" s="87"/>
      <c r="Z616">
        <f t="shared" si="53"/>
        <v>0</v>
      </c>
      <c r="AA616" t="str">
        <f t="shared" si="51"/>
        <v>合庆支行</v>
      </c>
      <c r="AB616" s="82" t="s">
        <v>978</v>
      </c>
      <c r="AC616" s="82">
        <v>0</v>
      </c>
      <c r="AD616" s="82">
        <v>0</v>
      </c>
      <c r="AE616" s="82">
        <v>0</v>
      </c>
      <c r="AF616" s="82">
        <v>0</v>
      </c>
      <c r="AG616" t="str">
        <f t="shared" si="52"/>
        <v>合庆支行</v>
      </c>
      <c r="AI616" s="90" t="s">
        <v>979</v>
      </c>
      <c r="AJ616" s="90" t="s">
        <v>66</v>
      </c>
      <c r="AX616" t="s">
        <v>979</v>
      </c>
      <c r="AY616" t="s">
        <v>66</v>
      </c>
    </row>
    <row r="617" ht="17.25" spans="4:51">
      <c r="D617" s="81">
        <v>0</v>
      </c>
      <c r="L617">
        <v>0</v>
      </c>
      <c r="Y617" s="87"/>
      <c r="Z617">
        <f t="shared" si="53"/>
        <v>0</v>
      </c>
      <c r="AA617" t="str">
        <f t="shared" si="51"/>
        <v>香山分理处</v>
      </c>
      <c r="AB617" s="82" t="s">
        <v>675</v>
      </c>
      <c r="AC617" s="82">
        <v>0</v>
      </c>
      <c r="AD617" s="82">
        <v>0</v>
      </c>
      <c r="AE617" s="82">
        <v>0</v>
      </c>
      <c r="AF617" s="82">
        <v>0</v>
      </c>
      <c r="AG617" t="str">
        <f t="shared" si="52"/>
        <v>香山分理处</v>
      </c>
      <c r="AI617" s="90" t="s">
        <v>358</v>
      </c>
      <c r="AJ617" s="90" t="s">
        <v>66</v>
      </c>
      <c r="AX617" t="s">
        <v>358</v>
      </c>
      <c r="AY617" t="s">
        <v>66</v>
      </c>
    </row>
    <row r="618" ht="17.25" spans="4:51">
      <c r="D618" s="81">
        <v>0</v>
      </c>
      <c r="L618">
        <v>0</v>
      </c>
      <c r="Y618" s="87"/>
      <c r="Z618">
        <f t="shared" si="53"/>
        <v>0</v>
      </c>
      <c r="AA618" t="str">
        <f t="shared" si="51"/>
        <v>合庆支行</v>
      </c>
      <c r="AB618" s="82" t="s">
        <v>491</v>
      </c>
      <c r="AC618" s="82">
        <v>0</v>
      </c>
      <c r="AD618" s="82">
        <v>0</v>
      </c>
      <c r="AE618" s="82">
        <v>0</v>
      </c>
      <c r="AF618" s="82">
        <v>0</v>
      </c>
      <c r="AG618" t="str">
        <f t="shared" si="52"/>
        <v>合庆支行</v>
      </c>
      <c r="AI618" s="90" t="s">
        <v>980</v>
      </c>
      <c r="AJ618" s="90" t="s">
        <v>66</v>
      </c>
      <c r="AX618" t="s">
        <v>980</v>
      </c>
      <c r="AY618" t="s">
        <v>66</v>
      </c>
    </row>
    <row r="619" ht="17.25" spans="4:51">
      <c r="D619" s="81">
        <v>0</v>
      </c>
      <c r="L619">
        <v>0</v>
      </c>
      <c r="Y619" s="87"/>
      <c r="Z619">
        <f t="shared" si="53"/>
        <v>0</v>
      </c>
      <c r="AA619" t="str">
        <f t="shared" si="51"/>
        <v>三林支行</v>
      </c>
      <c r="AB619" s="82" t="s">
        <v>722</v>
      </c>
      <c r="AC619" s="82">
        <v>0</v>
      </c>
      <c r="AD619" s="82">
        <v>0</v>
      </c>
      <c r="AE619" s="82">
        <v>0</v>
      </c>
      <c r="AF619" s="82">
        <v>260000</v>
      </c>
      <c r="AG619" t="str">
        <f t="shared" si="52"/>
        <v>三林支行</v>
      </c>
      <c r="AI619" s="95" t="s">
        <v>97</v>
      </c>
      <c r="AJ619" s="90" t="s">
        <v>66</v>
      </c>
      <c r="AX619" t="s">
        <v>97</v>
      </c>
      <c r="AY619" t="s">
        <v>66</v>
      </c>
    </row>
    <row r="620" ht="17.25" spans="4:51">
      <c r="D620" s="81">
        <v>0</v>
      </c>
      <c r="L620">
        <v>0</v>
      </c>
      <c r="Y620" s="87"/>
      <c r="Z620">
        <f t="shared" si="53"/>
        <v>0</v>
      </c>
      <c r="AA620">
        <f t="shared" si="51"/>
        <v>0</v>
      </c>
      <c r="AB620" s="82" t="s">
        <v>981</v>
      </c>
      <c r="AC620" s="82">
        <v>0</v>
      </c>
      <c r="AD620" s="82">
        <v>0</v>
      </c>
      <c r="AE620" s="82">
        <v>0</v>
      </c>
      <c r="AF620" s="82">
        <v>0</v>
      </c>
      <c r="AG620">
        <f t="shared" si="52"/>
        <v>0</v>
      </c>
      <c r="AI620" s="96" t="s">
        <v>468</v>
      </c>
      <c r="AJ620" s="90" t="s">
        <v>163</v>
      </c>
      <c r="AX620" t="s">
        <v>468</v>
      </c>
      <c r="AY620" t="s">
        <v>163</v>
      </c>
    </row>
    <row r="621" ht="17.25" spans="4:51">
      <c r="D621" s="81">
        <v>0</v>
      </c>
      <c r="L621">
        <v>0</v>
      </c>
      <c r="Y621" s="87"/>
      <c r="Z621">
        <f t="shared" si="53"/>
        <v>0</v>
      </c>
      <c r="AA621" t="str">
        <f t="shared" si="51"/>
        <v>市场一部</v>
      </c>
      <c r="AB621" s="82" t="s">
        <v>588</v>
      </c>
      <c r="AC621" s="82">
        <v>0</v>
      </c>
      <c r="AD621" s="82">
        <v>0</v>
      </c>
      <c r="AE621" s="82">
        <v>0</v>
      </c>
      <c r="AF621" s="82">
        <v>0</v>
      </c>
      <c r="AG621" t="str">
        <f t="shared" si="52"/>
        <v>市场一部</v>
      </c>
      <c r="AI621" s="90" t="s">
        <v>342</v>
      </c>
      <c r="AJ621" s="90" t="s">
        <v>163</v>
      </c>
      <c r="AX621" t="s">
        <v>342</v>
      </c>
      <c r="AY621" t="s">
        <v>163</v>
      </c>
    </row>
    <row r="622" ht="17.25" spans="4:51">
      <c r="D622" s="81">
        <v>0</v>
      </c>
      <c r="L622">
        <v>0</v>
      </c>
      <c r="Y622" s="87"/>
      <c r="Z622">
        <f t="shared" si="53"/>
        <v>0</v>
      </c>
      <c r="AA622" t="str">
        <f t="shared" si="51"/>
        <v>张江支行</v>
      </c>
      <c r="AB622" s="82" t="s">
        <v>493</v>
      </c>
      <c r="AC622" s="82">
        <v>0</v>
      </c>
      <c r="AD622" s="82">
        <v>0</v>
      </c>
      <c r="AE622" s="82">
        <v>4</v>
      </c>
      <c r="AF622" s="82">
        <v>100000</v>
      </c>
      <c r="AG622" t="str">
        <f t="shared" si="52"/>
        <v>张江支行</v>
      </c>
      <c r="AI622" s="90" t="s">
        <v>536</v>
      </c>
      <c r="AJ622" s="90" t="s">
        <v>163</v>
      </c>
      <c r="AX622" t="s">
        <v>536</v>
      </c>
      <c r="AY622" t="s">
        <v>163</v>
      </c>
    </row>
    <row r="623" ht="17.25" spans="4:51">
      <c r="D623" s="81">
        <v>0</v>
      </c>
      <c r="L623">
        <v>0</v>
      </c>
      <c r="Y623" s="87"/>
      <c r="Z623">
        <f t="shared" si="53"/>
        <v>0</v>
      </c>
      <c r="AA623" t="str">
        <f t="shared" si="51"/>
        <v>曹路支行</v>
      </c>
      <c r="AB623" s="82" t="s">
        <v>496</v>
      </c>
      <c r="AC623" s="82">
        <v>0</v>
      </c>
      <c r="AD623" s="82">
        <v>0</v>
      </c>
      <c r="AE623" s="82">
        <v>0</v>
      </c>
      <c r="AF623" s="82">
        <v>0</v>
      </c>
      <c r="AG623" t="str">
        <f t="shared" si="52"/>
        <v>曹路支行</v>
      </c>
      <c r="AI623" s="90" t="s">
        <v>399</v>
      </c>
      <c r="AJ623" s="90" t="s">
        <v>290</v>
      </c>
      <c r="AX623" t="s">
        <v>399</v>
      </c>
      <c r="AY623" t="s">
        <v>290</v>
      </c>
    </row>
    <row r="624" ht="17.25" spans="4:51">
      <c r="D624" s="81">
        <v>0</v>
      </c>
      <c r="L624">
        <v>0</v>
      </c>
      <c r="Y624" s="87"/>
      <c r="Z624">
        <f t="shared" si="53"/>
        <v>0</v>
      </c>
      <c r="AA624" t="str">
        <f t="shared" si="51"/>
        <v>营业部</v>
      </c>
      <c r="AB624" s="82" t="s">
        <v>637</v>
      </c>
      <c r="AC624" s="82">
        <v>0</v>
      </c>
      <c r="AD624" s="82">
        <v>0</v>
      </c>
      <c r="AE624" s="82">
        <v>2</v>
      </c>
      <c r="AF624" s="82">
        <v>0</v>
      </c>
      <c r="AG624" t="str">
        <f t="shared" si="52"/>
        <v>营业部</v>
      </c>
      <c r="AI624" s="90" t="s">
        <v>743</v>
      </c>
      <c r="AJ624" s="90" t="s">
        <v>163</v>
      </c>
      <c r="AX624" t="s">
        <v>743</v>
      </c>
      <c r="AY624" t="s">
        <v>163</v>
      </c>
    </row>
    <row r="625" ht="17.25" spans="4:51">
      <c r="D625" s="81">
        <v>0</v>
      </c>
      <c r="L625">
        <v>0</v>
      </c>
      <c r="Y625" s="87"/>
      <c r="Z625">
        <f t="shared" si="53"/>
        <v>0</v>
      </c>
      <c r="AA625" t="str">
        <f t="shared" si="51"/>
        <v>川沙支行</v>
      </c>
      <c r="AB625" s="82" t="s">
        <v>982</v>
      </c>
      <c r="AC625" s="82">
        <v>0</v>
      </c>
      <c r="AD625" s="82">
        <v>0</v>
      </c>
      <c r="AE625" s="82">
        <v>0</v>
      </c>
      <c r="AF625" s="82">
        <v>0</v>
      </c>
      <c r="AG625" t="str">
        <f t="shared" si="52"/>
        <v>川沙支行</v>
      </c>
      <c r="AI625" s="90" t="s">
        <v>983</v>
      </c>
      <c r="AJ625" s="90" t="s">
        <v>163</v>
      </c>
      <c r="AX625" t="s">
        <v>983</v>
      </c>
      <c r="AY625" t="s">
        <v>163</v>
      </c>
    </row>
    <row r="626" ht="17.25" spans="4:51">
      <c r="D626" s="81">
        <v>0</v>
      </c>
      <c r="L626">
        <v>0</v>
      </c>
      <c r="Y626" s="87"/>
      <c r="Z626">
        <f t="shared" si="53"/>
        <v>0</v>
      </c>
      <c r="AA626" t="str">
        <f t="shared" si="51"/>
        <v>黄楼支行</v>
      </c>
      <c r="AB626" s="82" t="s">
        <v>984</v>
      </c>
      <c r="AC626" s="82">
        <v>0</v>
      </c>
      <c r="AD626" s="82">
        <v>0</v>
      </c>
      <c r="AE626" s="82">
        <v>0</v>
      </c>
      <c r="AF626" s="82">
        <v>0</v>
      </c>
      <c r="AG626" t="str">
        <f t="shared" si="52"/>
        <v>黄楼支行</v>
      </c>
      <c r="AI626" s="90" t="s">
        <v>985</v>
      </c>
      <c r="AJ626" s="90" t="s">
        <v>163</v>
      </c>
      <c r="AX626" t="s">
        <v>985</v>
      </c>
      <c r="AY626" t="s">
        <v>163</v>
      </c>
    </row>
    <row r="627" ht="17.25" spans="4:51">
      <c r="D627" s="81">
        <v>0</v>
      </c>
      <c r="L627">
        <v>0</v>
      </c>
      <c r="Y627" s="87"/>
      <c r="Z627">
        <f t="shared" si="53"/>
        <v>0</v>
      </c>
      <c r="AA627" t="str">
        <f t="shared" si="51"/>
        <v>和炯路支行</v>
      </c>
      <c r="AB627" s="82" t="s">
        <v>754</v>
      </c>
      <c r="AC627" s="82">
        <v>0</v>
      </c>
      <c r="AD627" s="82">
        <v>0</v>
      </c>
      <c r="AE627" s="82">
        <v>0</v>
      </c>
      <c r="AF627" s="82">
        <v>0</v>
      </c>
      <c r="AG627" t="str">
        <f t="shared" si="52"/>
        <v>和炯路支行</v>
      </c>
      <c r="AI627" s="90" t="s">
        <v>986</v>
      </c>
      <c r="AJ627" s="90" t="s">
        <v>163</v>
      </c>
      <c r="AX627" t="s">
        <v>986</v>
      </c>
      <c r="AY627" t="s">
        <v>163</v>
      </c>
    </row>
    <row r="628" ht="17.25" spans="4:51">
      <c r="D628" s="81">
        <v>0</v>
      </c>
      <c r="L628">
        <v>0</v>
      </c>
      <c r="Y628" s="87"/>
      <c r="Z628">
        <f t="shared" si="53"/>
        <v>0</v>
      </c>
      <c r="AA628" t="str">
        <f t="shared" si="51"/>
        <v>川沙支行</v>
      </c>
      <c r="AB628" s="82" t="s">
        <v>987</v>
      </c>
      <c r="AC628" s="82">
        <v>0</v>
      </c>
      <c r="AD628" s="82">
        <v>0</v>
      </c>
      <c r="AE628" s="82">
        <v>0</v>
      </c>
      <c r="AF628" s="82">
        <v>0</v>
      </c>
      <c r="AG628" t="str">
        <f t="shared" si="52"/>
        <v>川沙支行</v>
      </c>
      <c r="AI628" s="90" t="s">
        <v>988</v>
      </c>
      <c r="AJ628" s="90" t="s">
        <v>163</v>
      </c>
      <c r="AX628" t="s">
        <v>988</v>
      </c>
      <c r="AY628" t="s">
        <v>163</v>
      </c>
    </row>
    <row r="629" ht="17.25" spans="4:51">
      <c r="D629" s="81">
        <v>0</v>
      </c>
      <c r="L629">
        <v>0</v>
      </c>
      <c r="Y629" s="87"/>
      <c r="Z629">
        <f t="shared" si="53"/>
        <v>0</v>
      </c>
      <c r="AA629" t="str">
        <f t="shared" si="51"/>
        <v>金杨支行</v>
      </c>
      <c r="AB629" s="82" t="s">
        <v>863</v>
      </c>
      <c r="AC629" s="82">
        <v>0</v>
      </c>
      <c r="AD629" s="82">
        <v>0</v>
      </c>
      <c r="AE629" s="82">
        <v>0</v>
      </c>
      <c r="AF629" s="82">
        <v>0</v>
      </c>
      <c r="AG629" t="str">
        <f t="shared" si="52"/>
        <v>金杨支行</v>
      </c>
      <c r="AI629" s="95" t="s">
        <v>522</v>
      </c>
      <c r="AJ629" s="90" t="s">
        <v>128</v>
      </c>
      <c r="AX629" t="s">
        <v>522</v>
      </c>
      <c r="AY629" t="s">
        <v>128</v>
      </c>
    </row>
    <row r="630" ht="17.25" spans="4:51">
      <c r="D630" s="81">
        <v>0</v>
      </c>
      <c r="L630">
        <v>0</v>
      </c>
      <c r="Y630" s="87"/>
      <c r="Z630">
        <f t="shared" si="53"/>
        <v>0</v>
      </c>
      <c r="AA630" t="str">
        <f t="shared" si="51"/>
        <v>凌兆分理处</v>
      </c>
      <c r="AB630" s="82" t="s">
        <v>763</v>
      </c>
      <c r="AC630" s="82">
        <v>0</v>
      </c>
      <c r="AD630" s="82">
        <v>0</v>
      </c>
      <c r="AE630" s="82">
        <v>0</v>
      </c>
      <c r="AF630" s="82">
        <v>0</v>
      </c>
      <c r="AG630" t="str">
        <f t="shared" si="52"/>
        <v>凌兆分理处</v>
      </c>
      <c r="AI630" s="96" t="s">
        <v>140</v>
      </c>
      <c r="AJ630" s="90" t="s">
        <v>32</v>
      </c>
      <c r="AX630" t="s">
        <v>140</v>
      </c>
      <c r="AY630" t="s">
        <v>32</v>
      </c>
    </row>
    <row r="631" ht="17.25" spans="4:51">
      <c r="D631" s="81">
        <v>0</v>
      </c>
      <c r="L631">
        <v>0</v>
      </c>
      <c r="Y631" s="87"/>
      <c r="Z631">
        <f t="shared" si="53"/>
        <v>0</v>
      </c>
      <c r="AA631">
        <f t="shared" si="51"/>
        <v>0</v>
      </c>
      <c r="AB631" s="82" t="s">
        <v>989</v>
      </c>
      <c r="AC631" s="82">
        <v>0</v>
      </c>
      <c r="AD631" s="82">
        <v>0</v>
      </c>
      <c r="AE631" s="82">
        <v>0</v>
      </c>
      <c r="AF631" s="82">
        <v>0</v>
      </c>
      <c r="AG631">
        <f t="shared" si="52"/>
        <v>0</v>
      </c>
      <c r="AI631" s="90" t="s">
        <v>215</v>
      </c>
      <c r="AJ631" s="90" t="s">
        <v>128</v>
      </c>
      <c r="AX631" t="s">
        <v>215</v>
      </c>
      <c r="AY631" t="s">
        <v>128</v>
      </c>
    </row>
    <row r="632" ht="17.25" spans="4:51">
      <c r="D632" s="81">
        <v>0</v>
      </c>
      <c r="L632">
        <v>0</v>
      </c>
      <c r="Y632" s="87"/>
      <c r="Z632">
        <f t="shared" si="53"/>
        <v>0</v>
      </c>
      <c r="AA632" t="str">
        <f t="shared" si="51"/>
        <v>御桥分理处</v>
      </c>
      <c r="AB632" s="82" t="s">
        <v>836</v>
      </c>
      <c r="AC632" s="82">
        <v>0</v>
      </c>
      <c r="AD632" s="82">
        <v>0</v>
      </c>
      <c r="AE632" s="82">
        <v>0</v>
      </c>
      <c r="AF632" s="82">
        <v>0</v>
      </c>
      <c r="AG632" t="str">
        <f t="shared" si="52"/>
        <v>御桥分理处</v>
      </c>
      <c r="AI632" s="90" t="s">
        <v>942</v>
      </c>
      <c r="AJ632" s="90" t="s">
        <v>128</v>
      </c>
      <c r="AX632" t="s">
        <v>942</v>
      </c>
      <c r="AY632" t="s">
        <v>128</v>
      </c>
    </row>
    <row r="633" ht="17.25" spans="4:51">
      <c r="D633" s="81">
        <v>0</v>
      </c>
      <c r="L633">
        <v>0</v>
      </c>
      <c r="Y633" s="87"/>
      <c r="Z633">
        <f t="shared" si="53"/>
        <v>0</v>
      </c>
      <c r="AA633" t="str">
        <f t="shared" si="51"/>
        <v>张江支行</v>
      </c>
      <c r="AB633" s="82" t="s">
        <v>971</v>
      </c>
      <c r="AC633" s="82">
        <v>0</v>
      </c>
      <c r="AD633" s="82">
        <v>0</v>
      </c>
      <c r="AE633" s="82">
        <v>0</v>
      </c>
      <c r="AF633" s="82">
        <v>0</v>
      </c>
      <c r="AG633" t="str">
        <f t="shared" si="52"/>
        <v>张江支行</v>
      </c>
      <c r="AI633" s="90" t="s">
        <v>990</v>
      </c>
      <c r="AJ633" s="90" t="s">
        <v>128</v>
      </c>
      <c r="AX633" t="s">
        <v>990</v>
      </c>
      <c r="AY633" t="s">
        <v>128</v>
      </c>
    </row>
    <row r="634" ht="17.25" spans="4:51">
      <c r="D634" s="81">
        <v>0</v>
      </c>
      <c r="L634">
        <v>0</v>
      </c>
      <c r="Y634" s="87"/>
      <c r="Z634">
        <f t="shared" si="53"/>
        <v>0</v>
      </c>
      <c r="AA634" t="str">
        <f t="shared" si="51"/>
        <v>运营管理部</v>
      </c>
      <c r="AB634" s="82" t="s">
        <v>377</v>
      </c>
      <c r="AC634" s="82">
        <v>0</v>
      </c>
      <c r="AD634" s="82">
        <v>0</v>
      </c>
      <c r="AE634" s="82">
        <v>0</v>
      </c>
      <c r="AF634" s="82">
        <v>0</v>
      </c>
      <c r="AG634" t="str">
        <f t="shared" si="52"/>
        <v>运营管理部</v>
      </c>
      <c r="AI634" s="90" t="s">
        <v>991</v>
      </c>
      <c r="AJ634" s="90" t="s">
        <v>128</v>
      </c>
      <c r="AX634" t="s">
        <v>991</v>
      </c>
      <c r="AY634" t="s">
        <v>128</v>
      </c>
    </row>
    <row r="635" ht="17.25" spans="4:51">
      <c r="D635" s="81">
        <v>0</v>
      </c>
      <c r="L635">
        <v>0</v>
      </c>
      <c r="Y635" s="87"/>
      <c r="Z635">
        <f t="shared" si="53"/>
        <v>0</v>
      </c>
      <c r="AA635" t="str">
        <f t="shared" si="51"/>
        <v>运营管理部</v>
      </c>
      <c r="AB635" s="82" t="s">
        <v>380</v>
      </c>
      <c r="AC635" s="82">
        <v>0</v>
      </c>
      <c r="AD635" s="82">
        <v>0</v>
      </c>
      <c r="AE635" s="82">
        <v>0</v>
      </c>
      <c r="AF635" s="82">
        <v>54000</v>
      </c>
      <c r="AG635" t="str">
        <f t="shared" si="52"/>
        <v>运营管理部</v>
      </c>
      <c r="AI635" s="90" t="s">
        <v>992</v>
      </c>
      <c r="AJ635" s="90" t="s">
        <v>128</v>
      </c>
      <c r="AX635" t="s">
        <v>992</v>
      </c>
      <c r="AY635" t="s">
        <v>128</v>
      </c>
    </row>
    <row r="636" ht="17.25" spans="4:51">
      <c r="D636" s="81">
        <v>0</v>
      </c>
      <c r="L636">
        <v>0</v>
      </c>
      <c r="Y636" s="87"/>
      <c r="Z636">
        <f t="shared" si="53"/>
        <v>0</v>
      </c>
      <c r="AA636" t="str">
        <f t="shared" si="51"/>
        <v>蔡路支行</v>
      </c>
      <c r="AB636" s="82" t="s">
        <v>499</v>
      </c>
      <c r="AC636" s="82">
        <v>0</v>
      </c>
      <c r="AD636" s="82">
        <v>0</v>
      </c>
      <c r="AE636" s="82">
        <v>0</v>
      </c>
      <c r="AF636" s="82">
        <v>302000</v>
      </c>
      <c r="AG636" t="str">
        <f t="shared" si="52"/>
        <v>蔡路支行</v>
      </c>
      <c r="AI636" s="93" t="s">
        <v>993</v>
      </c>
      <c r="AJ636" s="90" t="s">
        <v>107</v>
      </c>
      <c r="AX636" t="s">
        <v>993</v>
      </c>
      <c r="AY636" t="s">
        <v>107</v>
      </c>
    </row>
    <row r="637" ht="17.25" spans="4:51">
      <c r="D637" s="81">
        <v>0</v>
      </c>
      <c r="L637">
        <v>0</v>
      </c>
      <c r="Y637" s="87"/>
      <c r="Z637">
        <f t="shared" si="53"/>
        <v>0</v>
      </c>
      <c r="AA637" t="str">
        <f t="shared" si="51"/>
        <v>运营管理部</v>
      </c>
      <c r="AB637" s="82" t="s">
        <v>404</v>
      </c>
      <c r="AC637" s="82">
        <v>0</v>
      </c>
      <c r="AD637" s="82">
        <v>0</v>
      </c>
      <c r="AE637" s="82">
        <v>0</v>
      </c>
      <c r="AF637" s="82">
        <v>0</v>
      </c>
      <c r="AG637" t="str">
        <f t="shared" si="52"/>
        <v>运营管理部</v>
      </c>
      <c r="AI637" s="95" t="s">
        <v>343</v>
      </c>
      <c r="AJ637" s="90" t="s">
        <v>107</v>
      </c>
      <c r="AX637" t="s">
        <v>343</v>
      </c>
      <c r="AY637" t="s">
        <v>107</v>
      </c>
    </row>
    <row r="638" ht="17.25" spans="4:51">
      <c r="D638" s="81">
        <v>0</v>
      </c>
      <c r="L638">
        <v>0</v>
      </c>
      <c r="Y638" s="87"/>
      <c r="Z638">
        <f t="shared" si="53"/>
        <v>0</v>
      </c>
      <c r="AA638" t="str">
        <f t="shared" si="51"/>
        <v>曹路支行</v>
      </c>
      <c r="AB638" s="82" t="s">
        <v>871</v>
      </c>
      <c r="AC638" s="82">
        <v>0</v>
      </c>
      <c r="AD638" s="82">
        <v>0</v>
      </c>
      <c r="AE638" s="82">
        <v>0</v>
      </c>
      <c r="AF638" s="82">
        <v>0</v>
      </c>
      <c r="AG638" t="str">
        <f t="shared" si="52"/>
        <v>曹路支行</v>
      </c>
      <c r="AI638" s="94" t="s">
        <v>919</v>
      </c>
      <c r="AJ638" s="90" t="s">
        <v>107</v>
      </c>
      <c r="AX638" t="s">
        <v>919</v>
      </c>
      <c r="AY638" t="s">
        <v>107</v>
      </c>
    </row>
    <row r="639" ht="17.25" spans="4:51">
      <c r="D639" s="81">
        <v>0</v>
      </c>
      <c r="L639">
        <v>0</v>
      </c>
      <c r="Y639" s="87"/>
      <c r="Z639">
        <f t="shared" si="53"/>
        <v>0</v>
      </c>
      <c r="AA639" t="str">
        <f t="shared" si="51"/>
        <v>施湾支行</v>
      </c>
      <c r="AB639" s="82" t="s">
        <v>502</v>
      </c>
      <c r="AC639" s="82">
        <v>0</v>
      </c>
      <c r="AD639" s="82">
        <v>10000</v>
      </c>
      <c r="AE639" s="82">
        <v>0</v>
      </c>
      <c r="AF639" s="82">
        <v>67000</v>
      </c>
      <c r="AG639" t="str">
        <f t="shared" si="52"/>
        <v>施湾支行</v>
      </c>
      <c r="AI639" s="96" t="s">
        <v>970</v>
      </c>
      <c r="AJ639" s="90" t="s">
        <v>107</v>
      </c>
      <c r="AX639" t="s">
        <v>970</v>
      </c>
      <c r="AY639" t="s">
        <v>107</v>
      </c>
    </row>
    <row r="640" ht="17.25" spans="4:51">
      <c r="D640" s="81">
        <v>0</v>
      </c>
      <c r="L640">
        <v>0</v>
      </c>
      <c r="Y640" s="87"/>
      <c r="Z640">
        <f t="shared" si="53"/>
        <v>0</v>
      </c>
      <c r="AA640" t="str">
        <f t="shared" si="51"/>
        <v>张江支行</v>
      </c>
      <c r="AB640" s="82" t="s">
        <v>963</v>
      </c>
      <c r="AC640" s="82">
        <v>0</v>
      </c>
      <c r="AD640" s="82">
        <v>0</v>
      </c>
      <c r="AE640" s="82">
        <v>0</v>
      </c>
      <c r="AF640" s="82">
        <v>39000</v>
      </c>
      <c r="AG640" t="str">
        <f t="shared" si="52"/>
        <v>张江支行</v>
      </c>
      <c r="AI640" s="90" t="s">
        <v>798</v>
      </c>
      <c r="AJ640" s="90" t="s">
        <v>107</v>
      </c>
      <c r="AX640" t="s">
        <v>798</v>
      </c>
      <c r="AY640" t="s">
        <v>107</v>
      </c>
    </row>
    <row r="641" ht="17.25" spans="4:51">
      <c r="D641" s="81">
        <v>0</v>
      </c>
      <c r="L641">
        <v>0</v>
      </c>
      <c r="Y641" s="87"/>
      <c r="Z641">
        <f t="shared" si="53"/>
        <v>0</v>
      </c>
      <c r="AA641" t="str">
        <f t="shared" si="51"/>
        <v>施湾支行</v>
      </c>
      <c r="AB641" s="82" t="s">
        <v>994</v>
      </c>
      <c r="AC641" s="82">
        <v>0</v>
      </c>
      <c r="AD641" s="82">
        <v>0</v>
      </c>
      <c r="AE641" s="82">
        <v>0</v>
      </c>
      <c r="AF641" s="82">
        <v>0</v>
      </c>
      <c r="AG641" t="str">
        <f t="shared" si="52"/>
        <v>施湾支行</v>
      </c>
      <c r="AI641" s="90" t="s">
        <v>294</v>
      </c>
      <c r="AJ641" s="90" t="s">
        <v>107</v>
      </c>
      <c r="AX641" t="s">
        <v>294</v>
      </c>
      <c r="AY641" t="s">
        <v>107</v>
      </c>
    </row>
    <row r="642" ht="17.25" spans="4:51">
      <c r="D642" s="81">
        <v>0</v>
      </c>
      <c r="L642">
        <v>0</v>
      </c>
      <c r="Y642" s="87"/>
      <c r="Z642">
        <f t="shared" si="53"/>
        <v>0</v>
      </c>
      <c r="AA642" t="str">
        <f t="shared" ref="AA642:AA705" si="54">AG642</f>
        <v>零售金融部</v>
      </c>
      <c r="AB642" s="82" t="s">
        <v>261</v>
      </c>
      <c r="AC642" s="82">
        <v>0</v>
      </c>
      <c r="AD642" s="82">
        <v>0</v>
      </c>
      <c r="AE642" s="82">
        <v>0</v>
      </c>
      <c r="AF642" s="82">
        <v>200000</v>
      </c>
      <c r="AG642" t="str">
        <f t="shared" ref="AG642:AG705" si="55">IFERROR(VLOOKUP(AB642,$AI:$AJ,2,FALSE),0)</f>
        <v>零售金融部</v>
      </c>
      <c r="AI642" s="90" t="s">
        <v>838</v>
      </c>
      <c r="AJ642" s="90" t="s">
        <v>107</v>
      </c>
      <c r="AX642" t="s">
        <v>838</v>
      </c>
      <c r="AY642" t="s">
        <v>107</v>
      </c>
    </row>
    <row r="643" ht="17.25" spans="4:51">
      <c r="D643" s="81">
        <v>0</v>
      </c>
      <c r="L643">
        <v>0</v>
      </c>
      <c r="Y643" s="87"/>
      <c r="Z643">
        <f t="shared" si="53"/>
        <v>0</v>
      </c>
      <c r="AA643" t="str">
        <f t="shared" si="54"/>
        <v>川沙支行</v>
      </c>
      <c r="AB643" s="82" t="s">
        <v>995</v>
      </c>
      <c r="AC643" s="82">
        <v>0</v>
      </c>
      <c r="AD643" s="82">
        <v>0</v>
      </c>
      <c r="AE643" s="82">
        <v>0</v>
      </c>
      <c r="AF643" s="82">
        <v>0</v>
      </c>
      <c r="AG643" t="str">
        <f t="shared" si="55"/>
        <v>川沙支行</v>
      </c>
      <c r="AI643" s="90" t="s">
        <v>457</v>
      </c>
      <c r="AJ643" s="90" t="s">
        <v>107</v>
      </c>
      <c r="AX643" t="s">
        <v>457</v>
      </c>
      <c r="AY643" t="s">
        <v>107</v>
      </c>
    </row>
    <row r="644" ht="17.25" spans="4:51">
      <c r="D644" s="81">
        <v>0</v>
      </c>
      <c r="L644">
        <v>0</v>
      </c>
      <c r="Y644" s="87"/>
      <c r="Z644">
        <f t="shared" ref="Z644:Z707" si="56">P644-Y644</f>
        <v>0</v>
      </c>
      <c r="AA644" t="str">
        <f t="shared" si="54"/>
        <v>南新支行</v>
      </c>
      <c r="AB644" s="82" t="s">
        <v>747</v>
      </c>
      <c r="AC644" s="82">
        <v>0</v>
      </c>
      <c r="AD644" s="82">
        <v>0</v>
      </c>
      <c r="AE644" s="82">
        <v>5</v>
      </c>
      <c r="AF644" s="82">
        <v>0</v>
      </c>
      <c r="AG644" t="str">
        <f t="shared" si="55"/>
        <v>南新支行</v>
      </c>
      <c r="AI644" s="90" t="s">
        <v>652</v>
      </c>
      <c r="AJ644" s="90" t="s">
        <v>107</v>
      </c>
      <c r="AX644" t="s">
        <v>652</v>
      </c>
      <c r="AY644" t="s">
        <v>107</v>
      </c>
    </row>
    <row r="645" ht="17.25" spans="4:51">
      <c r="D645" s="81">
        <v>0</v>
      </c>
      <c r="L645">
        <v>0</v>
      </c>
      <c r="Y645" s="87"/>
      <c r="Z645">
        <f t="shared" si="56"/>
        <v>0</v>
      </c>
      <c r="AA645" t="str">
        <f t="shared" si="54"/>
        <v>杨思支行</v>
      </c>
      <c r="AB645" s="82" t="s">
        <v>198</v>
      </c>
      <c r="AC645" s="82">
        <v>0</v>
      </c>
      <c r="AD645" s="82">
        <v>0</v>
      </c>
      <c r="AE645" s="82">
        <v>10</v>
      </c>
      <c r="AF645" s="82">
        <v>100000</v>
      </c>
      <c r="AG645" t="str">
        <f t="shared" si="55"/>
        <v>杨思支行</v>
      </c>
      <c r="AI645" s="90" t="s">
        <v>996</v>
      </c>
      <c r="AJ645" s="90" t="s">
        <v>107</v>
      </c>
      <c r="AX645" t="s">
        <v>996</v>
      </c>
      <c r="AY645" t="s">
        <v>107</v>
      </c>
    </row>
    <row r="646" ht="17.25" spans="4:51">
      <c r="D646" s="81">
        <v>0</v>
      </c>
      <c r="L646">
        <v>0</v>
      </c>
      <c r="Y646" s="87"/>
      <c r="Z646">
        <f t="shared" si="56"/>
        <v>0</v>
      </c>
      <c r="AA646" t="str">
        <f t="shared" si="54"/>
        <v>江镇支行</v>
      </c>
      <c r="AB646" s="82" t="s">
        <v>997</v>
      </c>
      <c r="AC646" s="82">
        <v>0</v>
      </c>
      <c r="AD646" s="82">
        <v>0</v>
      </c>
      <c r="AE646" s="82">
        <v>0</v>
      </c>
      <c r="AF646" s="82">
        <v>113000</v>
      </c>
      <c r="AG646" t="str">
        <f t="shared" si="55"/>
        <v>江镇支行</v>
      </c>
      <c r="AI646" s="90" t="s">
        <v>437</v>
      </c>
      <c r="AJ646" s="90" t="s">
        <v>107</v>
      </c>
      <c r="AX646" t="s">
        <v>437</v>
      </c>
      <c r="AY646" t="s">
        <v>107</v>
      </c>
    </row>
    <row r="647" ht="17.25" spans="4:51">
      <c r="D647" s="81">
        <v>0</v>
      </c>
      <c r="L647">
        <v>0</v>
      </c>
      <c r="Y647" s="87"/>
      <c r="Z647">
        <f t="shared" si="56"/>
        <v>0</v>
      </c>
      <c r="AA647" t="str">
        <f t="shared" si="54"/>
        <v>北蔡支行</v>
      </c>
      <c r="AB647" s="82" t="s">
        <v>784</v>
      </c>
      <c r="AC647" s="82">
        <v>0</v>
      </c>
      <c r="AD647" s="82">
        <v>0</v>
      </c>
      <c r="AE647" s="82">
        <v>0</v>
      </c>
      <c r="AF647" s="82">
        <v>0</v>
      </c>
      <c r="AG647" t="str">
        <f t="shared" si="55"/>
        <v>北蔡支行</v>
      </c>
      <c r="AI647" s="90" t="s">
        <v>110</v>
      </c>
      <c r="AJ647" s="90" t="s">
        <v>159</v>
      </c>
      <c r="AX647" t="s">
        <v>110</v>
      </c>
      <c r="AY647" t="s">
        <v>159</v>
      </c>
    </row>
    <row r="648" ht="17.25" spans="4:51">
      <c r="D648" s="81">
        <v>0</v>
      </c>
      <c r="L648">
        <v>0</v>
      </c>
      <c r="Y648" s="87"/>
      <c r="Z648">
        <f t="shared" si="56"/>
        <v>0</v>
      </c>
      <c r="AA648" t="str">
        <f t="shared" si="54"/>
        <v>潼港分理处</v>
      </c>
      <c r="AB648" s="82" t="s">
        <v>911</v>
      </c>
      <c r="AC648" s="82">
        <v>0</v>
      </c>
      <c r="AD648" s="82">
        <v>0</v>
      </c>
      <c r="AE648" s="82">
        <v>0</v>
      </c>
      <c r="AF648" s="82">
        <v>0</v>
      </c>
      <c r="AG648" t="str">
        <f t="shared" si="55"/>
        <v>潼港分理处</v>
      </c>
      <c r="AI648" s="90" t="s">
        <v>544</v>
      </c>
      <c r="AJ648" s="90" t="s">
        <v>107</v>
      </c>
      <c r="AX648" t="s">
        <v>544</v>
      </c>
      <c r="AY648" t="s">
        <v>107</v>
      </c>
    </row>
    <row r="649" ht="17.25" spans="4:51">
      <c r="D649" s="81">
        <v>0</v>
      </c>
      <c r="L649">
        <v>0</v>
      </c>
      <c r="Y649" s="87"/>
      <c r="Z649">
        <f t="shared" si="56"/>
        <v>0</v>
      </c>
      <c r="AA649" t="str">
        <f t="shared" si="54"/>
        <v>运营管理部</v>
      </c>
      <c r="AB649" s="82" t="s">
        <v>383</v>
      </c>
      <c r="AC649" s="82">
        <v>0</v>
      </c>
      <c r="AD649" s="82">
        <v>0</v>
      </c>
      <c r="AE649" s="82">
        <v>0</v>
      </c>
      <c r="AF649" s="82">
        <v>130000</v>
      </c>
      <c r="AG649" t="str">
        <f t="shared" si="55"/>
        <v>运营管理部</v>
      </c>
      <c r="AI649" s="90" t="s">
        <v>362</v>
      </c>
      <c r="AJ649" s="90" t="s">
        <v>107</v>
      </c>
      <c r="AX649" t="s">
        <v>362</v>
      </c>
      <c r="AY649" t="s">
        <v>107</v>
      </c>
    </row>
    <row r="650" ht="17.25" spans="4:51">
      <c r="D650" s="81">
        <v>0</v>
      </c>
      <c r="L650">
        <v>0</v>
      </c>
      <c r="Y650" s="87"/>
      <c r="Z650">
        <f t="shared" si="56"/>
        <v>0</v>
      </c>
      <c r="AA650" t="str">
        <f t="shared" si="54"/>
        <v>营业部</v>
      </c>
      <c r="AB650" s="82" t="s">
        <v>598</v>
      </c>
      <c r="AC650" s="82">
        <v>0</v>
      </c>
      <c r="AD650" s="82">
        <v>0</v>
      </c>
      <c r="AE650" s="82">
        <v>0</v>
      </c>
      <c r="AF650" s="82">
        <v>15300</v>
      </c>
      <c r="AG650" t="str">
        <f t="shared" si="55"/>
        <v>营业部</v>
      </c>
      <c r="AI650" s="90" t="s">
        <v>998</v>
      </c>
      <c r="AJ650" s="90" t="s">
        <v>107</v>
      </c>
      <c r="AX650" t="s">
        <v>998</v>
      </c>
      <c r="AY650" t="s">
        <v>107</v>
      </c>
    </row>
    <row r="651" ht="17.25" spans="4:51">
      <c r="D651" s="81">
        <v>0</v>
      </c>
      <c r="L651">
        <v>0</v>
      </c>
      <c r="Y651" s="87"/>
      <c r="Z651">
        <f t="shared" si="56"/>
        <v>0</v>
      </c>
      <c r="AA651" t="str">
        <f t="shared" si="54"/>
        <v>凌兆分理处</v>
      </c>
      <c r="AB651" s="82" t="s">
        <v>768</v>
      </c>
      <c r="AC651" s="82">
        <v>0</v>
      </c>
      <c r="AD651" s="82">
        <v>0</v>
      </c>
      <c r="AE651" s="82">
        <v>0</v>
      </c>
      <c r="AF651" s="82">
        <v>0</v>
      </c>
      <c r="AG651" t="str">
        <f t="shared" si="55"/>
        <v>凌兆分理处</v>
      </c>
      <c r="AI651" s="90" t="s">
        <v>999</v>
      </c>
      <c r="AJ651" s="90" t="s">
        <v>107</v>
      </c>
      <c r="AX651" t="s">
        <v>999</v>
      </c>
      <c r="AY651" t="s">
        <v>107</v>
      </c>
    </row>
    <row r="652" ht="17.25" spans="4:51">
      <c r="D652" s="81">
        <v>0</v>
      </c>
      <c r="L652">
        <v>0</v>
      </c>
      <c r="Y652" s="87"/>
      <c r="Z652">
        <f t="shared" si="56"/>
        <v>0</v>
      </c>
      <c r="AA652">
        <f t="shared" si="54"/>
        <v>0</v>
      </c>
      <c r="AB652" s="82" t="s">
        <v>1000</v>
      </c>
      <c r="AC652" s="82">
        <v>0</v>
      </c>
      <c r="AD652" s="82">
        <v>0</v>
      </c>
      <c r="AE652" s="82">
        <v>0</v>
      </c>
      <c r="AF652" s="82">
        <v>0</v>
      </c>
      <c r="AG652">
        <f t="shared" si="55"/>
        <v>0</v>
      </c>
      <c r="AI652" s="90" t="s">
        <v>903</v>
      </c>
      <c r="AJ652" s="90" t="s">
        <v>107</v>
      </c>
      <c r="AX652" t="s">
        <v>903</v>
      </c>
      <c r="AY652" t="s">
        <v>107</v>
      </c>
    </row>
    <row r="653" ht="17.25" spans="4:51">
      <c r="D653" s="81">
        <v>0</v>
      </c>
      <c r="L653">
        <v>0</v>
      </c>
      <c r="Y653" s="87"/>
      <c r="Z653">
        <f t="shared" si="56"/>
        <v>0</v>
      </c>
      <c r="AA653" t="str">
        <f t="shared" si="54"/>
        <v>施湾支行</v>
      </c>
      <c r="AB653" s="82" t="s">
        <v>1001</v>
      </c>
      <c r="AC653" s="82">
        <v>0</v>
      </c>
      <c r="AD653" s="82">
        <v>0</v>
      </c>
      <c r="AE653" s="82">
        <v>0</v>
      </c>
      <c r="AF653" s="82">
        <v>0</v>
      </c>
      <c r="AG653" t="str">
        <f t="shared" si="55"/>
        <v>施湾支行</v>
      </c>
      <c r="AI653" s="90" t="s">
        <v>1002</v>
      </c>
      <c r="AJ653" s="90" t="s">
        <v>107</v>
      </c>
      <c r="AX653" t="s">
        <v>1002</v>
      </c>
      <c r="AY653" t="s">
        <v>107</v>
      </c>
    </row>
    <row r="654" ht="17.25" spans="4:51">
      <c r="D654" s="81">
        <v>0</v>
      </c>
      <c r="L654">
        <v>0</v>
      </c>
      <c r="Y654" s="87"/>
      <c r="Z654">
        <f t="shared" si="56"/>
        <v>0</v>
      </c>
      <c r="AA654" t="str">
        <f t="shared" si="54"/>
        <v>花木支行</v>
      </c>
      <c r="AB654" s="82" t="s">
        <v>505</v>
      </c>
      <c r="AC654" s="82">
        <v>0</v>
      </c>
      <c r="AD654" s="82">
        <v>0</v>
      </c>
      <c r="AE654" s="82">
        <v>0</v>
      </c>
      <c r="AF654" s="82">
        <v>70000</v>
      </c>
      <c r="AG654" t="str">
        <f t="shared" si="55"/>
        <v>花木支行</v>
      </c>
      <c r="AI654" s="90" t="s">
        <v>878</v>
      </c>
      <c r="AJ654" s="90" t="s">
        <v>107</v>
      </c>
      <c r="AX654" t="s">
        <v>878</v>
      </c>
      <c r="AY654" t="s">
        <v>107</v>
      </c>
    </row>
    <row r="655" ht="17.25" spans="4:51">
      <c r="D655" s="81">
        <v>0</v>
      </c>
      <c r="L655">
        <v>0</v>
      </c>
      <c r="Y655" s="87"/>
      <c r="Z655">
        <f t="shared" si="56"/>
        <v>0</v>
      </c>
      <c r="AA655" t="str">
        <f t="shared" si="54"/>
        <v>合庆支行</v>
      </c>
      <c r="AB655" s="82" t="s">
        <v>1003</v>
      </c>
      <c r="AC655" s="82">
        <v>0</v>
      </c>
      <c r="AD655" s="82">
        <v>0</v>
      </c>
      <c r="AE655" s="82">
        <v>0</v>
      </c>
      <c r="AF655" s="82">
        <v>35000</v>
      </c>
      <c r="AG655" t="str">
        <f t="shared" si="55"/>
        <v>合庆支行</v>
      </c>
      <c r="AI655" s="90" t="s">
        <v>1004</v>
      </c>
      <c r="AJ655" s="90" t="s">
        <v>107</v>
      </c>
      <c r="AX655" t="s">
        <v>1004</v>
      </c>
      <c r="AY655" t="s">
        <v>107</v>
      </c>
    </row>
    <row r="656" ht="17.25" spans="4:51">
      <c r="D656" s="81">
        <v>0</v>
      </c>
      <c r="L656">
        <v>0</v>
      </c>
      <c r="Y656" s="87"/>
      <c r="Z656">
        <f t="shared" si="56"/>
        <v>0</v>
      </c>
      <c r="AA656" t="str">
        <f t="shared" si="54"/>
        <v>运营管理部</v>
      </c>
      <c r="AB656" s="82" t="s">
        <v>406</v>
      </c>
      <c r="AC656" s="82">
        <v>0</v>
      </c>
      <c r="AD656" s="82">
        <v>0</v>
      </c>
      <c r="AE656" s="82">
        <v>0</v>
      </c>
      <c r="AF656" s="82">
        <v>0</v>
      </c>
      <c r="AG656" t="str">
        <f t="shared" si="55"/>
        <v>运营管理部</v>
      </c>
      <c r="AI656" s="95" t="s">
        <v>1005</v>
      </c>
      <c r="AJ656" s="90" t="s">
        <v>107</v>
      </c>
      <c r="AX656" t="s">
        <v>1005</v>
      </c>
      <c r="AY656" t="s">
        <v>107</v>
      </c>
    </row>
    <row r="657" ht="17.25" spans="4:51">
      <c r="D657" s="81">
        <v>0</v>
      </c>
      <c r="L657">
        <v>0</v>
      </c>
      <c r="Y657" s="87"/>
      <c r="Z657">
        <f t="shared" si="56"/>
        <v>0</v>
      </c>
      <c r="AA657" t="str">
        <f t="shared" si="54"/>
        <v>高桥支行</v>
      </c>
      <c r="AB657" s="82" t="s">
        <v>508</v>
      </c>
      <c r="AC657" s="82">
        <v>0</v>
      </c>
      <c r="AD657" s="82">
        <v>0</v>
      </c>
      <c r="AE657" s="82">
        <v>0</v>
      </c>
      <c r="AF657" s="82">
        <v>100000</v>
      </c>
      <c r="AG657" t="str">
        <f t="shared" si="55"/>
        <v>高桥支行</v>
      </c>
      <c r="AI657" s="95" t="s">
        <v>955</v>
      </c>
      <c r="AJ657" s="90" t="s">
        <v>102</v>
      </c>
      <c r="AX657" t="s">
        <v>955</v>
      </c>
      <c r="AY657" t="s">
        <v>102</v>
      </c>
    </row>
    <row r="658" ht="17.25" spans="4:51">
      <c r="D658" s="81">
        <v>0</v>
      </c>
      <c r="L658">
        <v>0</v>
      </c>
      <c r="Y658" s="87"/>
      <c r="Z658">
        <f t="shared" si="56"/>
        <v>0</v>
      </c>
      <c r="AA658" t="str">
        <f t="shared" si="54"/>
        <v>杨园支行</v>
      </c>
      <c r="AB658" s="82" t="s">
        <v>510</v>
      </c>
      <c r="AC658" s="82">
        <v>0</v>
      </c>
      <c r="AD658" s="82">
        <v>0</v>
      </c>
      <c r="AE658" s="82">
        <v>0</v>
      </c>
      <c r="AF658" s="82">
        <v>200000</v>
      </c>
      <c r="AG658" t="str">
        <f t="shared" si="55"/>
        <v>杨园支行</v>
      </c>
      <c r="AI658" s="96" t="s">
        <v>452</v>
      </c>
      <c r="AJ658" s="90" t="s">
        <v>102</v>
      </c>
      <c r="AX658" t="s">
        <v>452</v>
      </c>
      <c r="AY658" t="s">
        <v>102</v>
      </c>
    </row>
    <row r="659" ht="17.25" spans="4:51">
      <c r="D659" s="81">
        <v>0</v>
      </c>
      <c r="L659">
        <v>0</v>
      </c>
      <c r="Y659" s="87"/>
      <c r="Z659">
        <f t="shared" si="56"/>
        <v>0</v>
      </c>
      <c r="AA659">
        <f t="shared" si="54"/>
        <v>0</v>
      </c>
      <c r="AB659" s="82" t="s">
        <v>1006</v>
      </c>
      <c r="AC659" s="82">
        <v>0</v>
      </c>
      <c r="AD659" s="82">
        <v>0</v>
      </c>
      <c r="AE659" s="82">
        <v>0</v>
      </c>
      <c r="AF659" s="82">
        <v>0</v>
      </c>
      <c r="AG659">
        <f t="shared" si="55"/>
        <v>0</v>
      </c>
      <c r="AI659" s="90" t="s">
        <v>83</v>
      </c>
      <c r="AJ659" s="90" t="s">
        <v>102</v>
      </c>
      <c r="AX659" t="s">
        <v>83</v>
      </c>
      <c r="AY659" t="s">
        <v>102</v>
      </c>
    </row>
    <row r="660" ht="17.25" spans="4:51">
      <c r="D660" s="81">
        <v>0</v>
      </c>
      <c r="L660">
        <v>0</v>
      </c>
      <c r="Y660" s="87"/>
      <c r="Z660">
        <f t="shared" si="56"/>
        <v>0</v>
      </c>
      <c r="AA660" t="str">
        <f t="shared" si="54"/>
        <v>市场一部</v>
      </c>
      <c r="AB660" s="82" t="s">
        <v>586</v>
      </c>
      <c r="AC660" s="82">
        <v>0</v>
      </c>
      <c r="AD660" s="82">
        <v>0</v>
      </c>
      <c r="AE660" s="82">
        <v>0</v>
      </c>
      <c r="AF660" s="82">
        <v>100000</v>
      </c>
      <c r="AG660" t="str">
        <f t="shared" si="55"/>
        <v>市场一部</v>
      </c>
      <c r="AI660" s="90" t="s">
        <v>881</v>
      </c>
      <c r="AJ660" s="90" t="s">
        <v>102</v>
      </c>
      <c r="AX660" t="s">
        <v>881</v>
      </c>
      <c r="AY660" t="s">
        <v>102</v>
      </c>
    </row>
    <row r="661" ht="17.25" spans="4:51">
      <c r="D661" s="81">
        <v>0</v>
      </c>
      <c r="L661">
        <v>0</v>
      </c>
      <c r="Y661" s="87"/>
      <c r="Z661">
        <f t="shared" si="56"/>
        <v>0</v>
      </c>
      <c r="AA661" t="str">
        <f t="shared" si="54"/>
        <v>和炯路支行</v>
      </c>
      <c r="AB661" s="82" t="s">
        <v>749</v>
      </c>
      <c r="AC661" s="82">
        <v>0</v>
      </c>
      <c r="AD661" s="82">
        <v>0</v>
      </c>
      <c r="AE661" s="82">
        <v>0</v>
      </c>
      <c r="AF661" s="82">
        <v>145700</v>
      </c>
      <c r="AG661" t="str">
        <f t="shared" si="55"/>
        <v>和炯路支行</v>
      </c>
      <c r="AI661" s="90" t="s">
        <v>759</v>
      </c>
      <c r="AJ661" s="90" t="s">
        <v>102</v>
      </c>
      <c r="AX661" t="s">
        <v>759</v>
      </c>
      <c r="AY661" t="s">
        <v>102</v>
      </c>
    </row>
    <row r="662" ht="17.25" spans="4:51">
      <c r="D662" s="81">
        <v>0</v>
      </c>
      <c r="L662">
        <v>0</v>
      </c>
      <c r="Y662" s="87"/>
      <c r="Z662">
        <f t="shared" si="56"/>
        <v>0</v>
      </c>
      <c r="AA662" t="str">
        <f t="shared" si="54"/>
        <v>北蔡支行</v>
      </c>
      <c r="AB662" s="82" t="s">
        <v>512</v>
      </c>
      <c r="AC662" s="82">
        <v>0</v>
      </c>
      <c r="AD662" s="82">
        <v>0</v>
      </c>
      <c r="AE662" s="82">
        <v>0</v>
      </c>
      <c r="AF662" s="82">
        <v>0</v>
      </c>
      <c r="AG662" t="str">
        <f t="shared" si="55"/>
        <v>北蔡支行</v>
      </c>
      <c r="AI662" s="90" t="s">
        <v>324</v>
      </c>
      <c r="AJ662" s="90" t="s">
        <v>102</v>
      </c>
      <c r="AX662" t="s">
        <v>324</v>
      </c>
      <c r="AY662" t="s">
        <v>102</v>
      </c>
    </row>
    <row r="663" ht="17.25" spans="4:51">
      <c r="D663" s="81">
        <v>0</v>
      </c>
      <c r="L663">
        <v>0</v>
      </c>
      <c r="Y663" s="87"/>
      <c r="Z663">
        <f t="shared" si="56"/>
        <v>0</v>
      </c>
      <c r="AA663" t="str">
        <f t="shared" si="54"/>
        <v>黄楼支行</v>
      </c>
      <c r="AB663" s="82" t="s">
        <v>1007</v>
      </c>
      <c r="AC663" s="82">
        <v>0</v>
      </c>
      <c r="AD663" s="82">
        <v>0</v>
      </c>
      <c r="AE663" s="82">
        <v>0</v>
      </c>
      <c r="AF663" s="82">
        <v>0</v>
      </c>
      <c r="AG663" t="str">
        <f t="shared" si="55"/>
        <v>黄楼支行</v>
      </c>
      <c r="AI663" s="90" t="s">
        <v>1008</v>
      </c>
      <c r="AJ663" s="90" t="s">
        <v>102</v>
      </c>
      <c r="AX663" t="s">
        <v>1008</v>
      </c>
      <c r="AY663" t="s">
        <v>102</v>
      </c>
    </row>
    <row r="664" ht="17.25" spans="4:51">
      <c r="D664" s="81">
        <v>0</v>
      </c>
      <c r="L664">
        <v>0</v>
      </c>
      <c r="Y664" s="87"/>
      <c r="Z664">
        <f t="shared" si="56"/>
        <v>0</v>
      </c>
      <c r="AA664" t="str">
        <f t="shared" si="54"/>
        <v>金桥支行</v>
      </c>
      <c r="AB664" s="82" t="s">
        <v>846</v>
      </c>
      <c r="AC664" s="82">
        <v>0</v>
      </c>
      <c r="AD664" s="82">
        <v>0</v>
      </c>
      <c r="AE664" s="82">
        <v>0</v>
      </c>
      <c r="AF664" s="82">
        <v>0</v>
      </c>
      <c r="AG664" t="str">
        <f t="shared" si="55"/>
        <v>金桥支行</v>
      </c>
      <c r="AI664" s="90" t="s">
        <v>1009</v>
      </c>
      <c r="AJ664" s="90" t="s">
        <v>102</v>
      </c>
      <c r="AX664" t="s">
        <v>1009</v>
      </c>
      <c r="AY664" t="s">
        <v>102</v>
      </c>
    </row>
    <row r="665" ht="17.25" spans="4:51">
      <c r="D665" s="81">
        <v>0</v>
      </c>
      <c r="L665">
        <v>0</v>
      </c>
      <c r="Y665" s="87"/>
      <c r="Z665">
        <f t="shared" si="56"/>
        <v>0</v>
      </c>
      <c r="AA665" t="str">
        <f t="shared" si="54"/>
        <v>东波分理处</v>
      </c>
      <c r="AB665" s="82" t="s">
        <v>514</v>
      </c>
      <c r="AC665" s="82">
        <v>0</v>
      </c>
      <c r="AD665" s="82">
        <v>0</v>
      </c>
      <c r="AE665" s="82">
        <v>5</v>
      </c>
      <c r="AF665" s="82">
        <v>7600</v>
      </c>
      <c r="AG665" t="str">
        <f t="shared" si="55"/>
        <v>东波分理处</v>
      </c>
      <c r="AI665" s="90" t="s">
        <v>1010</v>
      </c>
      <c r="AJ665" s="90" t="s">
        <v>102</v>
      </c>
      <c r="AX665" t="s">
        <v>1010</v>
      </c>
      <c r="AY665" t="s">
        <v>102</v>
      </c>
    </row>
    <row r="666" ht="17.25" spans="4:51">
      <c r="D666" s="81">
        <v>0</v>
      </c>
      <c r="L666">
        <v>0</v>
      </c>
      <c r="Y666" s="87"/>
      <c r="Z666">
        <f t="shared" si="56"/>
        <v>0</v>
      </c>
      <c r="AA666" t="str">
        <f t="shared" si="54"/>
        <v>金桥支行</v>
      </c>
      <c r="AB666" s="82" t="s">
        <v>854</v>
      </c>
      <c r="AC666" s="82">
        <v>0</v>
      </c>
      <c r="AD666" s="82">
        <v>0</v>
      </c>
      <c r="AE666" s="82">
        <v>0</v>
      </c>
      <c r="AF666" s="82">
        <v>0</v>
      </c>
      <c r="AG666" t="str">
        <f t="shared" si="55"/>
        <v>金桥支行</v>
      </c>
      <c r="AI666" s="90" t="s">
        <v>304</v>
      </c>
      <c r="AJ666" s="90" t="s">
        <v>102</v>
      </c>
      <c r="AX666" t="s">
        <v>304</v>
      </c>
      <c r="AY666" t="s">
        <v>102</v>
      </c>
    </row>
    <row r="667" ht="17.25" spans="4:51">
      <c r="D667" s="81">
        <v>0</v>
      </c>
      <c r="L667">
        <v>0</v>
      </c>
      <c r="Y667" s="87"/>
      <c r="Z667">
        <f t="shared" si="56"/>
        <v>0</v>
      </c>
      <c r="AA667" t="str">
        <f t="shared" si="54"/>
        <v>公司金融部</v>
      </c>
      <c r="AB667" s="82" t="s">
        <v>234</v>
      </c>
      <c r="AC667" s="82">
        <v>0</v>
      </c>
      <c r="AD667" s="82">
        <v>0</v>
      </c>
      <c r="AE667" s="82">
        <v>0</v>
      </c>
      <c r="AF667" s="82">
        <v>0</v>
      </c>
      <c r="AG667" t="str">
        <f t="shared" si="55"/>
        <v>公司金融部</v>
      </c>
      <c r="AI667" s="93" t="s">
        <v>641</v>
      </c>
      <c r="AJ667" s="90" t="s">
        <v>35</v>
      </c>
      <c r="AX667" t="s">
        <v>641</v>
      </c>
      <c r="AY667" t="s">
        <v>35</v>
      </c>
    </row>
    <row r="668" ht="17.25" spans="4:51">
      <c r="D668" s="81">
        <v>0</v>
      </c>
      <c r="L668">
        <v>0</v>
      </c>
      <c r="Y668" s="87"/>
      <c r="Z668">
        <f t="shared" si="56"/>
        <v>0</v>
      </c>
      <c r="AA668" t="str">
        <f t="shared" si="54"/>
        <v>南新分理处</v>
      </c>
      <c r="AB668" s="82" t="s">
        <v>828</v>
      </c>
      <c r="AC668" s="82">
        <v>0</v>
      </c>
      <c r="AD668" s="82">
        <v>0</v>
      </c>
      <c r="AE668" s="82">
        <v>0</v>
      </c>
      <c r="AF668" s="82">
        <v>0</v>
      </c>
      <c r="AG668" t="str">
        <f t="shared" si="55"/>
        <v>南新分理处</v>
      </c>
      <c r="AI668" s="94" t="s">
        <v>946</v>
      </c>
      <c r="AJ668" s="90" t="s">
        <v>35</v>
      </c>
      <c r="AX668" t="s">
        <v>946</v>
      </c>
      <c r="AY668" t="s">
        <v>35</v>
      </c>
    </row>
    <row r="669" ht="17.25" spans="4:51">
      <c r="D669" s="81">
        <v>0</v>
      </c>
      <c r="L669">
        <v>0</v>
      </c>
      <c r="Y669" s="87"/>
      <c r="Z669">
        <f t="shared" si="56"/>
        <v>0</v>
      </c>
      <c r="AA669">
        <f t="shared" si="54"/>
        <v>0</v>
      </c>
      <c r="AB669" s="82" t="s">
        <v>1011</v>
      </c>
      <c r="AC669" s="82">
        <v>0</v>
      </c>
      <c r="AD669" s="82">
        <v>0</v>
      </c>
      <c r="AE669" s="82">
        <v>0</v>
      </c>
      <c r="AF669" s="82">
        <v>0</v>
      </c>
      <c r="AG669">
        <f t="shared" si="55"/>
        <v>0</v>
      </c>
      <c r="AI669" s="95" t="s">
        <v>491</v>
      </c>
      <c r="AJ669" s="90" t="s">
        <v>35</v>
      </c>
      <c r="AX669" t="s">
        <v>491</v>
      </c>
      <c r="AY669" t="s">
        <v>35</v>
      </c>
    </row>
    <row r="670" ht="17.25" spans="4:51">
      <c r="D670" s="81">
        <v>0</v>
      </c>
      <c r="L670">
        <v>0</v>
      </c>
      <c r="Y670" s="87"/>
      <c r="Z670">
        <f t="shared" si="56"/>
        <v>0</v>
      </c>
      <c r="AA670">
        <f t="shared" si="54"/>
        <v>0</v>
      </c>
      <c r="AB670" s="82" t="s">
        <v>1012</v>
      </c>
      <c r="AC670" s="82">
        <v>0</v>
      </c>
      <c r="AD670" s="82">
        <v>0</v>
      </c>
      <c r="AE670" s="82">
        <v>0</v>
      </c>
      <c r="AF670" s="82">
        <v>0</v>
      </c>
      <c r="AG670">
        <f t="shared" si="55"/>
        <v>0</v>
      </c>
      <c r="AI670" s="90" t="s">
        <v>780</v>
      </c>
      <c r="AJ670" s="90" t="s">
        <v>35</v>
      </c>
      <c r="AX670" t="s">
        <v>780</v>
      </c>
      <c r="AY670" t="s">
        <v>35</v>
      </c>
    </row>
    <row r="671" ht="17.25" spans="4:51">
      <c r="D671" s="81">
        <v>0</v>
      </c>
      <c r="L671">
        <v>0</v>
      </c>
      <c r="Y671" s="87"/>
      <c r="Z671">
        <f t="shared" si="56"/>
        <v>0</v>
      </c>
      <c r="AA671">
        <f t="shared" si="54"/>
        <v>0</v>
      </c>
      <c r="AB671" s="82" t="s">
        <v>1013</v>
      </c>
      <c r="AC671" s="82">
        <v>0</v>
      </c>
      <c r="AD671" s="82">
        <v>0</v>
      </c>
      <c r="AE671" s="82">
        <v>0</v>
      </c>
      <c r="AF671" s="82">
        <v>0</v>
      </c>
      <c r="AG671">
        <f t="shared" si="55"/>
        <v>0</v>
      </c>
      <c r="AI671" s="96" t="s">
        <v>105</v>
      </c>
      <c r="AJ671" s="90" t="s">
        <v>35</v>
      </c>
      <c r="AX671" t="s">
        <v>105</v>
      </c>
      <c r="AY671" t="s">
        <v>35</v>
      </c>
    </row>
    <row r="672" ht="17.25" spans="4:51">
      <c r="D672" s="81">
        <v>0</v>
      </c>
      <c r="L672">
        <v>0</v>
      </c>
      <c r="Y672" s="87"/>
      <c r="Z672">
        <f t="shared" si="56"/>
        <v>0</v>
      </c>
      <c r="AA672" t="str">
        <f t="shared" si="54"/>
        <v>曹路支行</v>
      </c>
      <c r="AB672" s="82" t="s">
        <v>865</v>
      </c>
      <c r="AC672" s="82">
        <v>0</v>
      </c>
      <c r="AD672" s="82">
        <v>0</v>
      </c>
      <c r="AE672" s="82">
        <v>0</v>
      </c>
      <c r="AF672" s="82">
        <v>0</v>
      </c>
      <c r="AG672" t="str">
        <f t="shared" si="55"/>
        <v>曹路支行</v>
      </c>
      <c r="AI672" s="90" t="s">
        <v>1014</v>
      </c>
      <c r="AJ672" s="90" t="s">
        <v>35</v>
      </c>
      <c r="AX672" t="s">
        <v>1014</v>
      </c>
      <c r="AY672" t="s">
        <v>35</v>
      </c>
    </row>
    <row r="673" ht="17.25" spans="4:51">
      <c r="D673" s="81">
        <v>0</v>
      </c>
      <c r="L673">
        <v>0</v>
      </c>
      <c r="Y673" s="87"/>
      <c r="Z673">
        <f t="shared" si="56"/>
        <v>0</v>
      </c>
      <c r="AA673" t="str">
        <f t="shared" si="54"/>
        <v>凌桥支行</v>
      </c>
      <c r="AB673" s="82" t="s">
        <v>907</v>
      </c>
      <c r="AC673" s="82">
        <v>0</v>
      </c>
      <c r="AD673" s="82">
        <v>0</v>
      </c>
      <c r="AE673" s="82">
        <v>0</v>
      </c>
      <c r="AF673" s="82">
        <v>0</v>
      </c>
      <c r="AG673" t="str">
        <f t="shared" si="55"/>
        <v>凌桥支行</v>
      </c>
      <c r="AI673" s="90" t="s">
        <v>161</v>
      </c>
      <c r="AJ673" s="90" t="s">
        <v>35</v>
      </c>
      <c r="AX673" t="s">
        <v>161</v>
      </c>
      <c r="AY673" t="s">
        <v>35</v>
      </c>
    </row>
    <row r="674" ht="17.25" spans="4:51">
      <c r="D674" s="81">
        <v>0</v>
      </c>
      <c r="L674">
        <v>0</v>
      </c>
      <c r="Y674" s="87"/>
      <c r="Z674">
        <f t="shared" si="56"/>
        <v>0</v>
      </c>
      <c r="AA674" t="str">
        <f t="shared" si="54"/>
        <v>五星路支行</v>
      </c>
      <c r="AB674" s="82" t="s">
        <v>516</v>
      </c>
      <c r="AC674" s="82">
        <v>0</v>
      </c>
      <c r="AD674" s="82">
        <v>0</v>
      </c>
      <c r="AE674" s="82">
        <v>1</v>
      </c>
      <c r="AF674" s="82">
        <v>0</v>
      </c>
      <c r="AG674" t="str">
        <f t="shared" si="55"/>
        <v>五星路支行</v>
      </c>
      <c r="AI674" s="90" t="s">
        <v>1015</v>
      </c>
      <c r="AJ674" s="90" t="s">
        <v>35</v>
      </c>
      <c r="AX674" t="s">
        <v>1015</v>
      </c>
      <c r="AY674" t="s">
        <v>35</v>
      </c>
    </row>
    <row r="675" ht="17.25" spans="4:51">
      <c r="D675" s="81">
        <v>0</v>
      </c>
      <c r="L675">
        <v>0</v>
      </c>
      <c r="Y675" s="87"/>
      <c r="Z675">
        <f t="shared" si="56"/>
        <v>0</v>
      </c>
      <c r="AA675" t="str">
        <f t="shared" si="54"/>
        <v>零售市场部</v>
      </c>
      <c r="AB675" s="82" t="s">
        <v>617</v>
      </c>
      <c r="AC675" s="82">
        <v>0</v>
      </c>
      <c r="AD675" s="82">
        <v>0</v>
      </c>
      <c r="AE675" s="82">
        <v>0</v>
      </c>
      <c r="AF675" s="82">
        <v>60000</v>
      </c>
      <c r="AG675" t="str">
        <f t="shared" si="55"/>
        <v>零售市场部</v>
      </c>
      <c r="AI675" s="90" t="s">
        <v>542</v>
      </c>
      <c r="AJ675" s="90" t="s">
        <v>35</v>
      </c>
      <c r="AX675" t="s">
        <v>542</v>
      </c>
      <c r="AY675" t="s">
        <v>35</v>
      </c>
    </row>
    <row r="676" ht="17.25" spans="4:51">
      <c r="D676" s="81">
        <v>0</v>
      </c>
      <c r="L676">
        <v>0</v>
      </c>
      <c r="Y676" s="87"/>
      <c r="Z676">
        <f t="shared" si="56"/>
        <v>0</v>
      </c>
      <c r="AA676" t="str">
        <f t="shared" si="54"/>
        <v>高东支行</v>
      </c>
      <c r="AB676" s="82" t="s">
        <v>937</v>
      </c>
      <c r="AC676" s="82">
        <v>0</v>
      </c>
      <c r="AD676" s="82">
        <v>0</v>
      </c>
      <c r="AE676" s="82">
        <v>0</v>
      </c>
      <c r="AF676" s="82">
        <v>0</v>
      </c>
      <c r="AG676" t="str">
        <f t="shared" si="55"/>
        <v>高东支行</v>
      </c>
      <c r="AI676" s="90" t="s">
        <v>471</v>
      </c>
      <c r="AJ676" s="90" t="s">
        <v>35</v>
      </c>
      <c r="AX676" t="s">
        <v>471</v>
      </c>
      <c r="AY676" t="s">
        <v>35</v>
      </c>
    </row>
    <row r="677" ht="17.25" spans="4:51">
      <c r="D677" s="81">
        <v>0</v>
      </c>
      <c r="L677">
        <v>0</v>
      </c>
      <c r="Y677" s="87"/>
      <c r="Z677">
        <f t="shared" si="56"/>
        <v>0</v>
      </c>
      <c r="AA677" t="str">
        <f t="shared" si="54"/>
        <v>公司金融部</v>
      </c>
      <c r="AB677" s="82" t="s">
        <v>220</v>
      </c>
      <c r="AC677" s="82">
        <v>0</v>
      </c>
      <c r="AD677" s="82">
        <v>0</v>
      </c>
      <c r="AE677" s="82">
        <v>0</v>
      </c>
      <c r="AF677" s="82">
        <v>0</v>
      </c>
      <c r="AG677" t="str">
        <f t="shared" si="55"/>
        <v>公司金融部</v>
      </c>
      <c r="AI677" s="90" t="s">
        <v>384</v>
      </c>
      <c r="AJ677" s="90" t="s">
        <v>35</v>
      </c>
      <c r="AX677" t="s">
        <v>384</v>
      </c>
      <c r="AY677" t="s">
        <v>35</v>
      </c>
    </row>
    <row r="678" ht="17.25" spans="4:51">
      <c r="D678" s="81">
        <v>0</v>
      </c>
      <c r="L678">
        <v>0</v>
      </c>
      <c r="Y678" s="87"/>
      <c r="Z678">
        <f t="shared" si="56"/>
        <v>0</v>
      </c>
      <c r="AA678" t="str">
        <f t="shared" si="54"/>
        <v>运营管理部</v>
      </c>
      <c r="AB678" s="82" t="s">
        <v>389</v>
      </c>
      <c r="AC678" s="82">
        <v>0</v>
      </c>
      <c r="AD678" s="82">
        <v>0</v>
      </c>
      <c r="AE678" s="82">
        <v>0</v>
      </c>
      <c r="AF678" s="82">
        <v>0</v>
      </c>
      <c r="AG678" t="str">
        <f t="shared" si="55"/>
        <v>运营管理部</v>
      </c>
      <c r="AI678" s="90" t="s">
        <v>1003</v>
      </c>
      <c r="AJ678" s="90" t="s">
        <v>35</v>
      </c>
      <c r="AX678" t="s">
        <v>1003</v>
      </c>
      <c r="AY678" t="s">
        <v>35</v>
      </c>
    </row>
    <row r="679" ht="17.25" spans="4:51">
      <c r="D679" s="81">
        <v>0</v>
      </c>
      <c r="L679">
        <v>0</v>
      </c>
      <c r="Y679" s="87"/>
      <c r="Z679">
        <f t="shared" si="56"/>
        <v>0</v>
      </c>
      <c r="AA679">
        <f t="shared" si="54"/>
        <v>0</v>
      </c>
      <c r="AB679" s="82" t="s">
        <v>1016</v>
      </c>
      <c r="AC679" s="82">
        <v>0</v>
      </c>
      <c r="AD679" s="82">
        <v>0</v>
      </c>
      <c r="AE679" s="82">
        <v>0</v>
      </c>
      <c r="AF679" s="82">
        <v>165047</v>
      </c>
      <c r="AG679">
        <f t="shared" si="55"/>
        <v>0</v>
      </c>
      <c r="AI679" s="90" t="s">
        <v>253</v>
      </c>
      <c r="AJ679" s="90" t="s">
        <v>35</v>
      </c>
      <c r="AX679" t="s">
        <v>253</v>
      </c>
      <c r="AY679" t="s">
        <v>35</v>
      </c>
    </row>
    <row r="680" ht="17.25" spans="4:51">
      <c r="D680" s="81">
        <v>0</v>
      </c>
      <c r="L680">
        <v>0</v>
      </c>
      <c r="Y680" s="87"/>
      <c r="Z680">
        <f t="shared" si="56"/>
        <v>0</v>
      </c>
      <c r="AA680" t="str">
        <f t="shared" si="54"/>
        <v>零售市场部</v>
      </c>
      <c r="AB680" s="82" t="s">
        <v>620</v>
      </c>
      <c r="AC680" s="82">
        <v>0</v>
      </c>
      <c r="AD680" s="82">
        <v>0</v>
      </c>
      <c r="AE680" s="82">
        <v>0</v>
      </c>
      <c r="AF680" s="82">
        <v>0</v>
      </c>
      <c r="AG680" t="str">
        <f t="shared" si="55"/>
        <v>零售市场部</v>
      </c>
      <c r="AI680" s="90" t="s">
        <v>697</v>
      </c>
      <c r="AJ680" s="90" t="s">
        <v>35</v>
      </c>
      <c r="AX680" t="s">
        <v>697</v>
      </c>
      <c r="AY680" t="s">
        <v>35</v>
      </c>
    </row>
    <row r="681" ht="17.25" spans="4:51">
      <c r="D681" s="81">
        <v>0</v>
      </c>
      <c r="L681">
        <v>0</v>
      </c>
      <c r="Y681" s="87"/>
      <c r="Z681">
        <f t="shared" si="56"/>
        <v>0</v>
      </c>
      <c r="AA681" t="str">
        <f t="shared" si="54"/>
        <v>营业部</v>
      </c>
      <c r="AB681" s="82" t="s">
        <v>519</v>
      </c>
      <c r="AC681" s="82">
        <v>0</v>
      </c>
      <c r="AD681" s="82">
        <v>0</v>
      </c>
      <c r="AE681" s="82">
        <v>0</v>
      </c>
      <c r="AF681" s="82">
        <v>0</v>
      </c>
      <c r="AG681" t="str">
        <f t="shared" si="55"/>
        <v>营业部</v>
      </c>
      <c r="AI681" s="90" t="s">
        <v>898</v>
      </c>
      <c r="AJ681" s="90" t="s">
        <v>35</v>
      </c>
      <c r="AX681" t="s">
        <v>898</v>
      </c>
      <c r="AY681" t="s">
        <v>35</v>
      </c>
    </row>
    <row r="682" ht="17.25" spans="4:51">
      <c r="D682" s="81">
        <v>0</v>
      </c>
      <c r="L682">
        <v>0</v>
      </c>
      <c r="Y682" s="87"/>
      <c r="Z682">
        <f t="shared" si="56"/>
        <v>0</v>
      </c>
      <c r="AA682" t="str">
        <f t="shared" si="54"/>
        <v>合庆支行</v>
      </c>
      <c r="AB682" s="82" t="s">
        <v>1014</v>
      </c>
      <c r="AC682" s="82">
        <v>0</v>
      </c>
      <c r="AD682" s="82">
        <v>0</v>
      </c>
      <c r="AE682" s="82">
        <v>0</v>
      </c>
      <c r="AF682" s="82">
        <v>1111</v>
      </c>
      <c r="AG682" t="str">
        <f t="shared" si="55"/>
        <v>合庆支行</v>
      </c>
      <c r="AI682" s="90" t="s">
        <v>1017</v>
      </c>
      <c r="AJ682" s="90" t="s">
        <v>35</v>
      </c>
      <c r="AX682" t="s">
        <v>1017</v>
      </c>
      <c r="AY682" t="s">
        <v>35</v>
      </c>
    </row>
    <row r="683" ht="17.25" spans="4:51">
      <c r="D683" s="81">
        <v>0</v>
      </c>
      <c r="L683">
        <v>0</v>
      </c>
      <c r="Y683" s="87"/>
      <c r="Z683">
        <f t="shared" si="56"/>
        <v>0</v>
      </c>
      <c r="AA683" t="str">
        <f t="shared" si="54"/>
        <v>益江分理处</v>
      </c>
      <c r="AB683" s="82" t="s">
        <v>522</v>
      </c>
      <c r="AC683" s="82">
        <v>0</v>
      </c>
      <c r="AD683" s="82">
        <v>0</v>
      </c>
      <c r="AE683" s="82">
        <v>0</v>
      </c>
      <c r="AF683" s="82">
        <v>209888</v>
      </c>
      <c r="AG683" t="str">
        <f t="shared" si="55"/>
        <v>益江分理处</v>
      </c>
      <c r="AI683" s="90" t="s">
        <v>1018</v>
      </c>
      <c r="AJ683" s="90" t="s">
        <v>35</v>
      </c>
      <c r="AX683" t="s">
        <v>1018</v>
      </c>
      <c r="AY683" t="s">
        <v>35</v>
      </c>
    </row>
    <row r="684" ht="17.25" spans="4:51">
      <c r="D684" s="81">
        <v>0</v>
      </c>
      <c r="L684">
        <v>0</v>
      </c>
      <c r="Y684" s="87"/>
      <c r="Z684">
        <f t="shared" si="56"/>
        <v>0</v>
      </c>
      <c r="AA684">
        <f t="shared" si="54"/>
        <v>0</v>
      </c>
      <c r="AB684" s="82" t="s">
        <v>525</v>
      </c>
      <c r="AC684" s="82">
        <v>0</v>
      </c>
      <c r="AD684" s="82">
        <v>0</v>
      </c>
      <c r="AE684" s="82">
        <v>0</v>
      </c>
      <c r="AF684" s="82">
        <v>40000</v>
      </c>
      <c r="AG684">
        <f t="shared" si="55"/>
        <v>0</v>
      </c>
      <c r="AI684" s="90" t="s">
        <v>1019</v>
      </c>
      <c r="AJ684" s="90" t="s">
        <v>35</v>
      </c>
      <c r="AX684" t="s">
        <v>1019</v>
      </c>
      <c r="AY684" t="s">
        <v>35</v>
      </c>
    </row>
    <row r="685" ht="17.25" spans="4:51">
      <c r="D685" s="81">
        <v>0</v>
      </c>
      <c r="L685">
        <v>0</v>
      </c>
      <c r="Y685" s="87"/>
      <c r="Z685">
        <f t="shared" si="56"/>
        <v>0</v>
      </c>
      <c r="AA685" t="str">
        <f t="shared" si="54"/>
        <v>杨园支行</v>
      </c>
      <c r="AB685" s="82" t="s">
        <v>951</v>
      </c>
      <c r="AC685" s="82">
        <v>0</v>
      </c>
      <c r="AD685" s="82">
        <v>0</v>
      </c>
      <c r="AE685" s="82">
        <v>0</v>
      </c>
      <c r="AF685" s="82">
        <v>0</v>
      </c>
      <c r="AG685" t="str">
        <f t="shared" si="55"/>
        <v>杨园支行</v>
      </c>
      <c r="AI685" s="90" t="s">
        <v>1020</v>
      </c>
      <c r="AJ685" s="90" t="s">
        <v>35</v>
      </c>
      <c r="AX685" t="s">
        <v>1020</v>
      </c>
      <c r="AY685" t="s">
        <v>35</v>
      </c>
    </row>
    <row r="686" ht="17.25" spans="4:51">
      <c r="D686" s="81">
        <v>0</v>
      </c>
      <c r="L686">
        <v>0</v>
      </c>
      <c r="Y686" s="87"/>
      <c r="Z686">
        <f t="shared" si="56"/>
        <v>0</v>
      </c>
      <c r="AA686" t="str">
        <f t="shared" si="54"/>
        <v>黄楼支行</v>
      </c>
      <c r="AB686" s="82" t="s">
        <v>528</v>
      </c>
      <c r="AC686" s="82">
        <v>0</v>
      </c>
      <c r="AD686" s="82">
        <v>0</v>
      </c>
      <c r="AE686" s="82">
        <v>6</v>
      </c>
      <c r="AF686" s="82">
        <v>35000</v>
      </c>
      <c r="AG686" t="str">
        <f t="shared" si="55"/>
        <v>黄楼支行</v>
      </c>
      <c r="AI686" s="90" t="s">
        <v>1021</v>
      </c>
      <c r="AJ686" s="90" t="s">
        <v>35</v>
      </c>
      <c r="AX686" t="s">
        <v>1021</v>
      </c>
      <c r="AY686" t="s">
        <v>35</v>
      </c>
    </row>
    <row r="687" ht="17.25" spans="4:51">
      <c r="D687" s="81">
        <v>0</v>
      </c>
      <c r="L687">
        <v>0</v>
      </c>
      <c r="Y687" s="87"/>
      <c r="Z687">
        <f t="shared" si="56"/>
        <v>0</v>
      </c>
      <c r="AA687" t="str">
        <f t="shared" si="54"/>
        <v>杨园支行</v>
      </c>
      <c r="AB687" s="82" t="s">
        <v>531</v>
      </c>
      <c r="AC687" s="82">
        <v>0</v>
      </c>
      <c r="AD687" s="82">
        <v>0</v>
      </c>
      <c r="AE687" s="82">
        <v>0</v>
      </c>
      <c r="AF687" s="82">
        <v>0</v>
      </c>
      <c r="AG687" t="str">
        <f t="shared" si="55"/>
        <v>杨园支行</v>
      </c>
      <c r="AI687" s="90" t="s">
        <v>1022</v>
      </c>
      <c r="AJ687" s="90" t="s">
        <v>35</v>
      </c>
      <c r="AX687" t="s">
        <v>1022</v>
      </c>
      <c r="AY687" t="s">
        <v>35</v>
      </c>
    </row>
    <row r="688" ht="17.25" spans="4:51">
      <c r="D688" s="81">
        <v>0</v>
      </c>
      <c r="L688">
        <v>0</v>
      </c>
      <c r="Y688" s="87"/>
      <c r="Z688">
        <f t="shared" si="56"/>
        <v>0</v>
      </c>
      <c r="AA688">
        <f t="shared" si="54"/>
        <v>0</v>
      </c>
      <c r="AB688" s="82" t="s">
        <v>1023</v>
      </c>
      <c r="AC688" s="82">
        <v>0</v>
      </c>
      <c r="AD688" s="82">
        <v>0</v>
      </c>
      <c r="AE688" s="82">
        <v>0</v>
      </c>
      <c r="AF688" s="82">
        <v>0</v>
      </c>
      <c r="AG688">
        <f t="shared" si="55"/>
        <v>0</v>
      </c>
      <c r="AI688" s="90" t="s">
        <v>978</v>
      </c>
      <c r="AJ688" s="90" t="s">
        <v>35</v>
      </c>
      <c r="AX688" t="s">
        <v>978</v>
      </c>
      <c r="AY688" t="s">
        <v>35</v>
      </c>
    </row>
    <row r="689" ht="17.25" spans="4:51">
      <c r="D689" s="81">
        <v>0</v>
      </c>
      <c r="L689">
        <v>0</v>
      </c>
      <c r="Y689" s="87"/>
      <c r="Z689">
        <f t="shared" si="56"/>
        <v>0</v>
      </c>
      <c r="AA689" t="str">
        <f t="shared" si="54"/>
        <v>公司金融部</v>
      </c>
      <c r="AB689" s="82" t="s">
        <v>217</v>
      </c>
      <c r="AC689" s="82">
        <v>0</v>
      </c>
      <c r="AD689" s="82">
        <v>0</v>
      </c>
      <c r="AE689" s="82">
        <v>0</v>
      </c>
      <c r="AF689" s="82">
        <v>0</v>
      </c>
      <c r="AG689" t="str">
        <f t="shared" si="55"/>
        <v>公司金融部</v>
      </c>
      <c r="AI689" s="90" t="s">
        <v>1024</v>
      </c>
      <c r="AJ689" s="90" t="s">
        <v>35</v>
      </c>
      <c r="AX689" t="s">
        <v>1024</v>
      </c>
      <c r="AY689" t="s">
        <v>35</v>
      </c>
    </row>
    <row r="690" ht="17.25" spans="4:51">
      <c r="D690" s="81">
        <v>0</v>
      </c>
      <c r="L690">
        <v>0</v>
      </c>
      <c r="Y690" s="87"/>
      <c r="Z690">
        <f t="shared" si="56"/>
        <v>0</v>
      </c>
      <c r="AA690">
        <f t="shared" si="54"/>
        <v>0</v>
      </c>
      <c r="AB690" s="82" t="s">
        <v>1025</v>
      </c>
      <c r="AC690" s="82">
        <v>0</v>
      </c>
      <c r="AD690" s="82">
        <v>0</v>
      </c>
      <c r="AE690" s="82">
        <v>0</v>
      </c>
      <c r="AF690" s="82">
        <v>0</v>
      </c>
      <c r="AG690">
        <f t="shared" si="55"/>
        <v>0</v>
      </c>
      <c r="AI690" s="90" t="s">
        <v>499</v>
      </c>
      <c r="AJ690" s="90" t="s">
        <v>61</v>
      </c>
      <c r="AX690" t="s">
        <v>499</v>
      </c>
      <c r="AY690" t="s">
        <v>61</v>
      </c>
    </row>
    <row r="691" ht="17.25" spans="4:51">
      <c r="D691" s="81">
        <v>0</v>
      </c>
      <c r="L691">
        <v>0</v>
      </c>
      <c r="Y691" s="87"/>
      <c r="Z691">
        <f t="shared" si="56"/>
        <v>0</v>
      </c>
      <c r="AA691" t="str">
        <f t="shared" si="54"/>
        <v>凌桥支行</v>
      </c>
      <c r="AB691" s="82" t="s">
        <v>905</v>
      </c>
      <c r="AC691" s="82">
        <v>0</v>
      </c>
      <c r="AD691" s="82">
        <v>0</v>
      </c>
      <c r="AE691" s="82">
        <v>12</v>
      </c>
      <c r="AF691" s="82">
        <v>200000</v>
      </c>
      <c r="AG691" t="str">
        <f t="shared" si="55"/>
        <v>凌桥支行</v>
      </c>
      <c r="AI691" s="90" t="s">
        <v>555</v>
      </c>
      <c r="AJ691" s="90" t="s">
        <v>61</v>
      </c>
      <c r="AX691" t="s">
        <v>555</v>
      </c>
      <c r="AY691" t="s">
        <v>61</v>
      </c>
    </row>
    <row r="692" ht="17.25" spans="4:51">
      <c r="D692" s="81">
        <v>0</v>
      </c>
      <c r="L692">
        <v>0</v>
      </c>
      <c r="Y692" s="87"/>
      <c r="Z692">
        <f t="shared" si="56"/>
        <v>0</v>
      </c>
      <c r="AA692" t="str">
        <f t="shared" si="54"/>
        <v>高东支行</v>
      </c>
      <c r="AB692" s="82" t="s">
        <v>941</v>
      </c>
      <c r="AC692" s="82">
        <v>0</v>
      </c>
      <c r="AD692" s="82">
        <v>0</v>
      </c>
      <c r="AE692" s="82">
        <v>0</v>
      </c>
      <c r="AF692" s="82">
        <v>0</v>
      </c>
      <c r="AG692" t="str">
        <f t="shared" si="55"/>
        <v>高东支行</v>
      </c>
      <c r="AI692" s="95" t="s">
        <v>434</v>
      </c>
      <c r="AJ692" s="90" t="s">
        <v>61</v>
      </c>
      <c r="AX692" t="s">
        <v>434</v>
      </c>
      <c r="AY692" t="s">
        <v>61</v>
      </c>
    </row>
    <row r="693" ht="17.25" spans="4:51">
      <c r="D693" s="81">
        <v>0</v>
      </c>
      <c r="L693">
        <v>0</v>
      </c>
      <c r="Y693" s="87"/>
      <c r="Z693">
        <f t="shared" si="56"/>
        <v>0</v>
      </c>
      <c r="AA693">
        <f t="shared" si="54"/>
        <v>0</v>
      </c>
      <c r="AB693" s="82" t="s">
        <v>1026</v>
      </c>
      <c r="AC693" s="82">
        <v>0</v>
      </c>
      <c r="AD693" s="82">
        <v>0</v>
      </c>
      <c r="AE693" s="82">
        <v>0</v>
      </c>
      <c r="AF693" s="82">
        <v>0</v>
      </c>
      <c r="AG693">
        <f t="shared" si="55"/>
        <v>0</v>
      </c>
      <c r="AI693" s="96" t="s">
        <v>1027</v>
      </c>
      <c r="AJ693" s="90" t="s">
        <v>61</v>
      </c>
      <c r="AX693" t="s">
        <v>1027</v>
      </c>
      <c r="AY693" t="s">
        <v>61</v>
      </c>
    </row>
    <row r="694" ht="17.25" spans="4:51">
      <c r="D694" s="81">
        <v>0</v>
      </c>
      <c r="L694">
        <v>0</v>
      </c>
      <c r="Y694" s="87"/>
      <c r="Z694">
        <f t="shared" si="56"/>
        <v>0</v>
      </c>
      <c r="AA694" t="str">
        <f t="shared" si="54"/>
        <v>孙桥支行</v>
      </c>
      <c r="AB694" s="82" t="s">
        <v>983</v>
      </c>
      <c r="AC694" s="82">
        <v>0</v>
      </c>
      <c r="AD694" s="82">
        <v>0</v>
      </c>
      <c r="AE694" s="82">
        <v>0</v>
      </c>
      <c r="AF694" s="82">
        <v>0</v>
      </c>
      <c r="AG694" t="str">
        <f t="shared" si="55"/>
        <v>孙桥支行</v>
      </c>
      <c r="AI694" s="90" t="s">
        <v>1028</v>
      </c>
      <c r="AJ694" s="90" t="s">
        <v>61</v>
      </c>
      <c r="AX694" t="s">
        <v>1028</v>
      </c>
      <c r="AY694" t="s">
        <v>61</v>
      </c>
    </row>
    <row r="695" ht="17.25" spans="4:51">
      <c r="D695" s="81">
        <v>0</v>
      </c>
      <c r="L695">
        <v>0</v>
      </c>
      <c r="Y695" s="87"/>
      <c r="Z695">
        <f t="shared" si="56"/>
        <v>0</v>
      </c>
      <c r="AA695" t="str">
        <f t="shared" si="54"/>
        <v>凌兆分理处</v>
      </c>
      <c r="AB695" s="82" t="s">
        <v>712</v>
      </c>
      <c r="AC695" s="82">
        <v>0</v>
      </c>
      <c r="AD695" s="82">
        <v>0</v>
      </c>
      <c r="AE695" s="82">
        <v>0</v>
      </c>
      <c r="AF695" s="82">
        <v>0</v>
      </c>
      <c r="AG695" t="str">
        <f t="shared" si="55"/>
        <v>凌兆分理处</v>
      </c>
      <c r="AI695" s="90" t="s">
        <v>1029</v>
      </c>
      <c r="AJ695" s="90" t="s">
        <v>61</v>
      </c>
      <c r="AX695" t="s">
        <v>1029</v>
      </c>
      <c r="AY695" t="s">
        <v>61</v>
      </c>
    </row>
    <row r="696" ht="17.25" spans="4:51">
      <c r="D696" s="81">
        <v>0</v>
      </c>
      <c r="L696">
        <v>0</v>
      </c>
      <c r="Y696" s="87"/>
      <c r="Z696">
        <f t="shared" si="56"/>
        <v>0</v>
      </c>
      <c r="AA696" t="str">
        <f t="shared" si="54"/>
        <v>川沙支行</v>
      </c>
      <c r="AB696" s="82" t="s">
        <v>1030</v>
      </c>
      <c r="AC696" s="82">
        <v>0</v>
      </c>
      <c r="AD696" s="82">
        <v>0</v>
      </c>
      <c r="AE696" s="82">
        <v>0</v>
      </c>
      <c r="AF696" s="82">
        <v>0</v>
      </c>
      <c r="AG696" t="str">
        <f t="shared" si="55"/>
        <v>川沙支行</v>
      </c>
      <c r="AI696" s="90" t="s">
        <v>496</v>
      </c>
      <c r="AJ696" s="90" t="s">
        <v>61</v>
      </c>
      <c r="AX696" t="s">
        <v>496</v>
      </c>
      <c r="AY696" t="s">
        <v>61</v>
      </c>
    </row>
    <row r="697" ht="17.25" spans="4:51">
      <c r="D697" s="81">
        <v>0</v>
      </c>
      <c r="L697">
        <v>0</v>
      </c>
      <c r="Y697" s="87"/>
      <c r="Z697">
        <f t="shared" si="56"/>
        <v>0</v>
      </c>
      <c r="AA697" t="str">
        <f t="shared" si="54"/>
        <v>人力资源部</v>
      </c>
      <c r="AB697" s="82" t="s">
        <v>170</v>
      </c>
      <c r="AC697" s="82">
        <v>0</v>
      </c>
      <c r="AD697" s="82">
        <v>0</v>
      </c>
      <c r="AE697" s="82">
        <v>0</v>
      </c>
      <c r="AF697" s="82">
        <v>30000</v>
      </c>
      <c r="AG697" t="str">
        <f t="shared" si="55"/>
        <v>人力资源部</v>
      </c>
      <c r="AI697" s="90" t="s">
        <v>1031</v>
      </c>
      <c r="AJ697" s="90" t="s">
        <v>61</v>
      </c>
      <c r="AX697" t="s">
        <v>1031</v>
      </c>
      <c r="AY697" t="s">
        <v>61</v>
      </c>
    </row>
    <row r="698" ht="17.25" spans="4:51">
      <c r="D698" s="81">
        <v>0</v>
      </c>
      <c r="L698">
        <v>0</v>
      </c>
      <c r="Y698" s="87"/>
      <c r="Z698">
        <f t="shared" si="56"/>
        <v>0</v>
      </c>
      <c r="AA698" t="str">
        <f t="shared" si="54"/>
        <v>三林支行</v>
      </c>
      <c r="AB698" s="82" t="s">
        <v>252</v>
      </c>
      <c r="AC698" s="82">
        <v>0</v>
      </c>
      <c r="AD698" s="82">
        <v>0</v>
      </c>
      <c r="AE698" s="82">
        <v>0</v>
      </c>
      <c r="AF698" s="82">
        <v>0</v>
      </c>
      <c r="AG698" t="str">
        <f t="shared" si="55"/>
        <v>三林支行</v>
      </c>
      <c r="AI698" s="90" t="s">
        <v>1032</v>
      </c>
      <c r="AJ698" s="90" t="s">
        <v>61</v>
      </c>
      <c r="AX698" t="s">
        <v>1032</v>
      </c>
      <c r="AY698" t="s">
        <v>61</v>
      </c>
    </row>
    <row r="699" ht="17.25" spans="4:51">
      <c r="D699" s="81">
        <v>0</v>
      </c>
      <c r="L699">
        <v>0</v>
      </c>
      <c r="Y699" s="87"/>
      <c r="Z699">
        <f t="shared" si="56"/>
        <v>0</v>
      </c>
      <c r="AA699" t="str">
        <f t="shared" si="54"/>
        <v>运营管理部</v>
      </c>
      <c r="AB699" s="82" t="s">
        <v>392</v>
      </c>
      <c r="AC699" s="82">
        <v>0</v>
      </c>
      <c r="AD699" s="82">
        <v>0</v>
      </c>
      <c r="AE699" s="82">
        <v>0</v>
      </c>
      <c r="AF699" s="82">
        <v>0</v>
      </c>
      <c r="AG699" t="str">
        <f t="shared" si="55"/>
        <v>运营管理部</v>
      </c>
      <c r="AI699" s="90" t="s">
        <v>1033</v>
      </c>
      <c r="AJ699" s="90" t="s">
        <v>34</v>
      </c>
      <c r="AX699" t="s">
        <v>1033</v>
      </c>
      <c r="AY699" t="s">
        <v>34</v>
      </c>
    </row>
    <row r="700" ht="17.25" spans="4:51">
      <c r="D700" s="81">
        <v>0</v>
      </c>
      <c r="L700">
        <v>0</v>
      </c>
      <c r="Y700" s="87"/>
      <c r="Z700">
        <f t="shared" si="56"/>
        <v>0</v>
      </c>
      <c r="AA700" t="str">
        <f t="shared" si="54"/>
        <v>金桥支行</v>
      </c>
      <c r="AB700" s="82" t="s">
        <v>842</v>
      </c>
      <c r="AC700" s="82">
        <v>0</v>
      </c>
      <c r="AD700" s="82">
        <v>0</v>
      </c>
      <c r="AE700" s="82">
        <v>0</v>
      </c>
      <c r="AF700" s="82">
        <v>0</v>
      </c>
      <c r="AG700" t="str">
        <f t="shared" si="55"/>
        <v>金桥支行</v>
      </c>
      <c r="AI700" s="90" t="s">
        <v>336</v>
      </c>
      <c r="AJ700" s="90" t="s">
        <v>34</v>
      </c>
      <c r="AX700" t="s">
        <v>336</v>
      </c>
      <c r="AY700" t="s">
        <v>34</v>
      </c>
    </row>
    <row r="701" ht="17.25" spans="4:51">
      <c r="D701" s="81">
        <v>0</v>
      </c>
      <c r="L701">
        <v>0</v>
      </c>
      <c r="Y701" s="87"/>
      <c r="Z701">
        <f t="shared" si="56"/>
        <v>0</v>
      </c>
      <c r="AA701" t="str">
        <f t="shared" si="54"/>
        <v>洋泾支行</v>
      </c>
      <c r="AB701" s="82" t="s">
        <v>256</v>
      </c>
      <c r="AC701" s="82">
        <v>0</v>
      </c>
      <c r="AD701" s="82">
        <v>0</v>
      </c>
      <c r="AE701" s="82">
        <v>2</v>
      </c>
      <c r="AF701" s="82">
        <v>1291012</v>
      </c>
      <c r="AG701" t="str">
        <f t="shared" si="55"/>
        <v>洋泾支行</v>
      </c>
      <c r="AI701" s="93" t="s">
        <v>59</v>
      </c>
      <c r="AJ701" s="90" t="s">
        <v>34</v>
      </c>
      <c r="AX701" t="s">
        <v>59</v>
      </c>
      <c r="AY701" t="s">
        <v>34</v>
      </c>
    </row>
    <row r="702" ht="17.25" spans="4:51">
      <c r="D702" s="81">
        <v>0</v>
      </c>
      <c r="L702">
        <v>0</v>
      </c>
      <c r="Y702" s="87"/>
      <c r="Z702">
        <f t="shared" si="56"/>
        <v>0</v>
      </c>
      <c r="AA702">
        <f t="shared" si="54"/>
        <v>0</v>
      </c>
      <c r="AB702" s="82" t="s">
        <v>1034</v>
      </c>
      <c r="AC702" s="82">
        <v>0</v>
      </c>
      <c r="AD702" s="82">
        <v>0</v>
      </c>
      <c r="AE702" s="82">
        <v>0</v>
      </c>
      <c r="AF702" s="82">
        <v>0</v>
      </c>
      <c r="AG702">
        <f t="shared" si="55"/>
        <v>0</v>
      </c>
      <c r="AI702" s="95" t="s">
        <v>338</v>
      </c>
      <c r="AJ702" s="90" t="s">
        <v>34</v>
      </c>
      <c r="AX702" t="s">
        <v>338</v>
      </c>
      <c r="AY702" t="s">
        <v>34</v>
      </c>
    </row>
    <row r="703" ht="17.25" spans="4:51">
      <c r="D703" s="81">
        <v>0</v>
      </c>
      <c r="L703">
        <v>0</v>
      </c>
      <c r="Y703" s="87"/>
      <c r="Z703">
        <f t="shared" si="56"/>
        <v>0</v>
      </c>
      <c r="AA703">
        <f t="shared" si="54"/>
        <v>0</v>
      </c>
      <c r="AB703" s="82" t="s">
        <v>1035</v>
      </c>
      <c r="AC703" s="82">
        <v>0</v>
      </c>
      <c r="AD703" s="82">
        <v>0</v>
      </c>
      <c r="AE703" s="82">
        <v>0</v>
      </c>
      <c r="AF703" s="82">
        <v>0</v>
      </c>
      <c r="AG703">
        <f t="shared" si="55"/>
        <v>0</v>
      </c>
      <c r="AI703" s="94" t="s">
        <v>164</v>
      </c>
      <c r="AJ703" s="90" t="s">
        <v>34</v>
      </c>
      <c r="AX703" t="s">
        <v>164</v>
      </c>
      <c r="AY703" t="s">
        <v>34</v>
      </c>
    </row>
    <row r="704" ht="17.25" spans="4:51">
      <c r="D704" s="81">
        <v>0</v>
      </c>
      <c r="L704">
        <v>0</v>
      </c>
      <c r="Y704" s="87"/>
      <c r="Z704">
        <f t="shared" si="56"/>
        <v>0</v>
      </c>
      <c r="AA704" t="str">
        <f t="shared" si="54"/>
        <v>花木支行</v>
      </c>
      <c r="AB704" s="82" t="s">
        <v>688</v>
      </c>
      <c r="AC704" s="82">
        <v>0</v>
      </c>
      <c r="AD704" s="82">
        <v>0</v>
      </c>
      <c r="AE704" s="82">
        <v>0</v>
      </c>
      <c r="AF704" s="82">
        <v>0</v>
      </c>
      <c r="AG704" t="str">
        <f t="shared" si="55"/>
        <v>花木支行</v>
      </c>
      <c r="AI704" s="94" t="s">
        <v>917</v>
      </c>
      <c r="AJ704" s="90" t="s">
        <v>34</v>
      </c>
      <c r="AX704" t="s">
        <v>917</v>
      </c>
      <c r="AY704" t="s">
        <v>34</v>
      </c>
    </row>
    <row r="705" ht="17.25" spans="4:51">
      <c r="D705" s="81">
        <v>0</v>
      </c>
      <c r="L705">
        <v>0</v>
      </c>
      <c r="Y705" s="87"/>
      <c r="Z705">
        <f t="shared" si="56"/>
        <v>0</v>
      </c>
      <c r="AA705" t="str">
        <f t="shared" si="54"/>
        <v>孙桥支行</v>
      </c>
      <c r="AB705" s="82" t="s">
        <v>536</v>
      </c>
      <c r="AC705" s="82">
        <v>0</v>
      </c>
      <c r="AD705" s="82">
        <v>0</v>
      </c>
      <c r="AE705" s="82">
        <v>1</v>
      </c>
      <c r="AF705" s="82">
        <v>0</v>
      </c>
      <c r="AG705" t="str">
        <f t="shared" si="55"/>
        <v>孙桥支行</v>
      </c>
      <c r="AI705" s="90" t="s">
        <v>987</v>
      </c>
      <c r="AJ705" s="90" t="s">
        <v>34</v>
      </c>
      <c r="AX705" t="s">
        <v>987</v>
      </c>
      <c r="AY705" t="s">
        <v>34</v>
      </c>
    </row>
    <row r="706" ht="17.25" spans="4:51">
      <c r="D706" s="81">
        <v>0</v>
      </c>
      <c r="L706">
        <v>0</v>
      </c>
      <c r="Y706" s="87"/>
      <c r="Z706">
        <f t="shared" si="56"/>
        <v>0</v>
      </c>
      <c r="AA706" t="str">
        <f t="shared" ref="AA706:AA739" si="57">AG706</f>
        <v>江镇支行</v>
      </c>
      <c r="AB706" s="82" t="s">
        <v>1036</v>
      </c>
      <c r="AC706" s="82">
        <v>0</v>
      </c>
      <c r="AD706" s="82">
        <v>0</v>
      </c>
      <c r="AE706" s="82">
        <v>0</v>
      </c>
      <c r="AF706" s="82">
        <v>0</v>
      </c>
      <c r="AG706" t="str">
        <f t="shared" ref="AG706:AG739" si="58">IFERROR(VLOOKUP(AB706,$AI:$AJ,2,FALSE),0)</f>
        <v>江镇支行</v>
      </c>
      <c r="AI706" s="96" t="s">
        <v>1030</v>
      </c>
      <c r="AJ706" s="90" t="s">
        <v>34</v>
      </c>
      <c r="AX706" t="s">
        <v>1030</v>
      </c>
      <c r="AY706" t="s">
        <v>34</v>
      </c>
    </row>
    <row r="707" ht="17.25" spans="4:51">
      <c r="D707" s="81">
        <v>0</v>
      </c>
      <c r="L707">
        <v>0</v>
      </c>
      <c r="Y707" s="87"/>
      <c r="Z707">
        <f t="shared" si="56"/>
        <v>0</v>
      </c>
      <c r="AA707" t="str">
        <f t="shared" si="57"/>
        <v>高桥支行</v>
      </c>
      <c r="AB707" s="82" t="s">
        <v>896</v>
      </c>
      <c r="AC707" s="82">
        <v>0</v>
      </c>
      <c r="AD707" s="82">
        <v>0</v>
      </c>
      <c r="AE707" s="82">
        <v>0</v>
      </c>
      <c r="AF707" s="82">
        <v>0</v>
      </c>
      <c r="AG707" t="str">
        <f t="shared" si="58"/>
        <v>高桥支行</v>
      </c>
      <c r="AI707" s="90" t="s">
        <v>401</v>
      </c>
      <c r="AJ707" s="90" t="s">
        <v>34</v>
      </c>
      <c r="AX707" t="s">
        <v>401</v>
      </c>
      <c r="AY707" t="s">
        <v>34</v>
      </c>
    </row>
    <row r="708" ht="17.25" spans="4:51">
      <c r="D708" s="81">
        <v>0</v>
      </c>
      <c r="L708">
        <v>0</v>
      </c>
      <c r="Y708" s="87"/>
      <c r="Z708">
        <f t="shared" ref="Z708:Z739" si="59">P708-Y708</f>
        <v>0</v>
      </c>
      <c r="AA708" t="str">
        <f t="shared" si="57"/>
        <v>授信审批部</v>
      </c>
      <c r="AB708" s="82" t="s">
        <v>541</v>
      </c>
      <c r="AC708" s="82">
        <v>0</v>
      </c>
      <c r="AD708" s="82">
        <v>0</v>
      </c>
      <c r="AE708" s="82">
        <v>0</v>
      </c>
      <c r="AF708" s="82">
        <v>0</v>
      </c>
      <c r="AG708" t="str">
        <f t="shared" si="58"/>
        <v>授信审批部</v>
      </c>
      <c r="AI708" s="90" t="s">
        <v>89</v>
      </c>
      <c r="AJ708" s="90" t="s">
        <v>34</v>
      </c>
      <c r="AX708" t="s">
        <v>89</v>
      </c>
      <c r="AY708" t="s">
        <v>34</v>
      </c>
    </row>
    <row r="709" ht="17.25" spans="4:51">
      <c r="D709" s="81">
        <v>0</v>
      </c>
      <c r="L709">
        <v>0</v>
      </c>
      <c r="Y709" s="87"/>
      <c r="Z709">
        <f t="shared" si="59"/>
        <v>0</v>
      </c>
      <c r="AA709" t="str">
        <f t="shared" si="57"/>
        <v>金桥支行</v>
      </c>
      <c r="AB709" s="82" t="s">
        <v>539</v>
      </c>
      <c r="AC709" s="82">
        <v>0</v>
      </c>
      <c r="AD709" s="82">
        <v>0</v>
      </c>
      <c r="AE709" s="82">
        <v>0</v>
      </c>
      <c r="AF709" s="82">
        <v>20000</v>
      </c>
      <c r="AG709" t="str">
        <f t="shared" si="58"/>
        <v>金桥支行</v>
      </c>
      <c r="AI709" s="90" t="s">
        <v>48</v>
      </c>
      <c r="AJ709" s="90" t="s">
        <v>34</v>
      </c>
      <c r="AX709" t="s">
        <v>48</v>
      </c>
      <c r="AY709" t="s">
        <v>34</v>
      </c>
    </row>
    <row r="710" ht="17.25" spans="4:51">
      <c r="D710" s="81">
        <v>0</v>
      </c>
      <c r="L710">
        <v>0</v>
      </c>
      <c r="Y710" s="87"/>
      <c r="Z710">
        <f t="shared" si="59"/>
        <v>0</v>
      </c>
      <c r="AA710">
        <f t="shared" si="57"/>
        <v>0</v>
      </c>
      <c r="AB710" s="82" t="s">
        <v>1037</v>
      </c>
      <c r="AC710" s="82">
        <v>0</v>
      </c>
      <c r="AD710" s="82">
        <v>0</v>
      </c>
      <c r="AE710" s="82">
        <v>0</v>
      </c>
      <c r="AF710" s="82">
        <v>0</v>
      </c>
      <c r="AG710">
        <f t="shared" si="58"/>
        <v>0</v>
      </c>
      <c r="AI710" s="90" t="s">
        <v>347</v>
      </c>
      <c r="AJ710" s="90" t="s">
        <v>78</v>
      </c>
      <c r="AX710" s="82" t="s">
        <v>347</v>
      </c>
      <c r="AY710" s="82" t="s">
        <v>78</v>
      </c>
    </row>
    <row r="711" ht="17.25" spans="4:51">
      <c r="D711" s="81">
        <v>0</v>
      </c>
      <c r="L711">
        <v>0</v>
      </c>
      <c r="Y711" s="87"/>
      <c r="Z711">
        <f t="shared" si="59"/>
        <v>0</v>
      </c>
      <c r="AA711" t="str">
        <f t="shared" si="57"/>
        <v>曹路支行</v>
      </c>
      <c r="AB711" s="82" t="s">
        <v>866</v>
      </c>
      <c r="AC711" s="82">
        <v>0</v>
      </c>
      <c r="AD711" s="82">
        <v>0</v>
      </c>
      <c r="AE711" s="82">
        <v>0</v>
      </c>
      <c r="AF711" s="82">
        <v>0</v>
      </c>
      <c r="AG711" t="str">
        <f t="shared" si="58"/>
        <v>曹路支行</v>
      </c>
      <c r="AI711" s="90" t="s">
        <v>702</v>
      </c>
      <c r="AJ711" s="90" t="s">
        <v>34</v>
      </c>
      <c r="AX711" t="s">
        <v>702</v>
      </c>
      <c r="AY711" t="s">
        <v>34</v>
      </c>
    </row>
    <row r="712" ht="17.25" spans="4:51">
      <c r="D712" s="81">
        <v>0</v>
      </c>
      <c r="L712">
        <v>0</v>
      </c>
      <c r="Y712" s="87"/>
      <c r="Z712">
        <f t="shared" si="59"/>
        <v>0</v>
      </c>
      <c r="AA712" t="str">
        <f t="shared" si="57"/>
        <v>陆家嘴支行</v>
      </c>
      <c r="AB712" s="82" t="s">
        <v>666</v>
      </c>
      <c r="AC712" s="82">
        <v>0</v>
      </c>
      <c r="AD712" s="82">
        <v>0</v>
      </c>
      <c r="AE712" s="82">
        <v>0</v>
      </c>
      <c r="AF712" s="82">
        <v>0</v>
      </c>
      <c r="AG712" t="str">
        <f t="shared" si="58"/>
        <v>陆家嘴支行</v>
      </c>
      <c r="AI712" s="90" t="s">
        <v>656</v>
      </c>
      <c r="AJ712" s="90" t="s">
        <v>34</v>
      </c>
      <c r="AX712" t="s">
        <v>656</v>
      </c>
      <c r="AY712" t="s">
        <v>34</v>
      </c>
    </row>
    <row r="713" ht="17.25" spans="4:51">
      <c r="D713" s="81">
        <v>0</v>
      </c>
      <c r="L713">
        <v>0</v>
      </c>
      <c r="Y713" s="87"/>
      <c r="Z713">
        <f t="shared" si="59"/>
        <v>0</v>
      </c>
      <c r="AA713" t="str">
        <f t="shared" si="57"/>
        <v>营业部</v>
      </c>
      <c r="AB713" s="82" t="s">
        <v>645</v>
      </c>
      <c r="AC713" s="82">
        <v>0</v>
      </c>
      <c r="AD713" s="82">
        <v>0</v>
      </c>
      <c r="AE713" s="82">
        <v>0</v>
      </c>
      <c r="AF713" s="82">
        <v>11700</v>
      </c>
      <c r="AG713" t="str">
        <f t="shared" si="58"/>
        <v>营业部</v>
      </c>
      <c r="AI713" s="90" t="s">
        <v>284</v>
      </c>
      <c r="AJ713" s="90" t="s">
        <v>34</v>
      </c>
      <c r="AX713" t="s">
        <v>284</v>
      </c>
      <c r="AY713" t="s">
        <v>34</v>
      </c>
    </row>
    <row r="714" ht="17.25" spans="4:51">
      <c r="D714" s="81">
        <v>0</v>
      </c>
      <c r="L714">
        <v>0</v>
      </c>
      <c r="Y714" s="87"/>
      <c r="Z714">
        <f t="shared" si="59"/>
        <v>0</v>
      </c>
      <c r="AA714" t="str">
        <f t="shared" si="57"/>
        <v>公司金融部</v>
      </c>
      <c r="AB714" s="82" t="s">
        <v>205</v>
      </c>
      <c r="AC714" s="82">
        <v>0</v>
      </c>
      <c r="AD714" s="82">
        <v>0</v>
      </c>
      <c r="AE714" s="82">
        <v>0</v>
      </c>
      <c r="AF714" s="82">
        <v>0</v>
      </c>
      <c r="AG714" t="str">
        <f t="shared" si="58"/>
        <v>公司金融部</v>
      </c>
      <c r="AI714" s="90" t="s">
        <v>936</v>
      </c>
      <c r="AJ714" s="90" t="s">
        <v>34</v>
      </c>
      <c r="AX714" t="s">
        <v>936</v>
      </c>
      <c r="AY714" t="s">
        <v>34</v>
      </c>
    </row>
    <row r="715" ht="17.25" spans="4:51">
      <c r="D715" s="81">
        <v>0</v>
      </c>
      <c r="L715">
        <v>0</v>
      </c>
      <c r="Y715" s="87"/>
      <c r="Z715">
        <f t="shared" si="59"/>
        <v>0</v>
      </c>
      <c r="AA715" t="str">
        <f t="shared" si="57"/>
        <v>运营管理部</v>
      </c>
      <c r="AB715" s="82" t="s">
        <v>335</v>
      </c>
      <c r="AC715" s="82">
        <v>0</v>
      </c>
      <c r="AD715" s="82">
        <v>0</v>
      </c>
      <c r="AE715" s="82">
        <v>0</v>
      </c>
      <c r="AF715" s="82">
        <v>0</v>
      </c>
      <c r="AG715" t="str">
        <f t="shared" si="58"/>
        <v>运营管理部</v>
      </c>
      <c r="AI715" s="90" t="s">
        <v>982</v>
      </c>
      <c r="AJ715" s="90" t="s">
        <v>34</v>
      </c>
      <c r="AX715" t="s">
        <v>982</v>
      </c>
      <c r="AY715" t="s">
        <v>34</v>
      </c>
    </row>
    <row r="716" ht="17.25" spans="4:51">
      <c r="D716" s="81">
        <v>0</v>
      </c>
      <c r="L716">
        <v>0</v>
      </c>
      <c r="Y716" s="87"/>
      <c r="Z716">
        <f t="shared" si="59"/>
        <v>0</v>
      </c>
      <c r="AA716" t="str">
        <f t="shared" si="57"/>
        <v>运营管理部业务保障部</v>
      </c>
      <c r="AB716" s="82" t="s">
        <v>430</v>
      </c>
      <c r="AC716" s="82">
        <v>0</v>
      </c>
      <c r="AD716" s="82">
        <v>0</v>
      </c>
      <c r="AE716" s="82">
        <v>0</v>
      </c>
      <c r="AF716" s="82">
        <v>0</v>
      </c>
      <c r="AG716" t="str">
        <f t="shared" si="58"/>
        <v>运营管理部业务保障部</v>
      </c>
      <c r="AI716" s="90" t="s">
        <v>995</v>
      </c>
      <c r="AJ716" s="90" t="s">
        <v>34</v>
      </c>
      <c r="AX716" t="s">
        <v>995</v>
      </c>
      <c r="AY716" t="s">
        <v>34</v>
      </c>
    </row>
    <row r="717" ht="17.25" spans="4:51">
      <c r="D717" s="81">
        <v>0</v>
      </c>
      <c r="L717">
        <v>0</v>
      </c>
      <c r="Y717" s="87"/>
      <c r="Z717">
        <f t="shared" si="59"/>
        <v>0</v>
      </c>
      <c r="AA717" t="str">
        <f t="shared" si="57"/>
        <v>合庆支行</v>
      </c>
      <c r="AB717" s="82" t="s">
        <v>542</v>
      </c>
      <c r="AC717" s="82">
        <v>0</v>
      </c>
      <c r="AD717" s="82">
        <v>0</v>
      </c>
      <c r="AE717" s="82">
        <v>0</v>
      </c>
      <c r="AF717" s="82">
        <v>0</v>
      </c>
      <c r="AG717" t="str">
        <f t="shared" si="58"/>
        <v>合庆支行</v>
      </c>
      <c r="AI717" s="90" t="s">
        <v>1038</v>
      </c>
      <c r="AJ717" s="90" t="s">
        <v>34</v>
      </c>
      <c r="AX717" t="s">
        <v>1038</v>
      </c>
      <c r="AY717" t="s">
        <v>34</v>
      </c>
    </row>
    <row r="718" ht="17.25" spans="4:51">
      <c r="D718" s="81">
        <v>0</v>
      </c>
      <c r="L718">
        <v>0</v>
      </c>
      <c r="Y718" s="87"/>
      <c r="Z718">
        <f t="shared" si="59"/>
        <v>0</v>
      </c>
      <c r="AA718" t="str">
        <f t="shared" si="57"/>
        <v>陆家嘴支行</v>
      </c>
      <c r="AB718" s="82" t="s">
        <v>649</v>
      </c>
      <c r="AC718" s="82">
        <v>0</v>
      </c>
      <c r="AD718" s="82">
        <v>0</v>
      </c>
      <c r="AE718" s="82">
        <v>0</v>
      </c>
      <c r="AF718" s="82">
        <v>0</v>
      </c>
      <c r="AG718" t="str">
        <f t="shared" si="58"/>
        <v>陆家嘴支行</v>
      </c>
      <c r="AI718" s="90" t="s">
        <v>1039</v>
      </c>
      <c r="AJ718" s="90" t="s">
        <v>34</v>
      </c>
      <c r="AX718" t="s">
        <v>1039</v>
      </c>
      <c r="AY718" t="s">
        <v>34</v>
      </c>
    </row>
    <row r="719" ht="17.25" spans="4:51">
      <c r="D719" s="81">
        <v>0</v>
      </c>
      <c r="L719">
        <v>0</v>
      </c>
      <c r="Y719" s="87"/>
      <c r="Z719">
        <f t="shared" si="59"/>
        <v>0</v>
      </c>
      <c r="AA719" t="str">
        <f t="shared" si="57"/>
        <v>高桥支行</v>
      </c>
      <c r="AB719" s="82" t="s">
        <v>892</v>
      </c>
      <c r="AC719" s="82">
        <v>0</v>
      </c>
      <c r="AD719" s="82">
        <v>0</v>
      </c>
      <c r="AE719" s="82">
        <v>0</v>
      </c>
      <c r="AF719" s="82">
        <v>0</v>
      </c>
      <c r="AG719" t="str">
        <f t="shared" si="58"/>
        <v>高桥支行</v>
      </c>
      <c r="AI719" s="90" t="s">
        <v>547</v>
      </c>
      <c r="AJ719" s="90" t="s">
        <v>34</v>
      </c>
      <c r="AX719" t="s">
        <v>547</v>
      </c>
      <c r="AY719" t="s">
        <v>34</v>
      </c>
    </row>
    <row r="720" ht="17.25" spans="4:51">
      <c r="D720" s="81">
        <v>0</v>
      </c>
      <c r="L720">
        <v>0</v>
      </c>
      <c r="Y720" s="87"/>
      <c r="Z720">
        <f t="shared" si="59"/>
        <v>0</v>
      </c>
      <c r="AA720">
        <f t="shared" si="57"/>
        <v>0</v>
      </c>
      <c r="AB720" s="82" t="s">
        <v>1040</v>
      </c>
      <c r="AC720" s="82">
        <v>0</v>
      </c>
      <c r="AD720" s="82">
        <v>0</v>
      </c>
      <c r="AE720" s="82">
        <v>0</v>
      </c>
      <c r="AF720" s="82">
        <v>0</v>
      </c>
      <c r="AG720">
        <f t="shared" si="58"/>
        <v>0</v>
      </c>
      <c r="AI720" s="90" t="s">
        <v>658</v>
      </c>
      <c r="AJ720" s="90" t="s">
        <v>109</v>
      </c>
      <c r="AX720" t="s">
        <v>658</v>
      </c>
      <c r="AY720" t="s">
        <v>109</v>
      </c>
    </row>
    <row r="721" ht="17.25" spans="4:51">
      <c r="D721" s="81">
        <v>0</v>
      </c>
      <c r="L721">
        <v>0</v>
      </c>
      <c r="Y721" s="87"/>
      <c r="Z721">
        <f t="shared" si="59"/>
        <v>0</v>
      </c>
      <c r="AA721" t="str">
        <f t="shared" si="57"/>
        <v>五星路支行</v>
      </c>
      <c r="AB721" s="82" t="s">
        <v>819</v>
      </c>
      <c r="AC721" s="82">
        <v>0</v>
      </c>
      <c r="AD721" s="82">
        <v>0</v>
      </c>
      <c r="AE721" s="82">
        <v>0</v>
      </c>
      <c r="AF721" s="82">
        <v>0</v>
      </c>
      <c r="AG721" t="str">
        <f t="shared" si="58"/>
        <v>五星路支行</v>
      </c>
      <c r="AI721" s="90" t="s">
        <v>79</v>
      </c>
      <c r="AJ721" s="90" t="s">
        <v>109</v>
      </c>
      <c r="AX721" t="s">
        <v>79</v>
      </c>
      <c r="AY721" t="s">
        <v>109</v>
      </c>
    </row>
    <row r="722" ht="17.25" spans="4:51">
      <c r="D722" s="81">
        <v>0</v>
      </c>
      <c r="L722">
        <v>0</v>
      </c>
      <c r="Y722" s="87"/>
      <c r="Z722">
        <f t="shared" si="59"/>
        <v>0</v>
      </c>
      <c r="AA722" t="str">
        <f t="shared" si="57"/>
        <v>市场一部</v>
      </c>
      <c r="AB722" s="82" t="s">
        <v>582</v>
      </c>
      <c r="AC722" s="82">
        <v>0</v>
      </c>
      <c r="AD722" s="82">
        <v>0</v>
      </c>
      <c r="AE722" s="82">
        <v>0</v>
      </c>
      <c r="AF722" s="82">
        <v>0</v>
      </c>
      <c r="AG722" t="str">
        <f t="shared" si="58"/>
        <v>市场一部</v>
      </c>
      <c r="AI722" s="90" t="s">
        <v>209</v>
      </c>
      <c r="AJ722" s="90" t="s">
        <v>109</v>
      </c>
      <c r="AX722" t="s">
        <v>209</v>
      </c>
      <c r="AY722" t="s">
        <v>109</v>
      </c>
    </row>
    <row r="723" ht="17.25" spans="4:51">
      <c r="D723" s="81">
        <v>0</v>
      </c>
      <c r="L723">
        <v>0</v>
      </c>
      <c r="Y723" s="87"/>
      <c r="Z723">
        <f t="shared" si="59"/>
        <v>0</v>
      </c>
      <c r="AA723">
        <f t="shared" si="57"/>
        <v>0</v>
      </c>
      <c r="AB723" s="82" t="s">
        <v>1041</v>
      </c>
      <c r="AC723" s="82">
        <v>0</v>
      </c>
      <c r="AD723" s="82">
        <v>0</v>
      </c>
      <c r="AE723" s="82">
        <v>0</v>
      </c>
      <c r="AF723" s="82">
        <v>0</v>
      </c>
      <c r="AG723">
        <f t="shared" si="58"/>
        <v>0</v>
      </c>
      <c r="AI723" s="90" t="s">
        <v>120</v>
      </c>
      <c r="AJ723" s="90" t="s">
        <v>109</v>
      </c>
      <c r="AX723" t="s">
        <v>120</v>
      </c>
      <c r="AY723" t="s">
        <v>109</v>
      </c>
    </row>
    <row r="724" ht="17.25" spans="4:51">
      <c r="D724" s="81">
        <v>0</v>
      </c>
      <c r="L724">
        <v>0</v>
      </c>
      <c r="Y724" s="87"/>
      <c r="Z724">
        <f t="shared" si="59"/>
        <v>0</v>
      </c>
      <c r="AA724" t="str">
        <f t="shared" si="57"/>
        <v>运营管理部</v>
      </c>
      <c r="AB724" s="82" t="s">
        <v>395</v>
      </c>
      <c r="AC724" s="82">
        <v>0</v>
      </c>
      <c r="AD724" s="82">
        <v>0</v>
      </c>
      <c r="AE724" s="82">
        <v>0</v>
      </c>
      <c r="AF724" s="82">
        <v>0</v>
      </c>
      <c r="AG724" t="str">
        <f t="shared" si="58"/>
        <v>运营管理部</v>
      </c>
      <c r="AI724" s="90" t="s">
        <v>785</v>
      </c>
      <c r="AJ724" s="90" t="s">
        <v>109</v>
      </c>
      <c r="AX724" t="s">
        <v>785</v>
      </c>
      <c r="AY724" t="s">
        <v>109</v>
      </c>
    </row>
    <row r="725" ht="17.25" spans="4:51">
      <c r="D725" s="81">
        <v>0</v>
      </c>
      <c r="L725">
        <v>0</v>
      </c>
      <c r="Y725" s="87"/>
      <c r="Z725">
        <f t="shared" si="59"/>
        <v>0</v>
      </c>
      <c r="AA725">
        <f t="shared" si="57"/>
        <v>0</v>
      </c>
      <c r="AB725" s="82" t="s">
        <v>1042</v>
      </c>
      <c r="AC725" s="82">
        <v>0</v>
      </c>
      <c r="AD725" s="82">
        <v>0</v>
      </c>
      <c r="AE725" s="82">
        <v>0</v>
      </c>
      <c r="AF725" s="82">
        <v>0</v>
      </c>
      <c r="AG725">
        <f t="shared" si="58"/>
        <v>0</v>
      </c>
      <c r="AI725" s="95" t="s">
        <v>1043</v>
      </c>
      <c r="AJ725" s="90" t="s">
        <v>109</v>
      </c>
      <c r="AX725" t="s">
        <v>1043</v>
      </c>
      <c r="AY725" t="s">
        <v>109</v>
      </c>
    </row>
    <row r="726" ht="17.25" spans="4:51">
      <c r="D726" s="81">
        <v>0</v>
      </c>
      <c r="L726">
        <v>0</v>
      </c>
      <c r="Y726" s="87"/>
      <c r="Z726">
        <f t="shared" si="59"/>
        <v>0</v>
      </c>
      <c r="AA726" t="str">
        <f t="shared" si="57"/>
        <v>唐镇支行</v>
      </c>
      <c r="AB726" s="82" t="s">
        <v>544</v>
      </c>
      <c r="AC726" s="82">
        <v>0</v>
      </c>
      <c r="AD726" s="82">
        <v>0</v>
      </c>
      <c r="AE726" s="82">
        <v>0</v>
      </c>
      <c r="AF726" s="82">
        <v>273000</v>
      </c>
      <c r="AG726" t="str">
        <f t="shared" si="58"/>
        <v>唐镇支行</v>
      </c>
      <c r="AI726" s="96" t="s">
        <v>1044</v>
      </c>
      <c r="AJ726" s="90" t="s">
        <v>109</v>
      </c>
      <c r="AX726" t="s">
        <v>1044</v>
      </c>
      <c r="AY726" t="s">
        <v>109</v>
      </c>
    </row>
    <row r="727" ht="17.25" spans="4:51">
      <c r="D727" s="81">
        <v>0</v>
      </c>
      <c r="L727">
        <v>0</v>
      </c>
      <c r="Y727" s="87"/>
      <c r="Z727">
        <f t="shared" si="59"/>
        <v>0</v>
      </c>
      <c r="AA727" t="str">
        <f t="shared" si="57"/>
        <v>川沙支行</v>
      </c>
      <c r="AB727" s="82" t="s">
        <v>547</v>
      </c>
      <c r="AC727" s="82">
        <v>0</v>
      </c>
      <c r="AD727" s="82">
        <v>5000</v>
      </c>
      <c r="AE727" s="82">
        <v>0</v>
      </c>
      <c r="AF727" s="82">
        <v>5000</v>
      </c>
      <c r="AG727" t="str">
        <f t="shared" si="58"/>
        <v>川沙支行</v>
      </c>
      <c r="AI727" s="90" t="s">
        <v>1045</v>
      </c>
      <c r="AJ727" s="90" t="s">
        <v>109</v>
      </c>
      <c r="AX727" t="s">
        <v>1045</v>
      </c>
      <c r="AY727" t="s">
        <v>109</v>
      </c>
    </row>
    <row r="728" ht="17.25" spans="4:51">
      <c r="D728" s="81">
        <v>0</v>
      </c>
      <c r="L728">
        <v>0</v>
      </c>
      <c r="Y728" s="87"/>
      <c r="Z728">
        <f t="shared" si="59"/>
        <v>0</v>
      </c>
      <c r="AA728" t="str">
        <f t="shared" si="57"/>
        <v>唐镇支行</v>
      </c>
      <c r="AB728" s="82" t="s">
        <v>993</v>
      </c>
      <c r="AC728" s="82">
        <v>0</v>
      </c>
      <c r="AD728" s="82">
        <v>0</v>
      </c>
      <c r="AE728" s="82">
        <v>0</v>
      </c>
      <c r="AF728" s="82">
        <v>0</v>
      </c>
      <c r="AG728" t="str">
        <f t="shared" si="58"/>
        <v>唐镇支行</v>
      </c>
      <c r="AI728" s="90" t="s">
        <v>944</v>
      </c>
      <c r="AJ728" s="90" t="s">
        <v>109</v>
      </c>
      <c r="AX728" t="s">
        <v>944</v>
      </c>
      <c r="AY728" t="s">
        <v>109</v>
      </c>
    </row>
    <row r="729" ht="17.25" spans="4:51">
      <c r="D729" s="81">
        <v>0</v>
      </c>
      <c r="L729">
        <v>0</v>
      </c>
      <c r="Y729" s="87"/>
      <c r="Z729">
        <f t="shared" si="59"/>
        <v>0</v>
      </c>
      <c r="AA729" t="str">
        <f t="shared" si="57"/>
        <v>新园路支行</v>
      </c>
      <c r="AB729" s="82" t="s">
        <v>549</v>
      </c>
      <c r="AC729" s="82">
        <v>0</v>
      </c>
      <c r="AD729" s="82">
        <v>0</v>
      </c>
      <c r="AE729" s="82">
        <v>0</v>
      </c>
      <c r="AF729" s="82">
        <v>0</v>
      </c>
      <c r="AG729" t="str">
        <f t="shared" si="58"/>
        <v>新园路支行</v>
      </c>
      <c r="AI729" s="90" t="s">
        <v>467</v>
      </c>
      <c r="AJ729" s="90" t="s">
        <v>78</v>
      </c>
      <c r="AX729" t="s">
        <v>467</v>
      </c>
      <c r="AY729" t="s">
        <v>78</v>
      </c>
    </row>
    <row r="730" ht="17.25" spans="4:51">
      <c r="D730" s="81">
        <v>0</v>
      </c>
      <c r="L730">
        <v>0</v>
      </c>
      <c r="Y730" s="87"/>
      <c r="Z730">
        <f t="shared" si="59"/>
        <v>0</v>
      </c>
      <c r="AA730" t="str">
        <f t="shared" si="57"/>
        <v>张江支行</v>
      </c>
      <c r="AB730" s="82" t="s">
        <v>966</v>
      </c>
      <c r="AC730" s="82">
        <v>0</v>
      </c>
      <c r="AD730" s="82">
        <v>0</v>
      </c>
      <c r="AE730" s="82">
        <v>0</v>
      </c>
      <c r="AF730" s="82">
        <v>0</v>
      </c>
      <c r="AG730" t="str">
        <f t="shared" si="58"/>
        <v>张江支行</v>
      </c>
      <c r="AI730" s="90" t="s">
        <v>175</v>
      </c>
      <c r="AJ730" s="90" t="s">
        <v>34</v>
      </c>
      <c r="AX730" t="s">
        <v>175</v>
      </c>
      <c r="AY730" t="s">
        <v>34</v>
      </c>
    </row>
    <row r="731" ht="17.25" spans="4:51">
      <c r="D731" s="81">
        <v>0</v>
      </c>
      <c r="L731">
        <v>0</v>
      </c>
      <c r="Y731" s="87"/>
      <c r="Z731">
        <f t="shared" si="59"/>
        <v>0</v>
      </c>
      <c r="AA731" t="str">
        <f t="shared" si="57"/>
        <v>潼港分理处</v>
      </c>
      <c r="AB731" s="82" t="s">
        <v>552</v>
      </c>
      <c r="AC731" s="82">
        <v>0</v>
      </c>
      <c r="AD731" s="82">
        <v>0</v>
      </c>
      <c r="AE731" s="82">
        <v>0</v>
      </c>
      <c r="AF731" s="82">
        <v>0</v>
      </c>
      <c r="AG731" t="str">
        <f t="shared" si="58"/>
        <v>潼港分理处</v>
      </c>
      <c r="AI731" s="90" t="s">
        <v>321</v>
      </c>
      <c r="AJ731" s="90" t="s">
        <v>78</v>
      </c>
      <c r="AX731" t="s">
        <v>321</v>
      </c>
      <c r="AY731" t="s">
        <v>78</v>
      </c>
    </row>
    <row r="732" ht="17.25" spans="4:51">
      <c r="D732" s="81">
        <v>0</v>
      </c>
      <c r="L732">
        <v>0</v>
      </c>
      <c r="Y732" s="87"/>
      <c r="Z732">
        <f t="shared" si="59"/>
        <v>0</v>
      </c>
      <c r="AA732" t="str">
        <f t="shared" si="57"/>
        <v>蔡路支行</v>
      </c>
      <c r="AB732" s="82" t="s">
        <v>555</v>
      </c>
      <c r="AC732" s="82">
        <v>0</v>
      </c>
      <c r="AD732" s="82">
        <v>0</v>
      </c>
      <c r="AE732" s="82">
        <v>3</v>
      </c>
      <c r="AF732" s="82">
        <v>70500</v>
      </c>
      <c r="AG732" t="str">
        <f t="shared" si="58"/>
        <v>蔡路支行</v>
      </c>
      <c r="AI732" s="90" t="s">
        <v>126</v>
      </c>
      <c r="AJ732" s="90" t="s">
        <v>66</v>
      </c>
      <c r="AX732" t="s">
        <v>126</v>
      </c>
      <c r="AY732" t="s">
        <v>66</v>
      </c>
    </row>
    <row r="733" ht="17.25" spans="4:51">
      <c r="D733" s="81">
        <v>0</v>
      </c>
      <c r="L733">
        <v>0</v>
      </c>
      <c r="Y733" s="87"/>
      <c r="Z733">
        <f t="shared" si="59"/>
        <v>0</v>
      </c>
      <c r="AA733" t="str">
        <f t="shared" si="57"/>
        <v>唐镇支行</v>
      </c>
      <c r="AB733" s="82" t="s">
        <v>1002</v>
      </c>
      <c r="AC733" s="82">
        <v>0</v>
      </c>
      <c r="AD733" s="82">
        <v>0</v>
      </c>
      <c r="AE733" s="82">
        <v>0</v>
      </c>
      <c r="AF733" s="82">
        <v>0</v>
      </c>
      <c r="AG733" t="str">
        <f t="shared" si="58"/>
        <v>唐镇支行</v>
      </c>
      <c r="AI733" s="90" t="s">
        <v>528</v>
      </c>
      <c r="AJ733" s="90" t="s">
        <v>78</v>
      </c>
      <c r="AX733" t="s">
        <v>528</v>
      </c>
      <c r="AY733" t="s">
        <v>78</v>
      </c>
    </row>
    <row r="734" ht="17.25" spans="4:51">
      <c r="D734" s="81">
        <v>0</v>
      </c>
      <c r="L734">
        <v>0</v>
      </c>
      <c r="Y734" s="87"/>
      <c r="Z734">
        <f t="shared" si="59"/>
        <v>0</v>
      </c>
      <c r="AA734">
        <f t="shared" si="57"/>
        <v>0</v>
      </c>
      <c r="AB734" s="82" t="s">
        <v>1046</v>
      </c>
      <c r="AC734" s="82">
        <v>0</v>
      </c>
      <c r="AD734" s="82">
        <v>0</v>
      </c>
      <c r="AE734" s="82">
        <v>0</v>
      </c>
      <c r="AF734" s="82">
        <v>140000</v>
      </c>
      <c r="AG734">
        <f t="shared" si="58"/>
        <v>0</v>
      </c>
      <c r="AI734" s="90" t="s">
        <v>984</v>
      </c>
      <c r="AJ734" s="90" t="s">
        <v>78</v>
      </c>
      <c r="AX734" t="s">
        <v>984</v>
      </c>
      <c r="AY734" t="s">
        <v>78</v>
      </c>
    </row>
    <row r="735" ht="17.25" spans="4:51">
      <c r="D735" s="81">
        <v>0</v>
      </c>
      <c r="L735">
        <v>0</v>
      </c>
      <c r="Y735" s="87"/>
      <c r="Z735">
        <f t="shared" si="59"/>
        <v>0</v>
      </c>
      <c r="AA735">
        <f t="shared" si="57"/>
        <v>0</v>
      </c>
      <c r="AB735" s="82" t="s">
        <v>1047</v>
      </c>
      <c r="AC735" s="82">
        <v>0</v>
      </c>
      <c r="AD735" s="82">
        <v>0</v>
      </c>
      <c r="AE735" s="82">
        <v>0</v>
      </c>
      <c r="AF735" s="82">
        <v>111000</v>
      </c>
      <c r="AG735">
        <f t="shared" si="58"/>
        <v>0</v>
      </c>
      <c r="AI735" s="95" t="s">
        <v>957</v>
      </c>
      <c r="AJ735" s="90" t="s">
        <v>78</v>
      </c>
      <c r="AX735" t="s">
        <v>957</v>
      </c>
      <c r="AY735" t="s">
        <v>78</v>
      </c>
    </row>
    <row r="736" ht="17.25" spans="4:51">
      <c r="D736" s="81">
        <v>0</v>
      </c>
      <c r="L736">
        <v>0</v>
      </c>
      <c r="Y736" s="87"/>
      <c r="Z736">
        <f t="shared" si="59"/>
        <v>0</v>
      </c>
      <c r="AA736">
        <f t="shared" si="57"/>
        <v>0</v>
      </c>
      <c r="AB736" s="82" t="s">
        <v>1048</v>
      </c>
      <c r="AC736" s="82">
        <v>0</v>
      </c>
      <c r="AD736" s="82">
        <v>0</v>
      </c>
      <c r="AE736" s="82">
        <v>0</v>
      </c>
      <c r="AF736" s="82">
        <v>0</v>
      </c>
      <c r="AG736">
        <f t="shared" si="58"/>
        <v>0</v>
      </c>
      <c r="AI736" s="90" t="s">
        <v>1007</v>
      </c>
      <c r="AJ736" s="90" t="s">
        <v>78</v>
      </c>
      <c r="AX736" t="s">
        <v>1007</v>
      </c>
      <c r="AY736" t="s">
        <v>78</v>
      </c>
    </row>
    <row r="737" ht="17.25" spans="4:51">
      <c r="D737" s="81">
        <v>0</v>
      </c>
      <c r="L737">
        <v>0</v>
      </c>
      <c r="Y737" s="87"/>
      <c r="Z737">
        <f t="shared" si="59"/>
        <v>0</v>
      </c>
      <c r="AA737" t="str">
        <f t="shared" si="57"/>
        <v>和炯路支行</v>
      </c>
      <c r="AB737" s="82" t="s">
        <v>558</v>
      </c>
      <c r="AC737" s="82">
        <v>0</v>
      </c>
      <c r="AD737" s="82">
        <v>6000</v>
      </c>
      <c r="AE737" s="82">
        <v>0</v>
      </c>
      <c r="AF737" s="82">
        <v>696000</v>
      </c>
      <c r="AG737" t="str">
        <f t="shared" si="58"/>
        <v>和炯路支行</v>
      </c>
      <c r="AI737" s="96" t="s">
        <v>968</v>
      </c>
      <c r="AJ737" s="90" t="s">
        <v>78</v>
      </c>
      <c r="AX737" t="s">
        <v>968</v>
      </c>
      <c r="AY737" t="s">
        <v>78</v>
      </c>
    </row>
    <row r="738" ht="17.25" spans="4:51">
      <c r="D738" s="81">
        <v>0</v>
      </c>
      <c r="L738">
        <v>0</v>
      </c>
      <c r="Y738" s="87"/>
      <c r="Z738">
        <f t="shared" si="59"/>
        <v>0</v>
      </c>
      <c r="AA738">
        <f t="shared" si="57"/>
        <v>0</v>
      </c>
      <c r="AB738" s="82" t="s">
        <v>146</v>
      </c>
      <c r="AG738">
        <f t="shared" si="58"/>
        <v>0</v>
      </c>
      <c r="AI738" s="90" t="s">
        <v>1049</v>
      </c>
      <c r="AJ738" s="90" t="s">
        <v>78</v>
      </c>
      <c r="AX738" t="s">
        <v>1049</v>
      </c>
      <c r="AY738" t="s">
        <v>78</v>
      </c>
    </row>
    <row r="739" spans="4:51">
      <c r="D739" s="81">
        <v>0</v>
      </c>
      <c r="L739">
        <v>0</v>
      </c>
      <c r="Z739">
        <f t="shared" si="59"/>
        <v>0</v>
      </c>
      <c r="AA739">
        <f t="shared" si="57"/>
        <v>0</v>
      </c>
      <c r="AB739" s="82" t="s">
        <v>151</v>
      </c>
      <c r="AC739" s="82">
        <v>40</v>
      </c>
      <c r="AD739" s="82">
        <v>1379000</v>
      </c>
      <c r="AE739" s="82">
        <v>722</v>
      </c>
      <c r="AF739" s="82">
        <v>59163160</v>
      </c>
      <c r="AG739">
        <f t="shared" si="58"/>
        <v>0</v>
      </c>
      <c r="AI739" s="90" t="s">
        <v>964</v>
      </c>
      <c r="AJ739" s="90" t="s">
        <v>32</v>
      </c>
      <c r="AX739" t="s">
        <v>964</v>
      </c>
      <c r="AY739" t="s">
        <v>32</v>
      </c>
    </row>
    <row r="740" spans="35:51">
      <c r="AI740" s="90" t="s">
        <v>997</v>
      </c>
      <c r="AJ740" s="90" t="s">
        <v>32</v>
      </c>
      <c r="AX740" t="s">
        <v>997</v>
      </c>
      <c r="AY740" t="s">
        <v>32</v>
      </c>
    </row>
    <row r="741" spans="35:51">
      <c r="AI741" s="90" t="s">
        <v>1050</v>
      </c>
      <c r="AJ741" s="90" t="s">
        <v>32</v>
      </c>
      <c r="AX741" t="s">
        <v>1050</v>
      </c>
      <c r="AY741" t="s">
        <v>32</v>
      </c>
    </row>
    <row r="742" spans="35:51">
      <c r="AI742" s="90" t="s">
        <v>317</v>
      </c>
      <c r="AJ742" s="90" t="s">
        <v>32</v>
      </c>
      <c r="AX742" t="s">
        <v>317</v>
      </c>
      <c r="AY742" t="s">
        <v>32</v>
      </c>
    </row>
    <row r="743" spans="35:51">
      <c r="AI743" s="90" t="s">
        <v>394</v>
      </c>
      <c r="AJ743" s="90" t="s">
        <v>32</v>
      </c>
      <c r="AX743" t="s">
        <v>394</v>
      </c>
      <c r="AY743" t="s">
        <v>32</v>
      </c>
    </row>
    <row r="744" spans="35:51">
      <c r="AI744" s="90" t="s">
        <v>204</v>
      </c>
      <c r="AJ744" s="90" t="s">
        <v>32</v>
      </c>
      <c r="AX744" t="s">
        <v>204</v>
      </c>
      <c r="AY744" t="s">
        <v>32</v>
      </c>
    </row>
    <row r="745" spans="35:51">
      <c r="AI745" s="93" t="s">
        <v>428</v>
      </c>
      <c r="AJ745" s="90" t="s">
        <v>32</v>
      </c>
      <c r="AX745" t="s">
        <v>428</v>
      </c>
      <c r="AY745" t="s">
        <v>32</v>
      </c>
    </row>
    <row r="746" spans="35:51">
      <c r="AI746" s="90" t="s">
        <v>405</v>
      </c>
      <c r="AJ746" s="90" t="s">
        <v>32</v>
      </c>
      <c r="AX746" t="s">
        <v>405</v>
      </c>
      <c r="AY746" t="s">
        <v>32</v>
      </c>
    </row>
    <row r="747" spans="35:51">
      <c r="AI747" s="95" t="s">
        <v>142</v>
      </c>
      <c r="AJ747" s="90" t="s">
        <v>32</v>
      </c>
      <c r="AX747" t="s">
        <v>142</v>
      </c>
      <c r="AY747" t="s">
        <v>32</v>
      </c>
    </row>
    <row r="748" spans="35:51">
      <c r="AI748" s="96" t="s">
        <v>283</v>
      </c>
      <c r="AJ748" s="90" t="s">
        <v>34</v>
      </c>
      <c r="AX748" t="s">
        <v>283</v>
      </c>
      <c r="AY748" t="s">
        <v>34</v>
      </c>
    </row>
    <row r="749" spans="35:51">
      <c r="AI749" s="90" t="s">
        <v>1051</v>
      </c>
      <c r="AJ749" s="90" t="s">
        <v>167</v>
      </c>
      <c r="AX749" t="s">
        <v>1051</v>
      </c>
      <c r="AY749" t="s">
        <v>167</v>
      </c>
    </row>
    <row r="750" spans="35:51">
      <c r="AI750" s="90" t="s">
        <v>1052</v>
      </c>
      <c r="AJ750" s="90" t="s">
        <v>32</v>
      </c>
      <c r="AX750" t="s">
        <v>1052</v>
      </c>
      <c r="AY750" t="s">
        <v>32</v>
      </c>
    </row>
    <row r="751" spans="35:51">
      <c r="AI751" s="90" t="s">
        <v>930</v>
      </c>
      <c r="AJ751" s="90" t="s">
        <v>32</v>
      </c>
      <c r="AX751" t="s">
        <v>930</v>
      </c>
      <c r="AY751" t="s">
        <v>32</v>
      </c>
    </row>
    <row r="752" spans="35:51">
      <c r="AI752" s="95" t="s">
        <v>958</v>
      </c>
      <c r="AJ752" s="90" t="s">
        <v>32</v>
      </c>
      <c r="AX752" t="s">
        <v>958</v>
      </c>
      <c r="AY752" t="s">
        <v>32</v>
      </c>
    </row>
    <row r="753" spans="35:51">
      <c r="AI753" s="90" t="s">
        <v>1036</v>
      </c>
      <c r="AJ753" s="90" t="s">
        <v>32</v>
      </c>
      <c r="AX753" t="s">
        <v>1036</v>
      </c>
      <c r="AY753" t="s">
        <v>32</v>
      </c>
    </row>
    <row r="754" spans="35:51">
      <c r="AI754" s="90" t="s">
        <v>1053</v>
      </c>
      <c r="AJ754" s="90" t="s">
        <v>32</v>
      </c>
      <c r="AX754" t="s">
        <v>1053</v>
      </c>
      <c r="AY754" t="s">
        <v>32</v>
      </c>
    </row>
    <row r="755" spans="35:51">
      <c r="AI755" s="90" t="s">
        <v>1054</v>
      </c>
      <c r="AJ755" s="90" t="s">
        <v>32</v>
      </c>
      <c r="AX755" t="s">
        <v>1054</v>
      </c>
      <c r="AY755" t="s">
        <v>32</v>
      </c>
    </row>
    <row r="756" spans="35:51">
      <c r="AI756" s="90" t="s">
        <v>1055</v>
      </c>
      <c r="AJ756" s="90" t="s">
        <v>32</v>
      </c>
      <c r="AX756" t="s">
        <v>1055</v>
      </c>
      <c r="AY756" t="s">
        <v>32</v>
      </c>
    </row>
    <row r="757" spans="35:51">
      <c r="AI757" s="90" t="s">
        <v>1056</v>
      </c>
      <c r="AJ757" s="90" t="s">
        <v>32</v>
      </c>
      <c r="AX757" t="s">
        <v>1056</v>
      </c>
      <c r="AY757" t="s">
        <v>32</v>
      </c>
    </row>
    <row r="758" spans="35:51">
      <c r="AI758" s="90" t="s">
        <v>1057</v>
      </c>
      <c r="AJ758" s="90" t="s">
        <v>32</v>
      </c>
      <c r="AX758" t="s">
        <v>1057</v>
      </c>
      <c r="AY758" t="s">
        <v>32</v>
      </c>
    </row>
    <row r="759" spans="35:51">
      <c r="AI759" s="90" t="s">
        <v>378</v>
      </c>
      <c r="AJ759" s="90" t="s">
        <v>210</v>
      </c>
      <c r="AX759" t="s">
        <v>378</v>
      </c>
      <c r="AY759" t="s">
        <v>210</v>
      </c>
    </row>
    <row r="760" spans="35:51">
      <c r="AI760" s="90" t="s">
        <v>502</v>
      </c>
      <c r="AJ760" s="90" t="s">
        <v>210</v>
      </c>
      <c r="AX760" t="s">
        <v>502</v>
      </c>
      <c r="AY760" t="s">
        <v>210</v>
      </c>
    </row>
    <row r="761" spans="35:51">
      <c r="AI761" s="90" t="s">
        <v>1058</v>
      </c>
      <c r="AJ761" s="90" t="s">
        <v>210</v>
      </c>
      <c r="AX761" t="s">
        <v>1058</v>
      </c>
      <c r="AY761" t="s">
        <v>210</v>
      </c>
    </row>
    <row r="762" spans="35:51">
      <c r="AI762" s="90" t="s">
        <v>994</v>
      </c>
      <c r="AJ762" s="90" t="s">
        <v>210</v>
      </c>
      <c r="AX762" t="s">
        <v>994</v>
      </c>
      <c r="AY762" t="s">
        <v>210</v>
      </c>
    </row>
    <row r="763" spans="35:51">
      <c r="AI763" s="90" t="s">
        <v>818</v>
      </c>
      <c r="AJ763" s="90" t="s">
        <v>210</v>
      </c>
      <c r="AX763" t="s">
        <v>818</v>
      </c>
      <c r="AY763" t="s">
        <v>210</v>
      </c>
    </row>
    <row r="764" spans="35:51">
      <c r="AI764" s="90" t="s">
        <v>526</v>
      </c>
      <c r="AJ764" s="90" t="s">
        <v>210</v>
      </c>
      <c r="AX764" t="s">
        <v>526</v>
      </c>
      <c r="AY764" t="s">
        <v>210</v>
      </c>
    </row>
    <row r="765" spans="35:51">
      <c r="AI765" s="90" t="s">
        <v>186</v>
      </c>
      <c r="AJ765" s="90" t="s">
        <v>210</v>
      </c>
      <c r="AX765" t="s">
        <v>186</v>
      </c>
      <c r="AY765" t="s">
        <v>210</v>
      </c>
    </row>
    <row r="766" spans="35:51">
      <c r="AI766" s="95" t="s">
        <v>1059</v>
      </c>
      <c r="AJ766" s="90" t="s">
        <v>210</v>
      </c>
      <c r="AX766" t="s">
        <v>1059</v>
      </c>
      <c r="AY766" t="s">
        <v>210</v>
      </c>
    </row>
    <row r="767" spans="35:51">
      <c r="AI767" s="96" t="s">
        <v>1001</v>
      </c>
      <c r="AJ767" s="90" t="s">
        <v>210</v>
      </c>
      <c r="AX767" t="s">
        <v>1001</v>
      </c>
      <c r="AY767" t="s">
        <v>210</v>
      </c>
    </row>
    <row r="768" spans="35:51">
      <c r="AI768" s="90" t="s">
        <v>707</v>
      </c>
      <c r="AJ768" s="90" t="s">
        <v>210</v>
      </c>
      <c r="AX768" t="s">
        <v>707</v>
      </c>
      <c r="AY768" t="s">
        <v>210</v>
      </c>
    </row>
    <row r="769" spans="35:51">
      <c r="AI769" s="90" t="s">
        <v>1060</v>
      </c>
      <c r="AJ769" s="90" t="s">
        <v>210</v>
      </c>
      <c r="AX769" t="s">
        <v>1060</v>
      </c>
      <c r="AY769" t="s">
        <v>210</v>
      </c>
    </row>
    <row r="770" spans="35:51">
      <c r="AI770" s="90" t="s">
        <v>357</v>
      </c>
      <c r="AJ770" s="90" t="s">
        <v>167</v>
      </c>
      <c r="AX770" t="s">
        <v>357</v>
      </c>
      <c r="AY770" t="s">
        <v>167</v>
      </c>
    </row>
    <row r="771" spans="35:51">
      <c r="AI771" s="90" t="s">
        <v>422</v>
      </c>
      <c r="AJ771" s="90" t="s">
        <v>167</v>
      </c>
      <c r="AX771" t="s">
        <v>422</v>
      </c>
      <c r="AY771" t="s">
        <v>167</v>
      </c>
    </row>
    <row r="772" spans="35:51">
      <c r="AI772" s="90" t="s">
        <v>74</v>
      </c>
      <c r="AJ772" s="90" t="s">
        <v>93</v>
      </c>
      <c r="AX772" t="s">
        <v>74</v>
      </c>
      <c r="AY772" t="s">
        <v>93</v>
      </c>
    </row>
    <row r="773" spans="35:51">
      <c r="AI773" s="90" t="s">
        <v>1061</v>
      </c>
      <c r="AJ773" s="90" t="s">
        <v>167</v>
      </c>
      <c r="AX773" t="s">
        <v>1061</v>
      </c>
      <c r="AY773" t="s">
        <v>167</v>
      </c>
    </row>
    <row r="774" spans="35:51">
      <c r="AI774" s="90" t="s">
        <v>705</v>
      </c>
      <c r="AJ774" s="90" t="s">
        <v>167</v>
      </c>
      <c r="AX774" t="s">
        <v>705</v>
      </c>
      <c r="AY774" t="s">
        <v>167</v>
      </c>
    </row>
    <row r="775" spans="35:51">
      <c r="AI775" s="90" t="s">
        <v>872</v>
      </c>
      <c r="AJ775" s="90" t="s">
        <v>167</v>
      </c>
      <c r="AX775" t="s">
        <v>872</v>
      </c>
      <c r="AY775" t="s">
        <v>167</v>
      </c>
    </row>
    <row r="776" spans="35:51">
      <c r="AI776" s="90" t="s">
        <v>851</v>
      </c>
      <c r="AJ776" s="90" t="s">
        <v>167</v>
      </c>
      <c r="AX776" t="s">
        <v>851</v>
      </c>
      <c r="AY776" t="s">
        <v>167</v>
      </c>
    </row>
    <row r="777" spans="35:51">
      <c r="AI777" s="90" t="s">
        <v>663</v>
      </c>
      <c r="AJ777" s="90" t="s">
        <v>167</v>
      </c>
      <c r="AX777" t="s">
        <v>663</v>
      </c>
      <c r="AY777" t="s">
        <v>167</v>
      </c>
    </row>
    <row r="778" spans="35:51">
      <c r="AI778" s="90" t="s">
        <v>861</v>
      </c>
      <c r="AJ778" s="90" t="s">
        <v>182</v>
      </c>
      <c r="AX778" t="s">
        <v>861</v>
      </c>
      <c r="AY778" t="s">
        <v>182</v>
      </c>
    </row>
    <row r="779" spans="35:51">
      <c r="AI779" s="90" t="s">
        <v>1062</v>
      </c>
      <c r="AJ779" s="90" t="s">
        <v>49</v>
      </c>
      <c r="AX779" t="s">
        <v>1062</v>
      </c>
      <c r="AY779" t="s">
        <v>49</v>
      </c>
    </row>
    <row r="780" spans="35:36">
      <c r="AI780" s="90"/>
      <c r="AJ780" s="90"/>
    </row>
    <row r="781" spans="35:36">
      <c r="AI781" s="90"/>
      <c r="AJ781" s="90"/>
    </row>
    <row r="782" spans="35:36">
      <c r="AI782" s="90"/>
      <c r="AJ782" s="90"/>
    </row>
    <row r="783" spans="35:36">
      <c r="AI783" s="90"/>
      <c r="AJ783" s="90"/>
    </row>
    <row r="784" spans="35:36">
      <c r="AI784" s="90"/>
      <c r="AJ784" s="90"/>
    </row>
    <row r="785" spans="35:36">
      <c r="AI785" s="90"/>
      <c r="AJ785" s="90"/>
    </row>
    <row r="786" spans="35:36">
      <c r="AI786" s="90"/>
      <c r="AJ786" s="90"/>
    </row>
    <row r="787" spans="35:36">
      <c r="AI787" s="90"/>
      <c r="AJ787" s="90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3" operator="greaterThan">
      <formula>0</formula>
    </cfRule>
  </conditionalFormatting>
  <conditionalFormatting sqref="E4:E47">
    <cfRule type="cellIs" dxfId="1" priority="7" operator="equal">
      <formula>0</formula>
    </cfRule>
  </conditionalFormatting>
  <conditionalFormatting sqref="I4:I47">
    <cfRule type="cellIs" dxfId="2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{b8f88197-bdef-4884-870f-714d88ac3177}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{7498cc44-9096-4fbe-bed0-d5a9a5a3eb4d}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{dcd34070-c7ce-4e19-b990-5a55fb362b1f}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{8ecb19ab-88a9-4942-a874-0e5f44e324b8}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{5d441974-fbe8-4cfd-a50f-55c9443cee0d}</x14:id>
        </ext>
      </extLst>
    </cfRule>
  </conditionalFormatting>
  <conditionalFormatting sqref="L4:L47">
    <cfRule type="cellIs" dxfId="0" priority="2" operator="greaterThan">
      <formula>0</formula>
    </cfRule>
  </conditionalFormatting>
  <conditionalFormatting sqref="P4:P47">
    <cfRule type="cellIs" dxfId="1" priority="8" operator="equal">
      <formula>0</formula>
    </cfRule>
  </conditionalFormatting>
  <conditionalFormatting sqref="V4:V47">
    <cfRule type="cellIs" dxfId="2" priority="4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{f63292d1-b180-41b4-9cb4-56dbd9da8bd8}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{e50f96df-7303-4337-8555-ff6f9a08b61d}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{3ce0991d-7bb8-424e-bc55-f0122673004e}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{9f47861f-b9cb-4273-9073-718c3d889a8e}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{a70d5361-d9ff-42d0-ad2f-79068152861e}</x14:id>
        </ext>
      </extLst>
    </cfRule>
  </conditionalFormatting>
  <conditionalFormatting sqref="X4:X47 Y48:Y738">
    <cfRule type="top10" dxfId="3" priority="6" rank="10"/>
  </conditionalFormatting>
  <conditionalFormatting sqref="Y4:Z4 Y5:Y47 Z5:Z739">
    <cfRule type="cellIs" dxfId="2" priority="1" operator="equal">
      <formula>0</formula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8f88197-bdef-4884-870f-714d88ac317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7498cc44-9096-4fbe-bed0-d5a9a5a3eb4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cd34070-c7ce-4e19-b990-5a55fb362b1f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ecb19ab-88a9-4942-a874-0e5f44e324b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d441974-fbe8-4cfd-a50f-55c9443cee0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f63292d1-b180-41b4-9cb4-56dbd9da8bd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e50f96df-7303-4337-8555-ff6f9a08b61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ce0991d-7bb8-424e-bc55-f0122673004e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f47861f-b9cb-4273-9073-718c3d889a8e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a70d5361-d9ff-42d0-ad2f-79068152861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BW787"/>
  <sheetViews>
    <sheetView workbookViewId="0">
      <selection activeCell="Y12" sqref="Y12"/>
    </sheetView>
  </sheetViews>
  <sheetFormatPr defaultColWidth="9" defaultRowHeight="13.5"/>
  <cols>
    <col min="1" max="1" width="9.4" style="81" customWidth="1"/>
    <col min="2" max="2" width="16" style="81" customWidth="1"/>
    <col min="3" max="3" width="6" style="81" customWidth="1"/>
    <col min="4" max="4" width="11.8666666666667" style="81" hidden="1" customWidth="1"/>
    <col min="5" max="5" width="7.6" style="81" hidden="1" customWidth="1"/>
    <col min="6" max="6" width="9.6" style="81" hidden="1" customWidth="1"/>
    <col min="7" max="7" width="19.1333333333333" style="81" hidden="1" customWidth="1"/>
    <col min="8" max="8" width="11.8666666666667" style="81" hidden="1" customWidth="1"/>
    <col min="9" max="9" width="7.6" style="81" customWidth="1"/>
    <col min="10" max="10" width="9.13333333333333" style="81" customWidth="1"/>
    <col min="11" max="11" width="7.26666666666667" style="81" customWidth="1"/>
    <col min="12" max="12" width="11.8666666666667" hidden="1" customWidth="1"/>
    <col min="13" max="13" width="7.6" hidden="1" customWidth="1"/>
    <col min="14" max="15" width="9.6" hidden="1" customWidth="1"/>
    <col min="16" max="16" width="7.6" customWidth="1"/>
    <col min="17" max="17" width="9.13333333333333" customWidth="1"/>
    <col min="18" max="18" width="5.6" customWidth="1"/>
    <col min="19" max="19" width="9.13333333333333" hidden="1" customWidth="1"/>
    <col min="20" max="20" width="9.6" hidden="1" customWidth="1"/>
    <col min="21" max="21" width="7.6" hidden="1" customWidth="1"/>
    <col min="22" max="22" width="7.6" customWidth="1"/>
    <col min="23" max="23" width="9.13333333333333" customWidth="1"/>
    <col min="24" max="25" width="24.0666666666667" customWidth="1"/>
    <col min="26" max="27" width="21" customWidth="1"/>
    <col min="28" max="28" width="12.8666666666667" style="82" customWidth="1"/>
    <col min="29" max="32" width="20.2666666666667" style="82" customWidth="1"/>
    <col min="33" max="33" width="15" customWidth="1"/>
    <col min="34" max="34" width="9" customWidth="1"/>
    <col min="35" max="35" width="9" style="83" customWidth="1"/>
    <col min="36" max="36" width="18.5333333333333" style="83" customWidth="1"/>
    <col min="37" max="37" width="9" customWidth="1"/>
    <col min="38" max="38" width="21.2666666666667" style="84" customWidth="1"/>
    <col min="39" max="42" width="27.6" style="84" customWidth="1"/>
    <col min="43" max="43" width="9" customWidth="1"/>
    <col min="44" max="44" width="21.2666666666667"/>
    <col min="45" max="48" width="27.6"/>
    <col min="49" max="52" width="9" customWidth="1"/>
    <col min="53" max="53" width="26.5333333333333" customWidth="1"/>
    <col min="54" max="54" width="12.0666666666667" customWidth="1"/>
    <col min="55" max="55" width="12.8666666666667" customWidth="1"/>
    <col min="56" max="56" width="20.2666666666667" customWidth="1"/>
    <col min="58" max="58" width="15"/>
    <col min="59" max="59" width="29.6"/>
    <col min="62" max="62" width="15" customWidth="1"/>
    <col min="63" max="63" width="12.8666666666667" customWidth="1"/>
    <col min="64" max="64" width="16.1333333333333" customWidth="1"/>
    <col min="66" max="66" width="10.8666666666667"/>
    <col min="67" max="67" width="25.1333333333333"/>
    <col min="69" max="69" width="20.6" customWidth="1"/>
    <col min="70" max="70" width="12.3333333333333" customWidth="1"/>
    <col min="74" max="74" width="10.8666666666667"/>
    <col min="75" max="75" width="12.7333333333333"/>
  </cols>
  <sheetData>
    <row r="1" ht="27" customHeight="1" spans="1:7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AA1" t="s">
        <v>1</v>
      </c>
      <c r="AB1" s="82" t="s">
        <v>2</v>
      </c>
      <c r="AC1" s="82" t="s">
        <v>3</v>
      </c>
      <c r="AD1" s="82" t="s">
        <v>4</v>
      </c>
      <c r="AE1" s="82" t="s">
        <v>5</v>
      </c>
      <c r="AF1" s="82" t="s">
        <v>6</v>
      </c>
      <c r="AG1" t="s">
        <v>1</v>
      </c>
      <c r="AI1" s="88" t="s">
        <v>7</v>
      </c>
      <c r="AJ1" s="88" t="s">
        <v>8</v>
      </c>
      <c r="AL1" s="84" t="s">
        <v>1</v>
      </c>
      <c r="AM1" s="84" t="s">
        <v>9</v>
      </c>
      <c r="AN1" s="84" t="s">
        <v>10</v>
      </c>
      <c r="AO1" s="84" t="s">
        <v>11</v>
      </c>
      <c r="AP1" s="84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92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92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ht="18" spans="1:75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1"/>
      <c r="R2" s="52" t="s">
        <v>26</v>
      </c>
      <c r="S2" s="53"/>
      <c r="T2" s="53"/>
      <c r="U2" s="53"/>
      <c r="V2" s="53"/>
      <c r="W2" s="54"/>
      <c r="X2" s="55" t="s">
        <v>27</v>
      </c>
      <c r="Y2" s="86"/>
      <c r="AA2">
        <f t="shared" ref="AA2:AA65" si="0">AG2</f>
        <v>0</v>
      </c>
      <c r="AB2" s="82" t="s">
        <v>28</v>
      </c>
      <c r="AC2" s="82">
        <v>0</v>
      </c>
      <c r="AD2" s="82">
        <v>0</v>
      </c>
      <c r="AE2" s="82">
        <v>0</v>
      </c>
      <c r="AF2" s="82">
        <v>200000</v>
      </c>
      <c r="AG2">
        <f t="shared" ref="AG2:AG65" si="1">IFERROR(VLOOKUP(AB2,$AI:$AJ,2,FALSE),0)</f>
        <v>0</v>
      </c>
      <c r="AI2" s="89" t="s">
        <v>29</v>
      </c>
      <c r="AJ2" s="90" t="s">
        <v>30</v>
      </c>
      <c r="AL2" s="84">
        <v>0</v>
      </c>
      <c r="AM2" s="84">
        <v>1</v>
      </c>
      <c r="AN2" s="84">
        <v>60000</v>
      </c>
      <c r="AO2" s="84">
        <v>56</v>
      </c>
      <c r="AP2" s="84">
        <v>3161352</v>
      </c>
      <c r="AR2">
        <v>0</v>
      </c>
      <c r="AS2">
        <v>1</v>
      </c>
      <c r="AT2">
        <v>60000</v>
      </c>
      <c r="AU2">
        <v>56</v>
      </c>
      <c r="AV2">
        <v>3161352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ht="18.75" spans="1:75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6" t="s">
        <v>43</v>
      </c>
      <c r="R3" s="57" t="s">
        <v>36</v>
      </c>
      <c r="S3" s="58" t="s">
        <v>38</v>
      </c>
      <c r="T3" s="58" t="s">
        <v>39</v>
      </c>
      <c r="U3" s="58" t="s">
        <v>45</v>
      </c>
      <c r="V3" s="58" t="s">
        <v>42</v>
      </c>
      <c r="W3" s="59" t="s">
        <v>43</v>
      </c>
      <c r="X3" s="60"/>
      <c r="Y3" s="86"/>
      <c r="AA3">
        <f t="shared" si="0"/>
        <v>0</v>
      </c>
      <c r="AB3" s="82" t="s">
        <v>46</v>
      </c>
      <c r="AC3" s="82">
        <v>0</v>
      </c>
      <c r="AD3" s="82">
        <v>0</v>
      </c>
      <c r="AE3" s="82">
        <v>0</v>
      </c>
      <c r="AF3" s="82">
        <v>0</v>
      </c>
      <c r="AG3">
        <f t="shared" si="1"/>
        <v>0</v>
      </c>
      <c r="AI3" s="91" t="s">
        <v>47</v>
      </c>
      <c r="AJ3" s="90" t="s">
        <v>30</v>
      </c>
      <c r="AL3" s="84" t="s">
        <v>32</v>
      </c>
      <c r="AM3" s="84">
        <v>0</v>
      </c>
      <c r="AN3" s="84">
        <v>0</v>
      </c>
      <c r="AO3" s="84">
        <v>1</v>
      </c>
      <c r="AP3" s="84">
        <v>523000</v>
      </c>
      <c r="AR3" t="s">
        <v>32</v>
      </c>
      <c r="AS3">
        <v>0</v>
      </c>
      <c r="AT3">
        <v>0</v>
      </c>
      <c r="AU3">
        <v>1</v>
      </c>
      <c r="AV3">
        <v>523000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ht="17.25" spans="1:75">
      <c r="A4" s="12" t="s">
        <v>50</v>
      </c>
      <c r="B4" s="13" t="s">
        <v>51</v>
      </c>
      <c r="C4" s="14">
        <v>20</v>
      </c>
      <c r="D4" s="15">
        <v>10</v>
      </c>
      <c r="E4" s="15">
        <f t="shared" ref="E4:E47" si="5">VLOOKUP(B4,$AL:$AP,4,FALSE)</f>
        <v>27</v>
      </c>
      <c r="F4" s="15">
        <v>8</v>
      </c>
      <c r="G4" s="15">
        <f t="shared" ref="G4:G47" si="6">IFERROR(VLOOKUP(B4,$BF:$BG,2,FALSE),0)</f>
        <v>3</v>
      </c>
      <c r="H4" s="15"/>
      <c r="I4" s="15">
        <f t="shared" ref="I4:I15" si="7">SUM(E4:H4)</f>
        <v>38</v>
      </c>
      <c r="J4" s="39">
        <f t="shared" ref="J4:J48" si="8">I4/C4</f>
        <v>1.9</v>
      </c>
      <c r="K4" s="40">
        <v>70</v>
      </c>
      <c r="L4" s="15">
        <v>40</v>
      </c>
      <c r="M4" s="15">
        <f t="shared" ref="M4:M47" si="9">VLOOKUP(B4,$AL:$AP,5,FALSE)/10000</f>
        <v>78.85</v>
      </c>
      <c r="N4" s="15">
        <f t="shared" ref="N4:N27" si="10">IFERROR(VLOOKUP(B4,$BN:$BO,2,FALSE),0)/10000</f>
        <v>0</v>
      </c>
      <c r="O4" s="15"/>
      <c r="P4" s="15">
        <f t="shared" ref="P4:P47" si="11">SUM(M4:O4)</f>
        <v>78.85</v>
      </c>
      <c r="Q4" s="61">
        <f t="shared" ref="Q4:Q48" si="12">P4/K4</f>
        <v>1.12642857142857</v>
      </c>
      <c r="R4" s="40">
        <v>1</v>
      </c>
      <c r="S4" s="62">
        <f t="shared" ref="S4:S37" si="13">IFERROR(VLOOKUP(B4,$BV:$BW,2,FALSE),0)</f>
        <v>3</v>
      </c>
      <c r="T4" s="62">
        <v>1</v>
      </c>
      <c r="U4" s="62"/>
      <c r="V4" s="15">
        <f t="shared" ref="V4:V47" si="14">SUM(S4:U4)</f>
        <v>4</v>
      </c>
      <c r="W4" s="61">
        <f t="shared" ref="W4:W48" si="15">V4/R4</f>
        <v>4</v>
      </c>
      <c r="X4" s="63">
        <f t="shared" ref="X4:X48" si="16">IF(J4&gt;1.2,1.2,J4)*0.05+IF(Q4&gt;1.2,1.2,Q4)*0.05+IF(W4&gt;1.2,1.2,W4)*0.05</f>
        <v>0.176321428571429</v>
      </c>
      <c r="Y4" s="15">
        <v>116.7407</v>
      </c>
      <c r="Z4">
        <f t="shared" ref="Z4:Z67" si="17">P4-Y4</f>
        <v>-37.8907</v>
      </c>
      <c r="AA4" t="str">
        <f t="shared" si="0"/>
        <v>运营管理部</v>
      </c>
      <c r="AB4" s="82" t="s">
        <v>52</v>
      </c>
      <c r="AC4" s="82">
        <v>0</v>
      </c>
      <c r="AD4" s="82">
        <v>0</v>
      </c>
      <c r="AE4" s="82">
        <v>0</v>
      </c>
      <c r="AF4" s="82">
        <v>0</v>
      </c>
      <c r="AG4" t="str">
        <f t="shared" si="1"/>
        <v>运营管理部</v>
      </c>
      <c r="AI4" s="91" t="s">
        <v>53</v>
      </c>
      <c r="AJ4" s="90" t="s">
        <v>30</v>
      </c>
      <c r="AL4" s="84" t="s">
        <v>35</v>
      </c>
      <c r="AM4" s="84">
        <v>2</v>
      </c>
      <c r="AN4" s="84">
        <v>0</v>
      </c>
      <c r="AO4" s="84">
        <v>26</v>
      </c>
      <c r="AP4" s="84">
        <v>490118</v>
      </c>
      <c r="AR4" t="s">
        <v>35</v>
      </c>
      <c r="AS4">
        <v>2</v>
      </c>
      <c r="AT4">
        <v>0</v>
      </c>
      <c r="AU4">
        <v>26</v>
      </c>
      <c r="AV4">
        <v>490118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ht="17.25" spans="1:75">
      <c r="A5" s="16"/>
      <c r="B5" s="17" t="s">
        <v>57</v>
      </c>
      <c r="C5" s="18">
        <v>29</v>
      </c>
      <c r="D5" s="15">
        <v>0</v>
      </c>
      <c r="E5" s="15">
        <f t="shared" si="5"/>
        <v>13</v>
      </c>
      <c r="F5" s="19">
        <v>12</v>
      </c>
      <c r="G5" s="15">
        <f t="shared" si="6"/>
        <v>4</v>
      </c>
      <c r="H5" s="15"/>
      <c r="I5" s="15">
        <f t="shared" si="7"/>
        <v>29</v>
      </c>
      <c r="J5" s="42">
        <f t="shared" si="8"/>
        <v>1</v>
      </c>
      <c r="K5" s="43">
        <v>80</v>
      </c>
      <c r="L5" s="15">
        <v>14.5</v>
      </c>
      <c r="M5" s="15">
        <f t="shared" si="9"/>
        <v>64.6178</v>
      </c>
      <c r="N5" s="15">
        <f t="shared" si="10"/>
        <v>66.7229</v>
      </c>
      <c r="O5" s="19"/>
      <c r="P5" s="15">
        <f t="shared" si="11"/>
        <v>131.3407</v>
      </c>
      <c r="Q5" s="64">
        <f t="shared" si="12"/>
        <v>1.64175875</v>
      </c>
      <c r="R5" s="40">
        <v>2</v>
      </c>
      <c r="S5" s="62">
        <f t="shared" si="13"/>
        <v>4</v>
      </c>
      <c r="T5" s="65">
        <v>4</v>
      </c>
      <c r="U5" s="62"/>
      <c r="V5" s="15">
        <f t="shared" si="14"/>
        <v>8</v>
      </c>
      <c r="W5" s="64">
        <f t="shared" si="15"/>
        <v>4</v>
      </c>
      <c r="X5" s="66">
        <f t="shared" si="16"/>
        <v>0.17</v>
      </c>
      <c r="Y5" s="15">
        <v>74.765</v>
      </c>
      <c r="Z5">
        <f t="shared" si="17"/>
        <v>56.5757</v>
      </c>
      <c r="AA5" t="str">
        <f t="shared" si="0"/>
        <v>川沙支行</v>
      </c>
      <c r="AB5" s="82" t="s">
        <v>59</v>
      </c>
      <c r="AC5" s="82">
        <v>0</v>
      </c>
      <c r="AD5" s="82">
        <v>0</v>
      </c>
      <c r="AE5" s="82">
        <v>0</v>
      </c>
      <c r="AF5" s="82">
        <v>0</v>
      </c>
      <c r="AG5" t="str">
        <f t="shared" si="1"/>
        <v>川沙支行</v>
      </c>
      <c r="AI5" s="90" t="s">
        <v>60</v>
      </c>
      <c r="AJ5" s="90" t="s">
        <v>30</v>
      </c>
      <c r="AL5" s="84" t="s">
        <v>34</v>
      </c>
      <c r="AM5" s="84">
        <v>2</v>
      </c>
      <c r="AN5" s="84">
        <v>10000</v>
      </c>
      <c r="AO5" s="84">
        <v>53</v>
      </c>
      <c r="AP5" s="84">
        <v>424852</v>
      </c>
      <c r="AR5" t="s">
        <v>34</v>
      </c>
      <c r="AS5">
        <v>2</v>
      </c>
      <c r="AT5">
        <v>10000</v>
      </c>
      <c r="AU5">
        <v>53</v>
      </c>
      <c r="AV5">
        <v>424852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ht="17.25" spans="1:75">
      <c r="A6" s="16"/>
      <c r="B6" s="17" t="s">
        <v>49</v>
      </c>
      <c r="C6" s="18">
        <v>38</v>
      </c>
      <c r="D6" s="15">
        <v>12</v>
      </c>
      <c r="E6" s="15">
        <f t="shared" si="5"/>
        <v>1</v>
      </c>
      <c r="F6" s="19">
        <v>105</v>
      </c>
      <c r="G6" s="15">
        <f t="shared" si="6"/>
        <v>0</v>
      </c>
      <c r="H6" s="15"/>
      <c r="I6" s="15">
        <f t="shared" si="7"/>
        <v>106</v>
      </c>
      <c r="J6" s="42">
        <f t="shared" si="8"/>
        <v>2.78947368421053</v>
      </c>
      <c r="K6" s="43">
        <v>110</v>
      </c>
      <c r="L6" s="15">
        <v>11.7</v>
      </c>
      <c r="M6" s="15">
        <f t="shared" si="9"/>
        <v>66.465</v>
      </c>
      <c r="N6" s="15">
        <f t="shared" si="10"/>
        <v>0</v>
      </c>
      <c r="O6" s="19">
        <v>20</v>
      </c>
      <c r="P6" s="15">
        <f t="shared" si="11"/>
        <v>86.465</v>
      </c>
      <c r="Q6" s="64">
        <f t="shared" si="12"/>
        <v>0.786045454545455</v>
      </c>
      <c r="R6" s="40">
        <v>3</v>
      </c>
      <c r="S6" s="62">
        <f t="shared" si="13"/>
        <v>0</v>
      </c>
      <c r="T6" s="65">
        <v>51</v>
      </c>
      <c r="U6" s="62"/>
      <c r="V6" s="15">
        <f t="shared" si="14"/>
        <v>51</v>
      </c>
      <c r="W6" s="64">
        <f t="shared" si="15"/>
        <v>17</v>
      </c>
      <c r="X6" s="66">
        <f t="shared" si="16"/>
        <v>0.159302272727273</v>
      </c>
      <c r="Y6" s="15">
        <v>110.3</v>
      </c>
      <c r="Z6">
        <f t="shared" si="17"/>
        <v>-23.835</v>
      </c>
      <c r="AA6">
        <f t="shared" si="0"/>
        <v>0</v>
      </c>
      <c r="AB6" s="82" t="s">
        <v>67</v>
      </c>
      <c r="AC6" s="82">
        <v>0</v>
      </c>
      <c r="AD6" s="82">
        <v>0</v>
      </c>
      <c r="AE6" s="82">
        <v>0</v>
      </c>
      <c r="AF6" s="82">
        <v>0</v>
      </c>
      <c r="AG6">
        <f t="shared" si="1"/>
        <v>0</v>
      </c>
      <c r="AI6" s="90" t="s">
        <v>68</v>
      </c>
      <c r="AJ6" s="90" t="s">
        <v>30</v>
      </c>
      <c r="AL6" s="84" t="s">
        <v>49</v>
      </c>
      <c r="AM6" s="84">
        <v>0</v>
      </c>
      <c r="AN6" s="84">
        <v>0</v>
      </c>
      <c r="AO6" s="84">
        <v>1</v>
      </c>
      <c r="AP6" s="84">
        <v>664650</v>
      </c>
      <c r="AR6" t="s">
        <v>49</v>
      </c>
      <c r="AS6">
        <v>0</v>
      </c>
      <c r="AT6">
        <v>0</v>
      </c>
      <c r="AU6">
        <v>1</v>
      </c>
      <c r="AV6">
        <v>664650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ht="18" customHeight="1" spans="1:75">
      <c r="A7" s="16"/>
      <c r="B7" s="17" t="s">
        <v>73</v>
      </c>
      <c r="C7" s="18">
        <v>25</v>
      </c>
      <c r="D7" s="15">
        <v>0</v>
      </c>
      <c r="E7" s="15">
        <f t="shared" si="5"/>
        <v>3</v>
      </c>
      <c r="F7" s="19">
        <v>26</v>
      </c>
      <c r="G7" s="15">
        <f t="shared" si="6"/>
        <v>0</v>
      </c>
      <c r="H7" s="15"/>
      <c r="I7" s="15">
        <f t="shared" si="7"/>
        <v>29</v>
      </c>
      <c r="J7" s="42">
        <f t="shared" si="8"/>
        <v>1.16</v>
      </c>
      <c r="K7" s="43">
        <v>200</v>
      </c>
      <c r="L7" s="15">
        <v>0</v>
      </c>
      <c r="M7" s="15">
        <f t="shared" si="9"/>
        <v>110.6</v>
      </c>
      <c r="N7" s="15">
        <f t="shared" si="10"/>
        <v>0</v>
      </c>
      <c r="O7" s="19"/>
      <c r="P7" s="15">
        <f t="shared" si="11"/>
        <v>110.6</v>
      </c>
      <c r="Q7" s="64">
        <f t="shared" si="12"/>
        <v>0.553</v>
      </c>
      <c r="R7" s="40">
        <v>2</v>
      </c>
      <c r="S7" s="62">
        <f t="shared" si="13"/>
        <v>0</v>
      </c>
      <c r="T7" s="65">
        <v>13</v>
      </c>
      <c r="U7" s="62"/>
      <c r="V7" s="15">
        <f t="shared" si="14"/>
        <v>13</v>
      </c>
      <c r="W7" s="64">
        <f t="shared" si="15"/>
        <v>6.5</v>
      </c>
      <c r="X7" s="66">
        <f t="shared" si="16"/>
        <v>0.14565</v>
      </c>
      <c r="Y7" s="15">
        <v>33.2</v>
      </c>
      <c r="Z7">
        <f t="shared" si="17"/>
        <v>77.4</v>
      </c>
      <c r="AA7" t="str">
        <f t="shared" si="0"/>
        <v>芳华分理处</v>
      </c>
      <c r="AB7" s="82" t="s">
        <v>74</v>
      </c>
      <c r="AC7" s="82">
        <v>0</v>
      </c>
      <c r="AD7" s="82">
        <v>0</v>
      </c>
      <c r="AE7" s="82">
        <v>2</v>
      </c>
      <c r="AF7" s="82">
        <v>38000</v>
      </c>
      <c r="AG7" t="str">
        <f t="shared" si="1"/>
        <v>芳华分理处</v>
      </c>
      <c r="AI7" s="90" t="s">
        <v>75</v>
      </c>
      <c r="AJ7" s="90" t="s">
        <v>30</v>
      </c>
      <c r="AL7" s="84" t="s">
        <v>66</v>
      </c>
      <c r="AM7" s="84">
        <v>0</v>
      </c>
      <c r="AN7" s="84">
        <v>0</v>
      </c>
      <c r="AO7" s="84">
        <v>6</v>
      </c>
      <c r="AP7" s="84">
        <v>1089650</v>
      </c>
      <c r="AR7" t="s">
        <v>66</v>
      </c>
      <c r="AS7">
        <v>0</v>
      </c>
      <c r="AT7">
        <v>0</v>
      </c>
      <c r="AU7">
        <v>6</v>
      </c>
      <c r="AV7">
        <v>1089650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ht="17.25" spans="1:75">
      <c r="A8" s="16"/>
      <c r="B8" s="17" t="s">
        <v>66</v>
      </c>
      <c r="C8" s="18">
        <v>38</v>
      </c>
      <c r="D8" s="15">
        <v>1</v>
      </c>
      <c r="E8" s="15">
        <f t="shared" si="5"/>
        <v>6</v>
      </c>
      <c r="F8" s="19">
        <v>32</v>
      </c>
      <c r="G8" s="15">
        <f t="shared" si="6"/>
        <v>5</v>
      </c>
      <c r="H8" s="15"/>
      <c r="I8" s="15">
        <f t="shared" si="7"/>
        <v>43</v>
      </c>
      <c r="J8" s="42">
        <f t="shared" si="8"/>
        <v>1.13157894736842</v>
      </c>
      <c r="K8" s="43">
        <v>200</v>
      </c>
      <c r="L8" s="15">
        <v>16.9</v>
      </c>
      <c r="M8" s="15">
        <f t="shared" si="9"/>
        <v>108.965</v>
      </c>
      <c r="N8" s="15">
        <f t="shared" si="10"/>
        <v>0</v>
      </c>
      <c r="O8" s="19"/>
      <c r="P8" s="15">
        <f t="shared" si="11"/>
        <v>108.965</v>
      </c>
      <c r="Q8" s="64">
        <f t="shared" si="12"/>
        <v>0.544825</v>
      </c>
      <c r="R8" s="40">
        <v>2</v>
      </c>
      <c r="S8" s="62">
        <f t="shared" si="13"/>
        <v>5</v>
      </c>
      <c r="T8" s="65">
        <v>15</v>
      </c>
      <c r="U8" s="62"/>
      <c r="V8" s="15">
        <f t="shared" si="14"/>
        <v>20</v>
      </c>
      <c r="W8" s="64">
        <f t="shared" si="15"/>
        <v>10</v>
      </c>
      <c r="X8" s="66">
        <f t="shared" si="16"/>
        <v>0.143820197368421</v>
      </c>
      <c r="Y8" s="15">
        <v>92.065</v>
      </c>
      <c r="Z8">
        <f t="shared" si="17"/>
        <v>16.9</v>
      </c>
      <c r="AA8" t="str">
        <f t="shared" si="0"/>
        <v>风险管理部</v>
      </c>
      <c r="AB8" s="82" t="s">
        <v>80</v>
      </c>
      <c r="AC8" s="82">
        <v>0</v>
      </c>
      <c r="AD8" s="82">
        <v>0</v>
      </c>
      <c r="AE8" s="82">
        <v>0</v>
      </c>
      <c r="AF8" s="82">
        <v>0</v>
      </c>
      <c r="AG8" t="str">
        <f t="shared" si="1"/>
        <v>风险管理部</v>
      </c>
      <c r="AI8" s="90" t="s">
        <v>81</v>
      </c>
      <c r="AJ8" s="90" t="s">
        <v>30</v>
      </c>
      <c r="AL8" s="84" t="s">
        <v>72</v>
      </c>
      <c r="AM8" s="84">
        <v>0</v>
      </c>
      <c r="AN8" s="84">
        <v>0</v>
      </c>
      <c r="AO8" s="84">
        <v>3</v>
      </c>
      <c r="AP8" s="84">
        <v>830571</v>
      </c>
      <c r="AR8" t="s">
        <v>72</v>
      </c>
      <c r="AS8">
        <v>0</v>
      </c>
      <c r="AT8">
        <v>0</v>
      </c>
      <c r="AU8">
        <v>3</v>
      </c>
      <c r="AV8">
        <v>830571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ht="17.25" spans="1:75">
      <c r="A9" s="16"/>
      <c r="B9" s="17" t="s">
        <v>64</v>
      </c>
      <c r="C9" s="18">
        <v>27</v>
      </c>
      <c r="D9" s="15">
        <v>0</v>
      </c>
      <c r="E9" s="15">
        <f t="shared" si="5"/>
        <v>17</v>
      </c>
      <c r="F9" s="19"/>
      <c r="G9" s="15">
        <f t="shared" si="6"/>
        <v>2</v>
      </c>
      <c r="H9" s="15"/>
      <c r="I9" s="15">
        <f t="shared" si="7"/>
        <v>19</v>
      </c>
      <c r="J9" s="42">
        <f t="shared" si="8"/>
        <v>0.703703703703704</v>
      </c>
      <c r="K9" s="43">
        <v>200</v>
      </c>
      <c r="L9" s="15">
        <v>0</v>
      </c>
      <c r="M9" s="15">
        <f t="shared" si="9"/>
        <v>168.5912</v>
      </c>
      <c r="N9" s="15">
        <f t="shared" si="10"/>
        <v>29.8</v>
      </c>
      <c r="O9" s="19"/>
      <c r="P9" s="15">
        <f t="shared" si="11"/>
        <v>198.3912</v>
      </c>
      <c r="Q9" s="64">
        <f t="shared" si="12"/>
        <v>0.991956</v>
      </c>
      <c r="R9" s="40">
        <v>2</v>
      </c>
      <c r="S9" s="62">
        <f t="shared" si="13"/>
        <v>2</v>
      </c>
      <c r="T9" s="65"/>
      <c r="U9" s="62"/>
      <c r="V9" s="15">
        <f t="shared" si="14"/>
        <v>2</v>
      </c>
      <c r="W9" s="64">
        <f t="shared" si="15"/>
        <v>1</v>
      </c>
      <c r="X9" s="66">
        <f t="shared" si="16"/>
        <v>0.134782985185185</v>
      </c>
      <c r="Y9" s="15">
        <v>193.0166</v>
      </c>
      <c r="Z9">
        <f t="shared" si="17"/>
        <v>5.37459999999999</v>
      </c>
      <c r="AA9">
        <f t="shared" si="0"/>
        <v>0</v>
      </c>
      <c r="AB9" s="82" t="s">
        <v>86</v>
      </c>
      <c r="AC9" s="82">
        <v>0</v>
      </c>
      <c r="AD9" s="82">
        <v>0</v>
      </c>
      <c r="AE9" s="82">
        <v>0</v>
      </c>
      <c r="AF9" s="82">
        <v>0</v>
      </c>
      <c r="AG9">
        <f t="shared" si="1"/>
        <v>0</v>
      </c>
      <c r="AI9" s="90" t="s">
        <v>87</v>
      </c>
      <c r="AJ9" s="90" t="s">
        <v>30</v>
      </c>
      <c r="AL9" s="84" t="s">
        <v>54</v>
      </c>
      <c r="AM9" s="84">
        <v>0</v>
      </c>
      <c r="AN9" s="84">
        <v>10000</v>
      </c>
      <c r="AO9" s="84">
        <v>9</v>
      </c>
      <c r="AP9" s="84">
        <v>881000</v>
      </c>
      <c r="AR9" t="s">
        <v>54</v>
      </c>
      <c r="AS9">
        <v>0</v>
      </c>
      <c r="AT9">
        <v>10000</v>
      </c>
      <c r="AU9">
        <v>9</v>
      </c>
      <c r="AV9">
        <v>881000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ht="17" customHeight="1" spans="1:75">
      <c r="A10" s="16"/>
      <c r="B10" s="17" t="s">
        <v>35</v>
      </c>
      <c r="C10" s="18">
        <v>22</v>
      </c>
      <c r="D10" s="15">
        <v>1</v>
      </c>
      <c r="E10" s="15">
        <f t="shared" si="5"/>
        <v>26</v>
      </c>
      <c r="F10" s="19"/>
      <c r="G10" s="15">
        <f t="shared" si="6"/>
        <v>1</v>
      </c>
      <c r="H10" s="15"/>
      <c r="I10" s="15">
        <f t="shared" si="7"/>
        <v>27</v>
      </c>
      <c r="J10" s="42">
        <f t="shared" si="8"/>
        <v>1.22727272727273</v>
      </c>
      <c r="K10" s="43">
        <v>120</v>
      </c>
      <c r="L10" s="15">
        <v>10</v>
      </c>
      <c r="M10" s="15">
        <f t="shared" si="9"/>
        <v>49.0118</v>
      </c>
      <c r="N10" s="15">
        <f t="shared" si="10"/>
        <v>0</v>
      </c>
      <c r="O10" s="19"/>
      <c r="P10" s="15">
        <f t="shared" si="11"/>
        <v>49.0118</v>
      </c>
      <c r="Q10" s="64">
        <f t="shared" si="12"/>
        <v>0.408431666666667</v>
      </c>
      <c r="R10" s="40">
        <v>2</v>
      </c>
      <c r="S10" s="62">
        <f t="shared" si="13"/>
        <v>2</v>
      </c>
      <c r="T10" s="65"/>
      <c r="U10" s="62"/>
      <c r="V10" s="15">
        <f t="shared" si="14"/>
        <v>2</v>
      </c>
      <c r="W10" s="64">
        <f t="shared" si="15"/>
        <v>1</v>
      </c>
      <c r="X10" s="66">
        <f t="shared" si="16"/>
        <v>0.130421583333333</v>
      </c>
      <c r="Y10" s="15">
        <v>73.5571</v>
      </c>
      <c r="Z10">
        <f t="shared" si="17"/>
        <v>-24.5453</v>
      </c>
      <c r="AA10">
        <f t="shared" si="0"/>
        <v>0</v>
      </c>
      <c r="AB10" s="82" t="s">
        <v>91</v>
      </c>
      <c r="AC10" s="82">
        <v>0</v>
      </c>
      <c r="AD10" s="82">
        <v>0</v>
      </c>
      <c r="AE10" s="82">
        <v>0</v>
      </c>
      <c r="AF10" s="82">
        <v>0</v>
      </c>
      <c r="AG10">
        <f t="shared" si="1"/>
        <v>0</v>
      </c>
      <c r="AI10" s="90" t="s">
        <v>92</v>
      </c>
      <c r="AJ10" s="90" t="s">
        <v>30</v>
      </c>
      <c r="AL10" s="84" t="s">
        <v>57</v>
      </c>
      <c r="AM10" s="84">
        <v>0</v>
      </c>
      <c r="AN10" s="84">
        <v>0</v>
      </c>
      <c r="AO10" s="84">
        <v>13</v>
      </c>
      <c r="AP10" s="84">
        <v>646178</v>
      </c>
      <c r="AR10" t="s">
        <v>57</v>
      </c>
      <c r="AS10">
        <v>0</v>
      </c>
      <c r="AT10">
        <v>0</v>
      </c>
      <c r="AU10">
        <v>13</v>
      </c>
      <c r="AV10">
        <v>646178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ht="17.25" spans="1:75">
      <c r="A11" s="16"/>
      <c r="B11" s="17" t="s">
        <v>72</v>
      </c>
      <c r="C11" s="18">
        <v>27</v>
      </c>
      <c r="D11" s="15">
        <v>0</v>
      </c>
      <c r="E11" s="15">
        <f t="shared" si="5"/>
        <v>3</v>
      </c>
      <c r="F11" s="19">
        <v>18</v>
      </c>
      <c r="G11" s="15">
        <f t="shared" si="6"/>
        <v>0</v>
      </c>
      <c r="H11" s="15"/>
      <c r="I11" s="15">
        <f t="shared" si="7"/>
        <v>21</v>
      </c>
      <c r="J11" s="42">
        <f t="shared" si="8"/>
        <v>0.777777777777778</v>
      </c>
      <c r="K11" s="43">
        <v>140</v>
      </c>
      <c r="L11" s="15">
        <v>1.59999999999999</v>
      </c>
      <c r="M11" s="15">
        <f t="shared" si="9"/>
        <v>83.0571</v>
      </c>
      <c r="N11" s="15">
        <f t="shared" si="10"/>
        <v>0</v>
      </c>
      <c r="O11" s="19"/>
      <c r="P11" s="15">
        <f t="shared" si="11"/>
        <v>83.0571</v>
      </c>
      <c r="Q11" s="64">
        <f t="shared" si="12"/>
        <v>0.593265</v>
      </c>
      <c r="R11" s="40">
        <v>2</v>
      </c>
      <c r="S11" s="62">
        <f t="shared" si="13"/>
        <v>0</v>
      </c>
      <c r="T11" s="65">
        <v>9</v>
      </c>
      <c r="U11" s="62"/>
      <c r="V11" s="15">
        <f t="shared" si="14"/>
        <v>9</v>
      </c>
      <c r="W11" s="64">
        <f t="shared" si="15"/>
        <v>4.5</v>
      </c>
      <c r="X11" s="66">
        <f t="shared" si="16"/>
        <v>0.128552138888889</v>
      </c>
      <c r="Y11" s="15">
        <v>149.5121</v>
      </c>
      <c r="Z11">
        <f t="shared" si="17"/>
        <v>-66.455</v>
      </c>
      <c r="AA11" t="str">
        <f t="shared" si="0"/>
        <v>张江支行</v>
      </c>
      <c r="AB11" s="82" t="s">
        <v>97</v>
      </c>
      <c r="AC11" s="82">
        <v>0</v>
      </c>
      <c r="AD11" s="82">
        <v>0</v>
      </c>
      <c r="AE11" s="82">
        <v>0</v>
      </c>
      <c r="AF11" s="82">
        <v>0</v>
      </c>
      <c r="AG11" t="str">
        <f t="shared" si="1"/>
        <v>张江支行</v>
      </c>
      <c r="AI11" s="90" t="s">
        <v>98</v>
      </c>
      <c r="AJ11" s="90" t="s">
        <v>30</v>
      </c>
      <c r="AL11" s="84" t="s">
        <v>73</v>
      </c>
      <c r="AM11" s="84">
        <v>0</v>
      </c>
      <c r="AN11" s="84">
        <v>0</v>
      </c>
      <c r="AO11" s="84">
        <v>3</v>
      </c>
      <c r="AP11" s="84">
        <v>1106000</v>
      </c>
      <c r="AR11" t="s">
        <v>73</v>
      </c>
      <c r="AS11">
        <v>0</v>
      </c>
      <c r="AT11">
        <v>0</v>
      </c>
      <c r="AU11">
        <v>3</v>
      </c>
      <c r="AV11">
        <v>1106000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ht="17.25" spans="1:75">
      <c r="A12" s="16"/>
      <c r="B12" s="17" t="s">
        <v>54</v>
      </c>
      <c r="C12" s="18">
        <v>30</v>
      </c>
      <c r="D12" s="15">
        <v>0</v>
      </c>
      <c r="E12" s="15">
        <f t="shared" si="5"/>
        <v>9</v>
      </c>
      <c r="F12" s="19">
        <v>7</v>
      </c>
      <c r="G12" s="15">
        <f t="shared" si="6"/>
        <v>4</v>
      </c>
      <c r="H12" s="15"/>
      <c r="I12" s="15">
        <f t="shared" si="7"/>
        <v>20</v>
      </c>
      <c r="J12" s="42">
        <f t="shared" si="8"/>
        <v>0.666666666666667</v>
      </c>
      <c r="K12" s="43">
        <v>200</v>
      </c>
      <c r="L12" s="15">
        <v>0.799999999999997</v>
      </c>
      <c r="M12" s="15">
        <f t="shared" si="9"/>
        <v>88.1</v>
      </c>
      <c r="N12" s="15">
        <f t="shared" si="10"/>
        <v>0</v>
      </c>
      <c r="O12" s="19"/>
      <c r="P12" s="15">
        <f t="shared" si="11"/>
        <v>88.1</v>
      </c>
      <c r="Q12" s="64">
        <f t="shared" si="12"/>
        <v>0.4405</v>
      </c>
      <c r="R12" s="40">
        <v>2</v>
      </c>
      <c r="S12" s="62">
        <f t="shared" si="13"/>
        <v>4</v>
      </c>
      <c r="T12" s="65">
        <v>3</v>
      </c>
      <c r="U12" s="62"/>
      <c r="V12" s="15">
        <f t="shared" si="14"/>
        <v>7</v>
      </c>
      <c r="W12" s="64">
        <f t="shared" si="15"/>
        <v>3.5</v>
      </c>
      <c r="X12" s="66">
        <f t="shared" si="16"/>
        <v>0.115358333333333</v>
      </c>
      <c r="Y12" s="15">
        <v>76.3</v>
      </c>
      <c r="Z12">
        <f t="shared" si="17"/>
        <v>11.8</v>
      </c>
      <c r="AA12" t="str">
        <f t="shared" si="0"/>
        <v>合庆支行</v>
      </c>
      <c r="AB12" s="82" t="s">
        <v>105</v>
      </c>
      <c r="AC12" s="82">
        <v>0</v>
      </c>
      <c r="AD12" s="82">
        <v>0</v>
      </c>
      <c r="AE12" s="82">
        <v>0</v>
      </c>
      <c r="AF12" s="82">
        <v>0</v>
      </c>
      <c r="AG12" t="str">
        <f t="shared" si="1"/>
        <v>合庆支行</v>
      </c>
      <c r="AI12" s="90" t="s">
        <v>106</v>
      </c>
      <c r="AJ12" s="90" t="s">
        <v>30</v>
      </c>
      <c r="AL12" s="84" t="s">
        <v>51</v>
      </c>
      <c r="AM12" s="84">
        <v>0</v>
      </c>
      <c r="AN12" s="84">
        <v>0</v>
      </c>
      <c r="AO12" s="84">
        <v>27</v>
      </c>
      <c r="AP12" s="84">
        <v>788500</v>
      </c>
      <c r="AR12" t="s">
        <v>51</v>
      </c>
      <c r="AS12">
        <v>0</v>
      </c>
      <c r="AT12">
        <v>0</v>
      </c>
      <c r="AU12">
        <v>27</v>
      </c>
      <c r="AV12">
        <v>788500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ht="17.25" spans="1:75">
      <c r="A13" s="16"/>
      <c r="B13" s="17" t="s">
        <v>104</v>
      </c>
      <c r="C13" s="18">
        <v>20</v>
      </c>
      <c r="D13" s="15">
        <v>0</v>
      </c>
      <c r="E13" s="15">
        <f t="shared" si="5"/>
        <v>1</v>
      </c>
      <c r="F13" s="19"/>
      <c r="G13" s="15">
        <f t="shared" si="6"/>
        <v>0</v>
      </c>
      <c r="H13" s="15"/>
      <c r="I13" s="15">
        <f t="shared" si="7"/>
        <v>1</v>
      </c>
      <c r="J13" s="42">
        <f t="shared" si="8"/>
        <v>0.05</v>
      </c>
      <c r="K13" s="43">
        <v>60</v>
      </c>
      <c r="L13" s="15">
        <v>0</v>
      </c>
      <c r="M13" s="15">
        <f t="shared" si="9"/>
        <v>113.1821</v>
      </c>
      <c r="N13" s="15">
        <f t="shared" si="10"/>
        <v>41</v>
      </c>
      <c r="O13" s="19"/>
      <c r="P13" s="15">
        <f t="shared" si="11"/>
        <v>154.1821</v>
      </c>
      <c r="Q13" s="64">
        <f t="shared" si="12"/>
        <v>2.56970166666667</v>
      </c>
      <c r="R13" s="40">
        <v>1</v>
      </c>
      <c r="S13" s="62">
        <f t="shared" si="13"/>
        <v>1</v>
      </c>
      <c r="T13" s="65"/>
      <c r="U13" s="62"/>
      <c r="V13" s="15">
        <f t="shared" si="14"/>
        <v>1</v>
      </c>
      <c r="W13" s="64">
        <f t="shared" si="15"/>
        <v>1</v>
      </c>
      <c r="X13" s="66">
        <f t="shared" si="16"/>
        <v>0.1125</v>
      </c>
      <c r="Y13" s="15">
        <v>47.16</v>
      </c>
      <c r="Z13">
        <f t="shared" si="17"/>
        <v>107.0221</v>
      </c>
      <c r="AA13" t="str">
        <f t="shared" si="0"/>
        <v>潼港分理处</v>
      </c>
      <c r="AB13" s="82" t="s">
        <v>112</v>
      </c>
      <c r="AC13" s="82">
        <v>0</v>
      </c>
      <c r="AD13" s="82">
        <v>0</v>
      </c>
      <c r="AE13" s="82">
        <v>0</v>
      </c>
      <c r="AF13" s="82">
        <v>0</v>
      </c>
      <c r="AG13" t="str">
        <f t="shared" si="1"/>
        <v>潼港分理处</v>
      </c>
      <c r="AI13" s="90" t="s">
        <v>113</v>
      </c>
      <c r="AJ13" s="90" t="s">
        <v>30</v>
      </c>
      <c r="AL13" s="84" t="s">
        <v>107</v>
      </c>
      <c r="AM13" s="84">
        <v>0</v>
      </c>
      <c r="AN13" s="84">
        <v>0</v>
      </c>
      <c r="AO13" s="84">
        <v>1</v>
      </c>
      <c r="AP13" s="84">
        <v>471600</v>
      </c>
      <c r="AR13" t="s">
        <v>107</v>
      </c>
      <c r="AS13">
        <v>0</v>
      </c>
      <c r="AT13">
        <v>0</v>
      </c>
      <c r="AU13">
        <v>1</v>
      </c>
      <c r="AV13">
        <v>471600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ht="17.25" spans="1:75">
      <c r="A14" s="16"/>
      <c r="B14" s="17" t="s">
        <v>69</v>
      </c>
      <c r="C14" s="18">
        <v>20</v>
      </c>
      <c r="D14" s="15">
        <v>0</v>
      </c>
      <c r="E14" s="15">
        <f t="shared" si="5"/>
        <v>8</v>
      </c>
      <c r="F14" s="19"/>
      <c r="G14" s="15">
        <f t="shared" si="6"/>
        <v>2</v>
      </c>
      <c r="H14" s="15"/>
      <c r="I14" s="15">
        <f t="shared" si="7"/>
        <v>10</v>
      </c>
      <c r="J14" s="42">
        <f t="shared" si="8"/>
        <v>0.5</v>
      </c>
      <c r="K14" s="43">
        <v>160</v>
      </c>
      <c r="L14" s="15">
        <v>0</v>
      </c>
      <c r="M14" s="15">
        <f t="shared" si="9"/>
        <v>60.8643</v>
      </c>
      <c r="N14" s="15">
        <f t="shared" si="10"/>
        <v>0</v>
      </c>
      <c r="O14" s="19"/>
      <c r="P14" s="15">
        <f t="shared" si="11"/>
        <v>60.8643</v>
      </c>
      <c r="Q14" s="64">
        <f t="shared" si="12"/>
        <v>0.380401875</v>
      </c>
      <c r="R14" s="40">
        <v>2</v>
      </c>
      <c r="S14" s="62">
        <f t="shared" si="13"/>
        <v>3</v>
      </c>
      <c r="T14" s="65"/>
      <c r="U14" s="62"/>
      <c r="V14" s="15">
        <f t="shared" si="14"/>
        <v>3</v>
      </c>
      <c r="W14" s="64">
        <f t="shared" si="15"/>
        <v>1.5</v>
      </c>
      <c r="X14" s="66">
        <f t="shared" si="16"/>
        <v>0.10402009375</v>
      </c>
      <c r="Y14" s="15">
        <v>55.8643</v>
      </c>
      <c r="Z14">
        <f t="shared" si="17"/>
        <v>5</v>
      </c>
      <c r="AA14" t="str">
        <f t="shared" si="0"/>
        <v>严桥支行</v>
      </c>
      <c r="AB14" s="82" t="s">
        <v>118</v>
      </c>
      <c r="AC14" s="82">
        <v>0</v>
      </c>
      <c r="AD14" s="82">
        <v>0</v>
      </c>
      <c r="AE14" s="82">
        <v>0</v>
      </c>
      <c r="AF14" s="82">
        <v>0</v>
      </c>
      <c r="AG14" t="str">
        <f t="shared" si="1"/>
        <v>严桥支行</v>
      </c>
      <c r="AI14" s="90" t="s">
        <v>119</v>
      </c>
      <c r="AJ14" s="90" t="s">
        <v>30</v>
      </c>
      <c r="AL14" s="84" t="s">
        <v>64</v>
      </c>
      <c r="AM14" s="84">
        <v>0</v>
      </c>
      <c r="AN14" s="84">
        <v>0</v>
      </c>
      <c r="AO14" s="84">
        <v>17</v>
      </c>
      <c r="AP14" s="84">
        <v>1685912</v>
      </c>
      <c r="AR14" t="s">
        <v>64</v>
      </c>
      <c r="AS14">
        <v>0</v>
      </c>
      <c r="AT14">
        <v>0</v>
      </c>
      <c r="AU14">
        <v>17</v>
      </c>
      <c r="AV14">
        <v>1685912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ht="17.25" spans="1:75">
      <c r="A15" s="16"/>
      <c r="B15" s="17" t="s">
        <v>107</v>
      </c>
      <c r="C15" s="18">
        <v>20</v>
      </c>
      <c r="D15" s="15">
        <v>0</v>
      </c>
      <c r="E15" s="15">
        <f t="shared" si="5"/>
        <v>1</v>
      </c>
      <c r="F15" s="19">
        <v>6</v>
      </c>
      <c r="G15" s="15">
        <f t="shared" si="6"/>
        <v>0</v>
      </c>
      <c r="H15" s="15"/>
      <c r="I15" s="15">
        <f t="shared" si="7"/>
        <v>7</v>
      </c>
      <c r="J15" s="42">
        <f t="shared" si="8"/>
        <v>0.35</v>
      </c>
      <c r="K15" s="43">
        <v>70</v>
      </c>
      <c r="L15" s="15">
        <v>0</v>
      </c>
      <c r="M15" s="15">
        <f t="shared" si="9"/>
        <v>47.16</v>
      </c>
      <c r="N15" s="15">
        <f t="shared" si="10"/>
        <v>0</v>
      </c>
      <c r="O15" s="19"/>
      <c r="P15" s="15">
        <f t="shared" si="11"/>
        <v>47.16</v>
      </c>
      <c r="Q15" s="64">
        <f t="shared" si="12"/>
        <v>0.673714285714286</v>
      </c>
      <c r="R15" s="40">
        <v>2</v>
      </c>
      <c r="S15" s="62">
        <f t="shared" si="13"/>
        <v>0</v>
      </c>
      <c r="T15" s="65">
        <v>2</v>
      </c>
      <c r="U15" s="62"/>
      <c r="V15" s="15">
        <f t="shared" si="14"/>
        <v>2</v>
      </c>
      <c r="W15" s="64">
        <f t="shared" si="15"/>
        <v>1</v>
      </c>
      <c r="X15" s="66">
        <f t="shared" si="16"/>
        <v>0.101185714285714</v>
      </c>
      <c r="Y15" s="15">
        <v>39.0118</v>
      </c>
      <c r="Z15">
        <f t="shared" si="17"/>
        <v>8.1482</v>
      </c>
      <c r="AA15" t="str">
        <f t="shared" si="0"/>
        <v>高桥支行</v>
      </c>
      <c r="AB15" s="82" t="s">
        <v>123</v>
      </c>
      <c r="AC15" s="82">
        <v>0</v>
      </c>
      <c r="AD15" s="82">
        <v>0</v>
      </c>
      <c r="AE15" s="82">
        <v>1</v>
      </c>
      <c r="AF15" s="82">
        <v>0</v>
      </c>
      <c r="AG15" t="str">
        <f t="shared" si="1"/>
        <v>高桥支行</v>
      </c>
      <c r="AI15" s="90" t="s">
        <v>124</v>
      </c>
      <c r="AJ15" s="90" t="s">
        <v>30</v>
      </c>
      <c r="AL15" s="84" t="s">
        <v>69</v>
      </c>
      <c r="AM15" s="84">
        <v>0</v>
      </c>
      <c r="AN15" s="84">
        <v>0</v>
      </c>
      <c r="AO15" s="84">
        <v>8</v>
      </c>
      <c r="AP15" s="84">
        <v>608643</v>
      </c>
      <c r="AR15" t="s">
        <v>69</v>
      </c>
      <c r="AS15">
        <v>0</v>
      </c>
      <c r="AT15">
        <v>0</v>
      </c>
      <c r="AU15">
        <v>8</v>
      </c>
      <c r="AV15">
        <v>608643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18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ht="18" customHeight="1" spans="1:75">
      <c r="A16" s="16"/>
      <c r="B16" s="17" t="s">
        <v>34</v>
      </c>
      <c r="C16" s="18">
        <v>22</v>
      </c>
      <c r="D16" s="15">
        <v>5</v>
      </c>
      <c r="E16" s="15">
        <f t="shared" si="5"/>
        <v>53</v>
      </c>
      <c r="F16" s="19"/>
      <c r="G16" s="15">
        <f t="shared" si="6"/>
        <v>0</v>
      </c>
      <c r="H16" s="15"/>
      <c r="I16" s="15">
        <f>SUM(E16:H16)-2</f>
        <v>51</v>
      </c>
      <c r="J16" s="42">
        <f t="shared" si="8"/>
        <v>2.31818181818182</v>
      </c>
      <c r="K16" s="43">
        <v>90</v>
      </c>
      <c r="L16" s="15">
        <v>0.5</v>
      </c>
      <c r="M16" s="15">
        <f t="shared" si="9"/>
        <v>42.4852</v>
      </c>
      <c r="N16" s="15">
        <f t="shared" si="10"/>
        <v>0.1</v>
      </c>
      <c r="O16" s="19"/>
      <c r="P16" s="15">
        <f t="shared" si="11"/>
        <v>42.5852</v>
      </c>
      <c r="Q16" s="64">
        <f t="shared" si="12"/>
        <v>0.473168888888889</v>
      </c>
      <c r="R16" s="40">
        <v>2</v>
      </c>
      <c r="S16" s="62">
        <f t="shared" si="13"/>
        <v>0</v>
      </c>
      <c r="T16" s="65"/>
      <c r="U16" s="62"/>
      <c r="V16" s="15">
        <f t="shared" si="14"/>
        <v>0</v>
      </c>
      <c r="W16" s="64">
        <f t="shared" si="15"/>
        <v>0</v>
      </c>
      <c r="X16" s="66">
        <f t="shared" si="16"/>
        <v>0.0836584444444445</v>
      </c>
      <c r="Y16" s="15">
        <v>78.91</v>
      </c>
      <c r="Z16">
        <f t="shared" si="17"/>
        <v>-36.3248</v>
      </c>
      <c r="AA16" t="str">
        <f t="shared" si="0"/>
        <v>高东支行</v>
      </c>
      <c r="AB16" s="82" t="s">
        <v>129</v>
      </c>
      <c r="AC16" s="82">
        <v>0</v>
      </c>
      <c r="AD16" s="82">
        <v>0</v>
      </c>
      <c r="AE16" s="82">
        <v>0</v>
      </c>
      <c r="AF16" s="82">
        <v>51000</v>
      </c>
      <c r="AG16" t="str">
        <f t="shared" si="1"/>
        <v>高东支行</v>
      </c>
      <c r="AI16" s="90" t="s">
        <v>130</v>
      </c>
      <c r="AJ16" s="90" t="s">
        <v>30</v>
      </c>
      <c r="AL16" s="84" t="s">
        <v>104</v>
      </c>
      <c r="AM16" s="84">
        <v>0</v>
      </c>
      <c r="AN16" s="84">
        <v>0</v>
      </c>
      <c r="AO16" s="84">
        <v>1</v>
      </c>
      <c r="AP16" s="84">
        <v>1131821</v>
      </c>
      <c r="AR16" t="s">
        <v>104</v>
      </c>
      <c r="AS16">
        <v>0</v>
      </c>
      <c r="AT16">
        <v>0</v>
      </c>
      <c r="AU16">
        <v>1</v>
      </c>
      <c r="AV16">
        <v>1131821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18"/>
        <v>零售市场部</v>
      </c>
      <c r="BS16" t="s">
        <v>116</v>
      </c>
      <c r="BT16">
        <v>72</v>
      </c>
      <c r="BV16" t="s">
        <v>117</v>
      </c>
      <c r="BW16">
        <v>4</v>
      </c>
    </row>
    <row r="17" ht="17.25" spans="1:75">
      <c r="A17" s="16"/>
      <c r="B17" s="17" t="s">
        <v>114</v>
      </c>
      <c r="C17" s="18">
        <v>29</v>
      </c>
      <c r="D17" s="15">
        <v>0</v>
      </c>
      <c r="E17" s="15">
        <f t="shared" si="5"/>
        <v>2</v>
      </c>
      <c r="F17" s="19"/>
      <c r="G17" s="15">
        <f t="shared" si="6"/>
        <v>1</v>
      </c>
      <c r="H17" s="15"/>
      <c r="I17" s="15">
        <f t="shared" ref="I17:I48" si="19">SUM(E17:H17)</f>
        <v>3</v>
      </c>
      <c r="J17" s="42">
        <f t="shared" si="8"/>
        <v>0.103448275862069</v>
      </c>
      <c r="K17" s="43">
        <v>150</v>
      </c>
      <c r="L17" s="15">
        <v>0</v>
      </c>
      <c r="M17" s="15">
        <f t="shared" si="9"/>
        <v>78.91</v>
      </c>
      <c r="N17" s="15">
        <f t="shared" si="10"/>
        <v>0</v>
      </c>
      <c r="O17" s="19"/>
      <c r="P17" s="15">
        <f t="shared" si="11"/>
        <v>78.91</v>
      </c>
      <c r="Q17" s="64">
        <f t="shared" si="12"/>
        <v>0.526066666666667</v>
      </c>
      <c r="R17" s="40">
        <v>1</v>
      </c>
      <c r="S17" s="62">
        <f t="shared" si="13"/>
        <v>1</v>
      </c>
      <c r="T17" s="65"/>
      <c r="U17" s="62"/>
      <c r="V17" s="15">
        <f t="shared" si="14"/>
        <v>1</v>
      </c>
      <c r="W17" s="64">
        <f t="shared" si="15"/>
        <v>1</v>
      </c>
      <c r="X17" s="66">
        <f t="shared" si="16"/>
        <v>0.0814757471264368</v>
      </c>
      <c r="Y17" s="15">
        <v>35.4852</v>
      </c>
      <c r="Z17">
        <f t="shared" si="17"/>
        <v>43.4248</v>
      </c>
      <c r="AA17" t="str">
        <f t="shared" si="0"/>
        <v>张江支行</v>
      </c>
      <c r="AB17" s="82" t="s">
        <v>136</v>
      </c>
      <c r="AC17" s="82">
        <v>0</v>
      </c>
      <c r="AD17" s="82">
        <v>0</v>
      </c>
      <c r="AE17" s="82">
        <v>0</v>
      </c>
      <c r="AF17" s="82">
        <v>140000</v>
      </c>
      <c r="AG17" t="str">
        <f t="shared" si="1"/>
        <v>张江支行</v>
      </c>
      <c r="AI17" s="90" t="s">
        <v>137</v>
      </c>
      <c r="AJ17" s="90" t="s">
        <v>30</v>
      </c>
      <c r="AL17" s="84" t="s">
        <v>114</v>
      </c>
      <c r="AM17" s="84">
        <v>0</v>
      </c>
      <c r="AN17" s="84">
        <v>0</v>
      </c>
      <c r="AO17" s="84">
        <v>2</v>
      </c>
      <c r="AP17" s="84">
        <v>789100</v>
      </c>
      <c r="AR17" t="s">
        <v>114</v>
      </c>
      <c r="AS17">
        <v>0</v>
      </c>
      <c r="AT17">
        <v>0</v>
      </c>
      <c r="AU17">
        <v>2</v>
      </c>
      <c r="AV17">
        <v>789100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18"/>
        <v>妙境支行</v>
      </c>
      <c r="BS17" t="s">
        <v>120</v>
      </c>
      <c r="BT17">
        <v>1</v>
      </c>
      <c r="BV17" t="s">
        <v>128</v>
      </c>
      <c r="BW17">
        <v>1</v>
      </c>
    </row>
    <row r="18" ht="18" spans="1:75">
      <c r="A18" s="20"/>
      <c r="B18" s="21" t="s">
        <v>32</v>
      </c>
      <c r="C18" s="22">
        <v>22</v>
      </c>
      <c r="D18" s="23">
        <v>1</v>
      </c>
      <c r="E18" s="23">
        <f t="shared" si="5"/>
        <v>1</v>
      </c>
      <c r="F18" s="24"/>
      <c r="G18" s="15">
        <f t="shared" si="6"/>
        <v>0</v>
      </c>
      <c r="H18" s="23"/>
      <c r="I18" s="23">
        <f>SUM(E18:H18)+2</f>
        <v>3</v>
      </c>
      <c r="J18" s="44">
        <f t="shared" si="8"/>
        <v>0.136363636363636</v>
      </c>
      <c r="K18" s="45">
        <v>110</v>
      </c>
      <c r="L18" s="23">
        <v>0</v>
      </c>
      <c r="M18" s="23">
        <f t="shared" si="9"/>
        <v>52.3</v>
      </c>
      <c r="N18" s="15">
        <f t="shared" si="10"/>
        <v>23.5</v>
      </c>
      <c r="O18" s="24"/>
      <c r="P18" s="23">
        <f t="shared" si="11"/>
        <v>75.8</v>
      </c>
      <c r="Q18" s="67">
        <f t="shared" si="12"/>
        <v>0.689090909090909</v>
      </c>
      <c r="R18" s="47">
        <v>2</v>
      </c>
      <c r="S18" s="62">
        <f t="shared" si="13"/>
        <v>0</v>
      </c>
      <c r="T18" s="69"/>
      <c r="U18" s="68"/>
      <c r="V18" s="23">
        <f t="shared" si="14"/>
        <v>0</v>
      </c>
      <c r="W18" s="67">
        <f t="shared" si="15"/>
        <v>0</v>
      </c>
      <c r="X18" s="70">
        <f t="shared" si="16"/>
        <v>0.0412727272727273</v>
      </c>
      <c r="Y18" s="23">
        <v>75.8</v>
      </c>
      <c r="Z18">
        <f t="shared" si="17"/>
        <v>0</v>
      </c>
      <c r="AA18" t="str">
        <f t="shared" si="0"/>
        <v>江镇支行</v>
      </c>
      <c r="AB18" s="82" t="s">
        <v>142</v>
      </c>
      <c r="AC18" s="82">
        <v>0</v>
      </c>
      <c r="AD18" s="82">
        <v>0</v>
      </c>
      <c r="AE18" s="82">
        <v>0</v>
      </c>
      <c r="AF18" s="82">
        <v>0</v>
      </c>
      <c r="AG18" t="str">
        <f t="shared" si="1"/>
        <v>江镇支行</v>
      </c>
      <c r="AI18" s="90" t="s">
        <v>143</v>
      </c>
      <c r="AJ18" s="90" t="s">
        <v>30</v>
      </c>
      <c r="AL18" s="84" t="s">
        <v>61</v>
      </c>
      <c r="AM18" s="84">
        <v>0</v>
      </c>
      <c r="AN18" s="84">
        <v>0</v>
      </c>
      <c r="AO18" s="84">
        <v>4</v>
      </c>
      <c r="AP18" s="84">
        <v>372500</v>
      </c>
      <c r="AR18" t="s">
        <v>61</v>
      </c>
      <c r="AS18">
        <v>0</v>
      </c>
      <c r="AT18">
        <v>0</v>
      </c>
      <c r="AU18">
        <v>4</v>
      </c>
      <c r="AV18">
        <v>372500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18"/>
        <v>零售市场部</v>
      </c>
      <c r="BS18" t="s">
        <v>150</v>
      </c>
      <c r="BT18">
        <v>1</v>
      </c>
      <c r="BV18" t="s">
        <v>229</v>
      </c>
      <c r="BW18">
        <v>1</v>
      </c>
    </row>
    <row r="19" ht="18" spans="1:75">
      <c r="A19" s="25" t="s">
        <v>147</v>
      </c>
      <c r="B19" s="13" t="s">
        <v>84</v>
      </c>
      <c r="C19" s="14">
        <v>10</v>
      </c>
      <c r="D19" s="15">
        <v>0</v>
      </c>
      <c r="E19" s="15">
        <f t="shared" si="5"/>
        <v>17</v>
      </c>
      <c r="F19" s="26"/>
      <c r="G19" s="15">
        <f t="shared" si="6"/>
        <v>1</v>
      </c>
      <c r="H19" s="15"/>
      <c r="I19" s="15">
        <f>SUM(E19:H19)+1</f>
        <v>19</v>
      </c>
      <c r="J19" s="39">
        <f t="shared" si="8"/>
        <v>1.9</v>
      </c>
      <c r="K19" s="40">
        <v>100</v>
      </c>
      <c r="L19" s="15">
        <v>0</v>
      </c>
      <c r="M19" s="15">
        <f t="shared" si="9"/>
        <v>181.9012</v>
      </c>
      <c r="N19" s="15">
        <f t="shared" si="10"/>
        <v>20</v>
      </c>
      <c r="O19" s="26"/>
      <c r="P19" s="15">
        <f t="shared" si="11"/>
        <v>201.9012</v>
      </c>
      <c r="Q19" s="61">
        <f t="shared" si="12"/>
        <v>2.019012</v>
      </c>
      <c r="R19" s="40">
        <v>1</v>
      </c>
      <c r="S19" s="62">
        <f t="shared" si="13"/>
        <v>2</v>
      </c>
      <c r="T19" s="71"/>
      <c r="U19" s="71"/>
      <c r="V19" s="15">
        <f t="shared" si="14"/>
        <v>2</v>
      </c>
      <c r="W19" s="72">
        <f t="shared" si="15"/>
        <v>2</v>
      </c>
      <c r="X19" s="63">
        <f t="shared" si="16"/>
        <v>0.18</v>
      </c>
      <c r="Y19" s="15">
        <v>201.9012</v>
      </c>
      <c r="Z19">
        <f t="shared" si="17"/>
        <v>0</v>
      </c>
      <c r="AA19" t="str">
        <f t="shared" si="0"/>
        <v>金桥支行</v>
      </c>
      <c r="AB19" s="82" t="s">
        <v>31</v>
      </c>
      <c r="AC19" s="82">
        <v>0</v>
      </c>
      <c r="AD19" s="82">
        <v>0</v>
      </c>
      <c r="AE19" s="82">
        <v>0</v>
      </c>
      <c r="AF19" s="82">
        <v>203746</v>
      </c>
      <c r="AG19" t="str">
        <f t="shared" si="1"/>
        <v>金桥支行</v>
      </c>
      <c r="AI19" s="90" t="s">
        <v>148</v>
      </c>
      <c r="AJ19" s="90" t="s">
        <v>30</v>
      </c>
      <c r="AL19" s="84" t="s">
        <v>111</v>
      </c>
      <c r="AM19" s="84">
        <v>0</v>
      </c>
      <c r="AN19" s="84">
        <v>0</v>
      </c>
      <c r="AO19" s="84">
        <v>19</v>
      </c>
      <c r="AP19" s="84">
        <v>276174</v>
      </c>
      <c r="AR19" t="s">
        <v>111</v>
      </c>
      <c r="AS19">
        <v>0</v>
      </c>
      <c r="AT19">
        <v>0</v>
      </c>
      <c r="AU19">
        <v>19</v>
      </c>
      <c r="AV19">
        <v>276174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18"/>
        <v>零售市场部</v>
      </c>
      <c r="BS19" t="s">
        <v>173</v>
      </c>
      <c r="BT19">
        <v>1</v>
      </c>
      <c r="BV19" t="s">
        <v>182</v>
      </c>
      <c r="BW19">
        <v>1</v>
      </c>
    </row>
    <row r="20" ht="17.25" spans="1:75">
      <c r="A20" s="25"/>
      <c r="B20" s="13" t="s">
        <v>121</v>
      </c>
      <c r="C20" s="14">
        <v>17</v>
      </c>
      <c r="D20" s="15">
        <v>0</v>
      </c>
      <c r="E20" s="15">
        <f t="shared" si="5"/>
        <v>0</v>
      </c>
      <c r="F20" s="26">
        <v>72</v>
      </c>
      <c r="G20" s="15">
        <f t="shared" si="6"/>
        <v>0</v>
      </c>
      <c r="H20" s="15"/>
      <c r="I20" s="15">
        <f t="shared" si="19"/>
        <v>72</v>
      </c>
      <c r="J20" s="39">
        <f t="shared" si="8"/>
        <v>4.23529411764706</v>
      </c>
      <c r="K20" s="40">
        <v>50</v>
      </c>
      <c r="L20" s="15">
        <v>0</v>
      </c>
      <c r="M20" s="15">
        <f t="shared" si="9"/>
        <v>81.2529</v>
      </c>
      <c r="N20" s="15">
        <f t="shared" si="10"/>
        <v>0</v>
      </c>
      <c r="O20" s="26"/>
      <c r="P20" s="15">
        <f t="shared" si="11"/>
        <v>81.2529</v>
      </c>
      <c r="Q20" s="61">
        <f t="shared" si="12"/>
        <v>1.625058</v>
      </c>
      <c r="R20" s="40">
        <v>1</v>
      </c>
      <c r="S20" s="62">
        <f t="shared" si="13"/>
        <v>0</v>
      </c>
      <c r="T20" s="71">
        <v>18</v>
      </c>
      <c r="U20" s="71"/>
      <c r="V20" s="15">
        <f t="shared" si="14"/>
        <v>18</v>
      </c>
      <c r="W20" s="72">
        <f t="shared" si="15"/>
        <v>18</v>
      </c>
      <c r="X20" s="63">
        <f t="shared" si="16"/>
        <v>0.18</v>
      </c>
      <c r="Y20" s="15">
        <v>70.7529</v>
      </c>
      <c r="Z20">
        <f t="shared" si="17"/>
        <v>10.5</v>
      </c>
      <c r="AA20" t="str">
        <f t="shared" si="0"/>
        <v>授信审批部</v>
      </c>
      <c r="AB20" s="82" t="s">
        <v>152</v>
      </c>
      <c r="AC20" s="82">
        <v>0</v>
      </c>
      <c r="AD20" s="82">
        <v>0</v>
      </c>
      <c r="AE20" s="82">
        <v>0</v>
      </c>
      <c r="AF20" s="82">
        <v>0</v>
      </c>
      <c r="AG20" t="str">
        <f t="shared" si="1"/>
        <v>授信审批部</v>
      </c>
      <c r="AI20" s="90" t="s">
        <v>153</v>
      </c>
      <c r="AJ20" s="90" t="s">
        <v>30</v>
      </c>
      <c r="AL20" s="84" t="s">
        <v>78</v>
      </c>
      <c r="AM20" s="84">
        <v>0</v>
      </c>
      <c r="AN20" s="84">
        <v>3000</v>
      </c>
      <c r="AO20" s="84">
        <v>9</v>
      </c>
      <c r="AP20" s="84">
        <v>536100</v>
      </c>
      <c r="AR20" t="s">
        <v>78</v>
      </c>
      <c r="AS20">
        <v>0</v>
      </c>
      <c r="AT20">
        <v>3000</v>
      </c>
      <c r="AU20">
        <v>9</v>
      </c>
      <c r="AV20">
        <v>536100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18"/>
        <v>北蔡支行</v>
      </c>
      <c r="BS20" t="s">
        <v>176</v>
      </c>
      <c r="BT20">
        <v>4</v>
      </c>
      <c r="BV20" t="s">
        <v>100</v>
      </c>
      <c r="BW20">
        <v>436</v>
      </c>
    </row>
    <row r="21" ht="18" customHeight="1" spans="1:75">
      <c r="A21" s="25"/>
      <c r="B21" s="13" t="s">
        <v>96</v>
      </c>
      <c r="C21" s="14">
        <v>9</v>
      </c>
      <c r="D21" s="15">
        <v>0</v>
      </c>
      <c r="E21" s="15">
        <f t="shared" si="5"/>
        <v>15</v>
      </c>
      <c r="F21" s="26"/>
      <c r="G21" s="15">
        <f t="shared" si="6"/>
        <v>1</v>
      </c>
      <c r="H21" s="15"/>
      <c r="I21" s="15">
        <f t="shared" si="19"/>
        <v>16</v>
      </c>
      <c r="J21" s="39">
        <f t="shared" si="8"/>
        <v>1.77777777777778</v>
      </c>
      <c r="K21" s="40">
        <v>20</v>
      </c>
      <c r="L21" s="15">
        <v>0</v>
      </c>
      <c r="M21" s="15">
        <f t="shared" si="9"/>
        <v>20</v>
      </c>
      <c r="N21" s="15">
        <f t="shared" si="10"/>
        <v>0</v>
      </c>
      <c r="O21" s="26"/>
      <c r="P21" s="15">
        <f t="shared" si="11"/>
        <v>20</v>
      </c>
      <c r="Q21" s="61">
        <f t="shared" si="12"/>
        <v>1</v>
      </c>
      <c r="R21" s="40">
        <v>1</v>
      </c>
      <c r="S21" s="62">
        <f t="shared" si="13"/>
        <v>0</v>
      </c>
      <c r="T21" s="71"/>
      <c r="U21" s="71">
        <v>1</v>
      </c>
      <c r="V21" s="15">
        <f t="shared" si="14"/>
        <v>1</v>
      </c>
      <c r="W21" s="72">
        <f t="shared" si="15"/>
        <v>1</v>
      </c>
      <c r="X21" s="63">
        <f t="shared" si="16"/>
        <v>0.16</v>
      </c>
      <c r="Y21" s="15">
        <v>27.1</v>
      </c>
      <c r="Z21">
        <f t="shared" si="17"/>
        <v>-7.1</v>
      </c>
      <c r="AA21" t="str">
        <f t="shared" si="0"/>
        <v>杨思支行</v>
      </c>
      <c r="AB21" s="82" t="s">
        <v>155</v>
      </c>
      <c r="AC21" s="82">
        <v>0</v>
      </c>
      <c r="AD21" s="82">
        <v>0</v>
      </c>
      <c r="AE21" s="82">
        <v>0</v>
      </c>
      <c r="AF21" s="82">
        <v>0</v>
      </c>
      <c r="AG21" t="str">
        <f t="shared" si="1"/>
        <v>杨思支行</v>
      </c>
      <c r="AI21" s="90" t="s">
        <v>156</v>
      </c>
      <c r="AJ21" s="90" t="s">
        <v>30</v>
      </c>
      <c r="AL21" s="84" t="s">
        <v>84</v>
      </c>
      <c r="AM21" s="84">
        <v>0</v>
      </c>
      <c r="AN21" s="84">
        <v>0</v>
      </c>
      <c r="AO21" s="84">
        <v>17</v>
      </c>
      <c r="AP21" s="84">
        <v>1819012</v>
      </c>
      <c r="AR21" t="s">
        <v>84</v>
      </c>
      <c r="AS21">
        <v>0</v>
      </c>
      <c r="AT21">
        <v>0</v>
      </c>
      <c r="AU21">
        <v>17</v>
      </c>
      <c r="AV21">
        <v>1819012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18"/>
        <v>零售市场部</v>
      </c>
      <c r="BS21" t="s">
        <v>158</v>
      </c>
      <c r="BT21">
        <v>2</v>
      </c>
      <c r="BV21" t="s">
        <v>221</v>
      </c>
      <c r="BW21">
        <v>2</v>
      </c>
    </row>
    <row r="22" ht="17.25" spans="1:74">
      <c r="A22" s="25"/>
      <c r="B22" s="13" t="s">
        <v>163</v>
      </c>
      <c r="C22" s="14">
        <v>10</v>
      </c>
      <c r="D22" s="15">
        <v>0</v>
      </c>
      <c r="E22" s="15">
        <f t="shared" si="5"/>
        <v>4</v>
      </c>
      <c r="F22" s="26"/>
      <c r="G22" s="15">
        <f t="shared" si="6"/>
        <v>2</v>
      </c>
      <c r="H22" s="15"/>
      <c r="I22" s="15">
        <f t="shared" si="19"/>
        <v>6</v>
      </c>
      <c r="J22" s="39">
        <f t="shared" si="8"/>
        <v>0.6</v>
      </c>
      <c r="K22" s="40">
        <v>40</v>
      </c>
      <c r="L22" s="15">
        <v>11</v>
      </c>
      <c r="M22" s="15">
        <f t="shared" si="9"/>
        <v>77.14</v>
      </c>
      <c r="N22" s="15">
        <f t="shared" si="10"/>
        <v>0</v>
      </c>
      <c r="O22" s="26"/>
      <c r="P22" s="15">
        <f t="shared" si="11"/>
        <v>77.14</v>
      </c>
      <c r="Q22" s="61">
        <f t="shared" si="12"/>
        <v>1.9285</v>
      </c>
      <c r="R22" s="40">
        <v>1</v>
      </c>
      <c r="S22" s="62">
        <f t="shared" si="13"/>
        <v>2</v>
      </c>
      <c r="T22" s="71"/>
      <c r="U22" s="71"/>
      <c r="V22" s="15">
        <f t="shared" si="14"/>
        <v>2</v>
      </c>
      <c r="W22" s="72">
        <f t="shared" si="15"/>
        <v>2</v>
      </c>
      <c r="X22" s="63">
        <f t="shared" si="16"/>
        <v>0.15</v>
      </c>
      <c r="Y22" s="15">
        <v>65.14</v>
      </c>
      <c r="Z22">
        <f t="shared" si="17"/>
        <v>12</v>
      </c>
      <c r="AA22" t="str">
        <f t="shared" si="0"/>
        <v>零售市场部</v>
      </c>
      <c r="AB22" s="82" t="s">
        <v>33</v>
      </c>
      <c r="AC22" s="82">
        <v>0</v>
      </c>
      <c r="AD22" s="82">
        <v>200000</v>
      </c>
      <c r="AE22" s="82">
        <v>53</v>
      </c>
      <c r="AF22" s="82">
        <v>1113000</v>
      </c>
      <c r="AG22" t="str">
        <f t="shared" si="1"/>
        <v>零售市场部</v>
      </c>
      <c r="AI22" s="90" t="s">
        <v>160</v>
      </c>
      <c r="AJ22" s="90" t="s">
        <v>30</v>
      </c>
      <c r="AL22" s="84" t="s">
        <v>157</v>
      </c>
      <c r="AM22" s="84">
        <v>0</v>
      </c>
      <c r="AN22" s="84">
        <v>0</v>
      </c>
      <c r="AO22" s="84">
        <v>0</v>
      </c>
      <c r="AP22" s="84">
        <v>254950</v>
      </c>
      <c r="AR22" t="s">
        <v>157</v>
      </c>
      <c r="AS22">
        <v>0</v>
      </c>
      <c r="AT22">
        <v>0</v>
      </c>
      <c r="AU22">
        <v>0</v>
      </c>
      <c r="AV22">
        <v>254950</v>
      </c>
      <c r="AX22" t="s">
        <v>160</v>
      </c>
      <c r="AY22" t="s">
        <v>30</v>
      </c>
      <c r="BB22" t="e">
        <f t="shared" ref="BB22:BB38" si="20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18"/>
        <v>孙桥支行</v>
      </c>
      <c r="BS22" t="s">
        <v>342</v>
      </c>
      <c r="BT22">
        <v>2</v>
      </c>
      <c r="BV22" t="e">
        <v>#N/A</v>
      </c>
    </row>
    <row r="23" ht="17.25" spans="1:74">
      <c r="A23" s="25"/>
      <c r="B23" s="13" t="s">
        <v>117</v>
      </c>
      <c r="C23" s="14">
        <v>17</v>
      </c>
      <c r="D23" s="15">
        <v>0</v>
      </c>
      <c r="E23" s="15">
        <f t="shared" si="5"/>
        <v>10</v>
      </c>
      <c r="F23" s="26">
        <v>6</v>
      </c>
      <c r="G23" s="15">
        <f t="shared" si="6"/>
        <v>3</v>
      </c>
      <c r="H23" s="15"/>
      <c r="I23" s="15">
        <f t="shared" si="19"/>
        <v>19</v>
      </c>
      <c r="J23" s="39">
        <f t="shared" si="8"/>
        <v>1.11764705882353</v>
      </c>
      <c r="K23" s="40">
        <v>40</v>
      </c>
      <c r="L23" s="15">
        <v>0</v>
      </c>
      <c r="M23" s="15">
        <f t="shared" si="9"/>
        <v>27.1</v>
      </c>
      <c r="N23" s="15">
        <f t="shared" si="10"/>
        <v>0</v>
      </c>
      <c r="O23" s="26"/>
      <c r="P23" s="15">
        <f t="shared" si="11"/>
        <v>27.1</v>
      </c>
      <c r="Q23" s="61">
        <f t="shared" si="12"/>
        <v>0.6775</v>
      </c>
      <c r="R23" s="40">
        <v>1</v>
      </c>
      <c r="S23" s="62">
        <f t="shared" si="13"/>
        <v>4</v>
      </c>
      <c r="T23" s="71">
        <v>1</v>
      </c>
      <c r="U23" s="71"/>
      <c r="V23" s="15">
        <f t="shared" si="14"/>
        <v>5</v>
      </c>
      <c r="W23" s="72">
        <f t="shared" si="15"/>
        <v>5</v>
      </c>
      <c r="X23" s="63">
        <f t="shared" si="16"/>
        <v>0.149757352941176</v>
      </c>
      <c r="Y23" s="15">
        <v>8</v>
      </c>
      <c r="Z23">
        <f t="shared" si="17"/>
        <v>19.1</v>
      </c>
      <c r="AA23" t="str">
        <f t="shared" si="0"/>
        <v>川沙支行</v>
      </c>
      <c r="AB23" s="82" t="s">
        <v>164</v>
      </c>
      <c r="AC23" s="82">
        <v>0</v>
      </c>
      <c r="AD23" s="82">
        <v>0</v>
      </c>
      <c r="AE23" s="82">
        <v>0</v>
      </c>
      <c r="AF23" s="82">
        <v>0</v>
      </c>
      <c r="AG23" t="str">
        <f t="shared" si="1"/>
        <v>川沙支行</v>
      </c>
      <c r="AI23" s="90" t="s">
        <v>165</v>
      </c>
      <c r="AJ23" s="90" t="s">
        <v>30</v>
      </c>
      <c r="AL23" s="84" t="s">
        <v>90</v>
      </c>
      <c r="AM23" s="84">
        <v>0</v>
      </c>
      <c r="AN23" s="84">
        <v>0</v>
      </c>
      <c r="AO23" s="84">
        <v>0</v>
      </c>
      <c r="AP23" s="84">
        <v>91000</v>
      </c>
      <c r="AR23" t="s">
        <v>90</v>
      </c>
      <c r="AS23">
        <v>0</v>
      </c>
      <c r="AT23">
        <v>0</v>
      </c>
      <c r="AU23">
        <v>0</v>
      </c>
      <c r="AV23">
        <v>91000</v>
      </c>
      <c r="AX23" t="s">
        <v>165</v>
      </c>
      <c r="AY23" t="s">
        <v>30</v>
      </c>
      <c r="BB23" t="str">
        <f t="shared" si="20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18"/>
        <v>花木支行</v>
      </c>
      <c r="BS23" t="s">
        <v>364</v>
      </c>
      <c r="BT23">
        <v>1</v>
      </c>
      <c r="BV23" t="s">
        <v>146</v>
      </c>
    </row>
    <row r="24" ht="17.25" spans="1:75">
      <c r="A24" s="25"/>
      <c r="B24" s="13" t="s">
        <v>88</v>
      </c>
      <c r="C24" s="14">
        <v>9</v>
      </c>
      <c r="D24" s="15">
        <v>0</v>
      </c>
      <c r="E24" s="15">
        <f t="shared" si="5"/>
        <v>5</v>
      </c>
      <c r="F24" s="26">
        <v>18</v>
      </c>
      <c r="G24" s="15">
        <f t="shared" si="6"/>
        <v>3</v>
      </c>
      <c r="H24" s="15"/>
      <c r="I24" s="15">
        <f t="shared" si="19"/>
        <v>26</v>
      </c>
      <c r="J24" s="39">
        <f t="shared" si="8"/>
        <v>2.88888888888889</v>
      </c>
      <c r="K24" s="40">
        <v>40</v>
      </c>
      <c r="L24" s="15">
        <v>0</v>
      </c>
      <c r="M24" s="15">
        <f t="shared" si="9"/>
        <v>10.4</v>
      </c>
      <c r="N24" s="15">
        <f t="shared" si="10"/>
        <v>0</v>
      </c>
      <c r="O24" s="26"/>
      <c r="P24" s="15">
        <f t="shared" si="11"/>
        <v>10.4</v>
      </c>
      <c r="Q24" s="61">
        <f t="shared" si="12"/>
        <v>0.26</v>
      </c>
      <c r="R24" s="40">
        <v>1</v>
      </c>
      <c r="S24" s="62">
        <f t="shared" si="13"/>
        <v>3</v>
      </c>
      <c r="T24" s="71">
        <v>5</v>
      </c>
      <c r="U24" s="71"/>
      <c r="V24" s="15">
        <f t="shared" si="14"/>
        <v>8</v>
      </c>
      <c r="W24" s="72">
        <f t="shared" si="15"/>
        <v>8</v>
      </c>
      <c r="X24" s="63">
        <f t="shared" si="16"/>
        <v>0.133</v>
      </c>
      <c r="Y24" s="15">
        <v>27.6174</v>
      </c>
      <c r="Z24">
        <f t="shared" si="17"/>
        <v>-17.2174</v>
      </c>
      <c r="AA24">
        <f t="shared" si="0"/>
        <v>0</v>
      </c>
      <c r="AB24" s="82" t="s">
        <v>169</v>
      </c>
      <c r="AC24" s="82">
        <v>0</v>
      </c>
      <c r="AD24" s="82">
        <v>0</v>
      </c>
      <c r="AE24" s="82">
        <v>0</v>
      </c>
      <c r="AF24" s="82">
        <v>0</v>
      </c>
      <c r="AG24">
        <f t="shared" si="1"/>
        <v>0</v>
      </c>
      <c r="AI24" s="89" t="s">
        <v>170</v>
      </c>
      <c r="AJ24" s="90" t="s">
        <v>171</v>
      </c>
      <c r="AL24" s="84" t="s">
        <v>167</v>
      </c>
      <c r="AM24" s="84">
        <v>0</v>
      </c>
      <c r="AN24" s="84">
        <v>0</v>
      </c>
      <c r="AO24" s="84">
        <v>5</v>
      </c>
      <c r="AP24" s="84">
        <v>601792</v>
      </c>
      <c r="AR24" t="s">
        <v>167</v>
      </c>
      <c r="AS24">
        <v>0</v>
      </c>
      <c r="AT24">
        <v>0</v>
      </c>
      <c r="AU24">
        <v>5</v>
      </c>
      <c r="AV24">
        <v>601792</v>
      </c>
      <c r="AX24" t="s">
        <v>170</v>
      </c>
      <c r="AY24" t="s">
        <v>171</v>
      </c>
      <c r="BB24" t="str">
        <f t="shared" si="20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18"/>
        <v>零售市场部</v>
      </c>
      <c r="BS24" t="s">
        <v>162</v>
      </c>
      <c r="BT24">
        <v>1</v>
      </c>
      <c r="BV24" t="s">
        <v>151</v>
      </c>
      <c r="BW24">
        <v>479</v>
      </c>
    </row>
    <row r="25" ht="17.25" spans="1:72">
      <c r="A25" s="25"/>
      <c r="B25" s="13" t="s">
        <v>111</v>
      </c>
      <c r="C25" s="14">
        <v>9</v>
      </c>
      <c r="D25" s="15">
        <v>0</v>
      </c>
      <c r="E25" s="15">
        <f t="shared" si="5"/>
        <v>19</v>
      </c>
      <c r="F25" s="26"/>
      <c r="G25" s="15">
        <f t="shared" si="6"/>
        <v>1</v>
      </c>
      <c r="H25" s="15"/>
      <c r="I25" s="15">
        <f t="shared" si="19"/>
        <v>20</v>
      </c>
      <c r="J25" s="39">
        <f t="shared" si="8"/>
        <v>2.22222222222222</v>
      </c>
      <c r="K25" s="40">
        <v>80</v>
      </c>
      <c r="L25" s="15">
        <v>0</v>
      </c>
      <c r="M25" s="15">
        <f t="shared" si="9"/>
        <v>27.6174</v>
      </c>
      <c r="N25" s="15">
        <f t="shared" si="10"/>
        <v>0</v>
      </c>
      <c r="O25" s="26"/>
      <c r="P25" s="15">
        <f t="shared" si="11"/>
        <v>27.6174</v>
      </c>
      <c r="Q25" s="61">
        <f t="shared" si="12"/>
        <v>0.3452175</v>
      </c>
      <c r="R25" s="40">
        <v>1</v>
      </c>
      <c r="S25" s="62">
        <f t="shared" si="13"/>
        <v>1</v>
      </c>
      <c r="T25" s="71"/>
      <c r="U25" s="71"/>
      <c r="V25" s="15">
        <f t="shared" si="14"/>
        <v>1</v>
      </c>
      <c r="W25" s="72">
        <f t="shared" si="15"/>
        <v>1</v>
      </c>
      <c r="X25" s="63">
        <f t="shared" si="16"/>
        <v>0.127260875</v>
      </c>
      <c r="Y25" s="15">
        <v>20</v>
      </c>
      <c r="Z25">
        <f t="shared" si="17"/>
        <v>7.6174</v>
      </c>
      <c r="AA25" t="str">
        <f t="shared" si="0"/>
        <v>金桥支行</v>
      </c>
      <c r="AB25" s="82" t="s">
        <v>55</v>
      </c>
      <c r="AC25" s="82">
        <v>0</v>
      </c>
      <c r="AD25" s="82">
        <v>0</v>
      </c>
      <c r="AE25" s="82">
        <v>2</v>
      </c>
      <c r="AF25" s="82">
        <v>377000</v>
      </c>
      <c r="AG25" t="str">
        <f t="shared" si="1"/>
        <v>金桥支行</v>
      </c>
      <c r="AI25" s="90" t="s">
        <v>174</v>
      </c>
      <c r="AJ25" s="90" t="s">
        <v>171</v>
      </c>
      <c r="AL25" s="84" t="s">
        <v>96</v>
      </c>
      <c r="AM25" s="84">
        <v>0</v>
      </c>
      <c r="AN25" s="84">
        <v>0</v>
      </c>
      <c r="AO25" s="84">
        <v>15</v>
      </c>
      <c r="AP25" s="84">
        <v>200000</v>
      </c>
      <c r="AR25" t="s">
        <v>96</v>
      </c>
      <c r="AS25">
        <v>0</v>
      </c>
      <c r="AT25">
        <v>0</v>
      </c>
      <c r="AU25">
        <v>15</v>
      </c>
      <c r="AV25">
        <v>200000</v>
      </c>
      <c r="AX25" t="s">
        <v>174</v>
      </c>
      <c r="AY25" t="s">
        <v>171</v>
      </c>
      <c r="BB25" t="str">
        <f t="shared" si="20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18"/>
        <v>益江分理处</v>
      </c>
      <c r="BS25" t="s">
        <v>215</v>
      </c>
      <c r="BT25">
        <v>1</v>
      </c>
    </row>
    <row r="26" ht="17.25" spans="1:72">
      <c r="A26" s="25"/>
      <c r="B26" s="13" t="s">
        <v>78</v>
      </c>
      <c r="C26" s="14">
        <v>10</v>
      </c>
      <c r="D26" s="15">
        <v>0</v>
      </c>
      <c r="E26" s="15">
        <f t="shared" si="5"/>
        <v>9</v>
      </c>
      <c r="F26" s="26"/>
      <c r="G26" s="15">
        <f t="shared" si="6"/>
        <v>0</v>
      </c>
      <c r="H26" s="15"/>
      <c r="I26" s="15">
        <f t="shared" si="19"/>
        <v>9</v>
      </c>
      <c r="J26" s="39">
        <f t="shared" si="8"/>
        <v>0.9</v>
      </c>
      <c r="K26" s="40">
        <v>40</v>
      </c>
      <c r="L26" s="15">
        <v>0.109999999999999</v>
      </c>
      <c r="M26" s="15">
        <f t="shared" si="9"/>
        <v>53.61</v>
      </c>
      <c r="N26" s="15">
        <f t="shared" si="10"/>
        <v>18</v>
      </c>
      <c r="O26" s="26"/>
      <c r="P26" s="15">
        <f t="shared" si="11"/>
        <v>71.61</v>
      </c>
      <c r="Q26" s="61">
        <f t="shared" si="12"/>
        <v>1.79025</v>
      </c>
      <c r="R26" s="40">
        <v>1</v>
      </c>
      <c r="S26" s="62">
        <f t="shared" si="13"/>
        <v>0</v>
      </c>
      <c r="T26" s="71"/>
      <c r="U26" s="71"/>
      <c r="V26" s="15">
        <f t="shared" si="14"/>
        <v>0</v>
      </c>
      <c r="W26" s="72">
        <f t="shared" si="15"/>
        <v>0</v>
      </c>
      <c r="X26" s="63">
        <f t="shared" si="16"/>
        <v>0.105</v>
      </c>
      <c r="Y26" s="15">
        <v>71.2</v>
      </c>
      <c r="Z26">
        <f t="shared" si="17"/>
        <v>0.409999999999997</v>
      </c>
      <c r="AA26" t="str">
        <f t="shared" si="0"/>
        <v>五星路支行</v>
      </c>
      <c r="AB26" s="82" t="s">
        <v>177</v>
      </c>
      <c r="AC26" s="82">
        <v>0</v>
      </c>
      <c r="AD26" s="82">
        <v>0</v>
      </c>
      <c r="AE26" s="82">
        <v>0</v>
      </c>
      <c r="AF26" s="82">
        <v>0</v>
      </c>
      <c r="AG26" t="str">
        <f t="shared" si="1"/>
        <v>五星路支行</v>
      </c>
      <c r="AI26" s="90" t="s">
        <v>178</v>
      </c>
      <c r="AJ26" s="90" t="s">
        <v>171</v>
      </c>
      <c r="AL26" s="84" t="s">
        <v>163</v>
      </c>
      <c r="AM26" s="84">
        <v>0</v>
      </c>
      <c r="AN26" s="84">
        <v>10000</v>
      </c>
      <c r="AO26" s="84">
        <v>4</v>
      </c>
      <c r="AP26" s="84">
        <v>771400</v>
      </c>
      <c r="AR26" t="s">
        <v>163</v>
      </c>
      <c r="AS26">
        <v>0</v>
      </c>
      <c r="AT26">
        <v>10000</v>
      </c>
      <c r="AU26">
        <v>4</v>
      </c>
      <c r="AV26">
        <v>771400</v>
      </c>
      <c r="AX26" t="s">
        <v>178</v>
      </c>
      <c r="AY26" t="s">
        <v>171</v>
      </c>
      <c r="BB26" t="str">
        <f t="shared" si="20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18"/>
        <v>零售市场部</v>
      </c>
      <c r="BS26" t="s">
        <v>168</v>
      </c>
      <c r="BT26">
        <v>104</v>
      </c>
    </row>
    <row r="27" ht="17.25" spans="1:72">
      <c r="A27" s="25"/>
      <c r="B27" s="13" t="s">
        <v>167</v>
      </c>
      <c r="C27" s="14">
        <v>9</v>
      </c>
      <c r="D27" s="15">
        <v>2</v>
      </c>
      <c r="E27" s="15">
        <f t="shared" si="5"/>
        <v>5</v>
      </c>
      <c r="F27" s="26"/>
      <c r="G27" s="15">
        <f t="shared" si="6"/>
        <v>0</v>
      </c>
      <c r="H27" s="15"/>
      <c r="I27" s="15">
        <f t="shared" si="19"/>
        <v>5</v>
      </c>
      <c r="J27" s="39">
        <f t="shared" si="8"/>
        <v>0.555555555555556</v>
      </c>
      <c r="K27" s="40">
        <v>50</v>
      </c>
      <c r="L27" s="15">
        <v>0</v>
      </c>
      <c r="M27" s="15">
        <f t="shared" si="9"/>
        <v>60.1792</v>
      </c>
      <c r="N27" s="15">
        <f t="shared" si="10"/>
        <v>0</v>
      </c>
      <c r="O27" s="26"/>
      <c r="P27" s="15">
        <f t="shared" si="11"/>
        <v>60.1792</v>
      </c>
      <c r="Q27" s="61">
        <f t="shared" si="12"/>
        <v>1.203584</v>
      </c>
      <c r="R27" s="40">
        <v>1</v>
      </c>
      <c r="S27" s="62">
        <f t="shared" si="13"/>
        <v>0</v>
      </c>
      <c r="T27" s="71"/>
      <c r="U27" s="71"/>
      <c r="V27" s="15">
        <f t="shared" si="14"/>
        <v>0</v>
      </c>
      <c r="W27" s="72">
        <f t="shared" si="15"/>
        <v>0</v>
      </c>
      <c r="X27" s="63">
        <f t="shared" si="16"/>
        <v>0.0877777777777778</v>
      </c>
      <c r="Y27" s="15">
        <v>60.1792</v>
      </c>
      <c r="Z27">
        <f t="shared" si="17"/>
        <v>0</v>
      </c>
      <c r="AA27" t="str">
        <f t="shared" si="0"/>
        <v>高行支行</v>
      </c>
      <c r="AB27" s="82" t="s">
        <v>180</v>
      </c>
      <c r="AC27" s="82">
        <v>0</v>
      </c>
      <c r="AD27" s="82">
        <v>0</v>
      </c>
      <c r="AE27" s="82">
        <v>0</v>
      </c>
      <c r="AF27" s="82">
        <v>0</v>
      </c>
      <c r="AG27" t="str">
        <f t="shared" si="1"/>
        <v>高行支行</v>
      </c>
      <c r="AI27" s="90" t="s">
        <v>181</v>
      </c>
      <c r="AJ27" s="90" t="s">
        <v>171</v>
      </c>
      <c r="AL27" s="84" t="s">
        <v>149</v>
      </c>
      <c r="AM27" s="84">
        <v>0</v>
      </c>
      <c r="AN27" s="84">
        <v>0</v>
      </c>
      <c r="AO27" s="84">
        <v>0</v>
      </c>
      <c r="AP27" s="84">
        <v>1221700</v>
      </c>
      <c r="AR27" t="s">
        <v>149</v>
      </c>
      <c r="AS27">
        <v>0</v>
      </c>
      <c r="AT27">
        <v>0</v>
      </c>
      <c r="AU27">
        <v>0</v>
      </c>
      <c r="AV27">
        <v>1221700</v>
      </c>
      <c r="AX27" t="s">
        <v>181</v>
      </c>
      <c r="AY27" t="s">
        <v>171</v>
      </c>
      <c r="BB27" t="str">
        <f t="shared" si="20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18"/>
        <v>凌兆分理处</v>
      </c>
      <c r="BS27" t="s">
        <v>861</v>
      </c>
      <c r="BT27">
        <v>1</v>
      </c>
    </row>
    <row r="28" ht="17.25" spans="1:72">
      <c r="A28" s="25"/>
      <c r="B28" s="13" t="s">
        <v>109</v>
      </c>
      <c r="C28" s="14">
        <v>10</v>
      </c>
      <c r="D28" s="15">
        <v>0</v>
      </c>
      <c r="E28" s="15">
        <f t="shared" si="5"/>
        <v>1</v>
      </c>
      <c r="F28" s="26"/>
      <c r="G28" s="15">
        <f t="shared" si="6"/>
        <v>1</v>
      </c>
      <c r="H28" s="15"/>
      <c r="I28" s="15">
        <f t="shared" si="19"/>
        <v>2</v>
      </c>
      <c r="J28" s="39">
        <f t="shared" si="8"/>
        <v>0.2</v>
      </c>
      <c r="K28" s="40">
        <v>80</v>
      </c>
      <c r="L28" s="15">
        <v>0</v>
      </c>
      <c r="M28" s="15">
        <f t="shared" si="9"/>
        <v>13</v>
      </c>
      <c r="N28" s="15">
        <v>6</v>
      </c>
      <c r="O28" s="26"/>
      <c r="P28" s="15">
        <f t="shared" si="11"/>
        <v>19</v>
      </c>
      <c r="Q28" s="61">
        <f t="shared" si="12"/>
        <v>0.2375</v>
      </c>
      <c r="R28" s="40">
        <v>1</v>
      </c>
      <c r="S28" s="62">
        <f t="shared" si="13"/>
        <v>1</v>
      </c>
      <c r="T28" s="71"/>
      <c r="U28" s="71"/>
      <c r="V28" s="15">
        <f t="shared" si="14"/>
        <v>1</v>
      </c>
      <c r="W28" s="72">
        <f t="shared" si="15"/>
        <v>1</v>
      </c>
      <c r="X28" s="63">
        <f t="shared" si="16"/>
        <v>0.071875</v>
      </c>
      <c r="Y28" s="15">
        <v>19</v>
      </c>
      <c r="Z28">
        <f t="shared" si="17"/>
        <v>0</v>
      </c>
      <c r="AA28" t="str">
        <f t="shared" si="0"/>
        <v>施湾支行</v>
      </c>
      <c r="AB28" s="82" t="s">
        <v>186</v>
      </c>
      <c r="AC28" s="82">
        <v>0</v>
      </c>
      <c r="AD28" s="82">
        <v>0</v>
      </c>
      <c r="AE28" s="82">
        <v>0</v>
      </c>
      <c r="AF28" s="82">
        <v>0</v>
      </c>
      <c r="AG28" t="str">
        <f t="shared" si="1"/>
        <v>施湾支行</v>
      </c>
      <c r="AI28" s="90" t="s">
        <v>187</v>
      </c>
      <c r="AJ28" s="90" t="s">
        <v>171</v>
      </c>
      <c r="AL28" s="84" t="s">
        <v>88</v>
      </c>
      <c r="AM28" s="84">
        <v>0</v>
      </c>
      <c r="AN28" s="84">
        <v>24000</v>
      </c>
      <c r="AO28" s="84">
        <v>5</v>
      </c>
      <c r="AP28" s="84">
        <v>104000</v>
      </c>
      <c r="AR28" t="s">
        <v>88</v>
      </c>
      <c r="AS28">
        <v>0</v>
      </c>
      <c r="AT28">
        <v>24000</v>
      </c>
      <c r="AU28">
        <v>5</v>
      </c>
      <c r="AV28">
        <v>104000</v>
      </c>
      <c r="AX28" t="s">
        <v>187</v>
      </c>
      <c r="AY28" t="s">
        <v>171</v>
      </c>
      <c r="BB28" t="str">
        <f t="shared" si="20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18"/>
        <v>曹路支行</v>
      </c>
      <c r="BS28" t="s">
        <v>226</v>
      </c>
      <c r="BT28">
        <v>1</v>
      </c>
    </row>
    <row r="29" ht="17.25" spans="1:72">
      <c r="A29" s="25"/>
      <c r="B29" s="13" t="s">
        <v>157</v>
      </c>
      <c r="C29" s="14">
        <v>9</v>
      </c>
      <c r="D29" s="15">
        <v>0</v>
      </c>
      <c r="E29" s="15">
        <f t="shared" si="5"/>
        <v>0</v>
      </c>
      <c r="F29" s="26"/>
      <c r="G29" s="15">
        <f t="shared" si="6"/>
        <v>0</v>
      </c>
      <c r="H29" s="15"/>
      <c r="I29" s="15">
        <f t="shared" si="19"/>
        <v>0</v>
      </c>
      <c r="J29" s="39">
        <f t="shared" si="8"/>
        <v>0</v>
      </c>
      <c r="K29" s="40">
        <v>20</v>
      </c>
      <c r="L29" s="15">
        <v>0</v>
      </c>
      <c r="M29" s="15">
        <f t="shared" si="9"/>
        <v>25.495</v>
      </c>
      <c r="N29" s="15">
        <f t="shared" ref="N29:N47" si="21">IFERROR(VLOOKUP(B29,$BN:$BO,2,FALSE),0)/10000</f>
        <v>10</v>
      </c>
      <c r="O29" s="26"/>
      <c r="P29" s="15">
        <f t="shared" si="11"/>
        <v>35.495</v>
      </c>
      <c r="Q29" s="61">
        <f t="shared" si="12"/>
        <v>1.77475</v>
      </c>
      <c r="R29" s="40">
        <v>1</v>
      </c>
      <c r="S29" s="62">
        <f t="shared" si="13"/>
        <v>0</v>
      </c>
      <c r="T29" s="71"/>
      <c r="U29" s="71"/>
      <c r="V29" s="15">
        <f t="shared" si="14"/>
        <v>0</v>
      </c>
      <c r="W29" s="72">
        <f t="shared" si="15"/>
        <v>0</v>
      </c>
      <c r="X29" s="63">
        <f t="shared" si="16"/>
        <v>0.06</v>
      </c>
      <c r="Y29" s="15">
        <v>25.495</v>
      </c>
      <c r="Z29">
        <f t="shared" si="17"/>
        <v>10</v>
      </c>
      <c r="AA29" t="str">
        <f t="shared" si="0"/>
        <v>运营管理部</v>
      </c>
      <c r="AB29" s="82" t="s">
        <v>191</v>
      </c>
      <c r="AC29" s="82">
        <v>0</v>
      </c>
      <c r="AD29" s="82">
        <v>0</v>
      </c>
      <c r="AE29" s="82">
        <v>0</v>
      </c>
      <c r="AF29" s="82">
        <v>0</v>
      </c>
      <c r="AG29" t="str">
        <f t="shared" si="1"/>
        <v>运营管理部</v>
      </c>
      <c r="AI29" s="89" t="s">
        <v>192</v>
      </c>
      <c r="AJ29" s="90" t="s">
        <v>125</v>
      </c>
      <c r="AL29" s="84" t="s">
        <v>102</v>
      </c>
      <c r="AM29" s="84">
        <v>0</v>
      </c>
      <c r="AN29" s="84">
        <v>1300</v>
      </c>
      <c r="AO29" s="84">
        <v>1</v>
      </c>
      <c r="AP29" s="84">
        <v>923384</v>
      </c>
      <c r="AR29" t="s">
        <v>102</v>
      </c>
      <c r="AS29">
        <v>0</v>
      </c>
      <c r="AT29">
        <v>1300</v>
      </c>
      <c r="AU29">
        <v>1</v>
      </c>
      <c r="AV29">
        <v>923384</v>
      </c>
      <c r="AX29" t="s">
        <v>192</v>
      </c>
      <c r="AY29" t="s">
        <v>125</v>
      </c>
      <c r="BB29" t="str">
        <f t="shared" si="20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18"/>
        <v>零售市场部</v>
      </c>
      <c r="BS29" t="s">
        <v>179</v>
      </c>
      <c r="BT29">
        <v>32</v>
      </c>
    </row>
    <row r="30" ht="17.25" spans="1:72">
      <c r="A30" s="25"/>
      <c r="B30" s="13" t="s">
        <v>61</v>
      </c>
      <c r="C30" s="14">
        <v>9</v>
      </c>
      <c r="D30" s="15">
        <v>0</v>
      </c>
      <c r="E30" s="15">
        <f t="shared" si="5"/>
        <v>4</v>
      </c>
      <c r="F30" s="26"/>
      <c r="G30" s="15">
        <f t="shared" si="6"/>
        <v>0</v>
      </c>
      <c r="H30" s="15"/>
      <c r="I30" s="15">
        <f t="shared" si="19"/>
        <v>4</v>
      </c>
      <c r="J30" s="39">
        <f t="shared" si="8"/>
        <v>0.444444444444444</v>
      </c>
      <c r="K30" s="40">
        <v>60</v>
      </c>
      <c r="L30" s="15">
        <v>0</v>
      </c>
      <c r="M30" s="15">
        <f t="shared" si="9"/>
        <v>37.25</v>
      </c>
      <c r="N30" s="15">
        <f t="shared" si="21"/>
        <v>0</v>
      </c>
      <c r="O30" s="26"/>
      <c r="P30" s="15">
        <f t="shared" si="11"/>
        <v>37.25</v>
      </c>
      <c r="Q30" s="61">
        <f t="shared" si="12"/>
        <v>0.620833333333333</v>
      </c>
      <c r="R30" s="40">
        <v>1</v>
      </c>
      <c r="S30" s="62">
        <f t="shared" si="13"/>
        <v>0</v>
      </c>
      <c r="T30" s="71"/>
      <c r="U30" s="71"/>
      <c r="V30" s="15">
        <f t="shared" si="14"/>
        <v>0</v>
      </c>
      <c r="W30" s="72">
        <f t="shared" si="15"/>
        <v>0</v>
      </c>
      <c r="X30" s="63">
        <f t="shared" si="16"/>
        <v>0.0532638888888889</v>
      </c>
      <c r="Y30" s="15">
        <v>37.25</v>
      </c>
      <c r="Z30">
        <f t="shared" si="17"/>
        <v>0</v>
      </c>
      <c r="AA30">
        <f t="shared" si="0"/>
        <v>0</v>
      </c>
      <c r="AB30" s="82" t="s">
        <v>196</v>
      </c>
      <c r="AC30" s="82">
        <v>0</v>
      </c>
      <c r="AD30" s="82">
        <v>0</v>
      </c>
      <c r="AE30" s="82">
        <v>0</v>
      </c>
      <c r="AF30" s="82">
        <v>0</v>
      </c>
      <c r="AG30">
        <f t="shared" si="1"/>
        <v>0</v>
      </c>
      <c r="AI30" s="90" t="s">
        <v>197</v>
      </c>
      <c r="AJ30" s="90" t="s">
        <v>125</v>
      </c>
      <c r="AL30" s="84" t="s">
        <v>135</v>
      </c>
      <c r="AM30" s="84">
        <v>0</v>
      </c>
      <c r="AN30" s="84">
        <v>0</v>
      </c>
      <c r="AO30" s="84">
        <v>6</v>
      </c>
      <c r="AP30" s="84">
        <v>96000</v>
      </c>
      <c r="AR30" t="s">
        <v>135</v>
      </c>
      <c r="AS30">
        <v>0</v>
      </c>
      <c r="AT30">
        <v>0</v>
      </c>
      <c r="AU30">
        <v>6</v>
      </c>
      <c r="AV30">
        <v>96000</v>
      </c>
      <c r="AX30" t="s">
        <v>197</v>
      </c>
      <c r="AY30" t="s">
        <v>125</v>
      </c>
      <c r="BB30" t="e">
        <f t="shared" si="20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18"/>
        <v>花木支行</v>
      </c>
      <c r="BS30" t="s">
        <v>237</v>
      </c>
      <c r="BT30">
        <v>3</v>
      </c>
    </row>
    <row r="31" ht="17.25" spans="1:72">
      <c r="A31" s="25"/>
      <c r="B31" s="13" t="s">
        <v>149</v>
      </c>
      <c r="C31" s="14">
        <v>9</v>
      </c>
      <c r="D31" s="15">
        <v>0</v>
      </c>
      <c r="E31" s="15">
        <f t="shared" si="5"/>
        <v>0</v>
      </c>
      <c r="F31" s="26"/>
      <c r="G31" s="15">
        <f t="shared" si="6"/>
        <v>0</v>
      </c>
      <c r="H31" s="15"/>
      <c r="I31" s="15">
        <f t="shared" si="19"/>
        <v>0</v>
      </c>
      <c r="J31" s="39">
        <f t="shared" si="8"/>
        <v>0</v>
      </c>
      <c r="K31" s="40">
        <v>150</v>
      </c>
      <c r="L31" s="15">
        <v>0.600000000000009</v>
      </c>
      <c r="M31" s="15">
        <f t="shared" si="9"/>
        <v>122.17</v>
      </c>
      <c r="N31" s="15">
        <f t="shared" si="21"/>
        <v>4</v>
      </c>
      <c r="O31" s="26"/>
      <c r="P31" s="15">
        <f t="shared" si="11"/>
        <v>126.17</v>
      </c>
      <c r="Q31" s="61">
        <f t="shared" si="12"/>
        <v>0.841133333333333</v>
      </c>
      <c r="R31" s="40">
        <v>1</v>
      </c>
      <c r="S31" s="62">
        <f t="shared" si="13"/>
        <v>0</v>
      </c>
      <c r="T31" s="71"/>
      <c r="U31" s="71"/>
      <c r="V31" s="15">
        <f t="shared" si="14"/>
        <v>0</v>
      </c>
      <c r="W31" s="72">
        <f t="shared" si="15"/>
        <v>0</v>
      </c>
      <c r="X31" s="63">
        <f t="shared" si="16"/>
        <v>0.0420566666666667</v>
      </c>
      <c r="Y31" s="15">
        <v>20</v>
      </c>
      <c r="Z31">
        <f t="shared" si="17"/>
        <v>106.17</v>
      </c>
      <c r="AA31">
        <f t="shared" si="0"/>
        <v>0</v>
      </c>
      <c r="AB31" s="82" t="s">
        <v>200</v>
      </c>
      <c r="AC31" s="82">
        <v>0</v>
      </c>
      <c r="AD31" s="82">
        <v>0</v>
      </c>
      <c r="AE31" s="82">
        <v>0</v>
      </c>
      <c r="AF31" s="82">
        <v>0</v>
      </c>
      <c r="AG31">
        <f t="shared" si="1"/>
        <v>0</v>
      </c>
      <c r="AI31" s="91" t="s">
        <v>201</v>
      </c>
      <c r="AJ31" s="90" t="s">
        <v>125</v>
      </c>
      <c r="AL31" s="84" t="s">
        <v>109</v>
      </c>
      <c r="AM31" s="84">
        <v>0</v>
      </c>
      <c r="AN31" s="84">
        <v>0</v>
      </c>
      <c r="AO31" s="84">
        <v>1</v>
      </c>
      <c r="AP31" s="84">
        <v>130000</v>
      </c>
      <c r="AR31" t="s">
        <v>109</v>
      </c>
      <c r="AS31">
        <v>0</v>
      </c>
      <c r="AT31">
        <v>0</v>
      </c>
      <c r="AU31">
        <v>1</v>
      </c>
      <c r="AV31">
        <v>130000</v>
      </c>
      <c r="AX31" t="s">
        <v>201</v>
      </c>
      <c r="AY31" t="s">
        <v>125</v>
      </c>
      <c r="BB31" t="str">
        <f t="shared" si="20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18"/>
        <v>零售市场部</v>
      </c>
      <c r="BS31" t="s">
        <v>240</v>
      </c>
      <c r="BT31">
        <v>3</v>
      </c>
    </row>
    <row r="32" ht="17.25" spans="1:72">
      <c r="A32" s="25"/>
      <c r="B32" s="13" t="s">
        <v>210</v>
      </c>
      <c r="C32" s="14">
        <v>9</v>
      </c>
      <c r="D32" s="15">
        <v>0</v>
      </c>
      <c r="E32" s="15">
        <f t="shared" si="5"/>
        <v>1</v>
      </c>
      <c r="F32" s="26"/>
      <c r="G32" s="15">
        <f t="shared" si="6"/>
        <v>0</v>
      </c>
      <c r="H32" s="15"/>
      <c r="I32" s="15">
        <f t="shared" si="19"/>
        <v>1</v>
      </c>
      <c r="J32" s="39">
        <f t="shared" si="8"/>
        <v>0.111111111111111</v>
      </c>
      <c r="K32" s="40">
        <v>30</v>
      </c>
      <c r="L32" s="15">
        <v>1</v>
      </c>
      <c r="M32" s="15">
        <f t="shared" si="9"/>
        <v>16.7</v>
      </c>
      <c r="N32" s="15">
        <f t="shared" si="21"/>
        <v>0</v>
      </c>
      <c r="O32" s="26"/>
      <c r="P32" s="15">
        <f t="shared" si="11"/>
        <v>16.7</v>
      </c>
      <c r="Q32" s="61">
        <f t="shared" si="12"/>
        <v>0.556666666666667</v>
      </c>
      <c r="R32" s="40">
        <v>1</v>
      </c>
      <c r="S32" s="62">
        <f t="shared" si="13"/>
        <v>0</v>
      </c>
      <c r="T32" s="71"/>
      <c r="U32" s="71"/>
      <c r="V32" s="15">
        <f t="shared" si="14"/>
        <v>0</v>
      </c>
      <c r="W32" s="72">
        <f t="shared" si="15"/>
        <v>0</v>
      </c>
      <c r="X32" s="63">
        <f t="shared" si="16"/>
        <v>0.0333888888888889</v>
      </c>
      <c r="Y32" s="15">
        <v>82.347</v>
      </c>
      <c r="Z32">
        <f t="shared" si="17"/>
        <v>-65.647</v>
      </c>
      <c r="AA32" t="str">
        <f t="shared" si="0"/>
        <v>江镇支行</v>
      </c>
      <c r="AB32" s="82" t="s">
        <v>204</v>
      </c>
      <c r="AC32" s="82">
        <v>0</v>
      </c>
      <c r="AD32" s="82">
        <v>0</v>
      </c>
      <c r="AE32" s="82">
        <v>0</v>
      </c>
      <c r="AF32" s="82">
        <v>0</v>
      </c>
      <c r="AG32" t="str">
        <f t="shared" si="1"/>
        <v>江镇支行</v>
      </c>
      <c r="AI32" s="91" t="s">
        <v>205</v>
      </c>
      <c r="AJ32" s="90" t="s">
        <v>125</v>
      </c>
      <c r="AL32" s="84" t="s">
        <v>199</v>
      </c>
      <c r="AM32" s="84">
        <v>0</v>
      </c>
      <c r="AN32" s="84">
        <v>0</v>
      </c>
      <c r="AO32" s="84">
        <v>0</v>
      </c>
      <c r="AP32" s="84">
        <v>200000</v>
      </c>
      <c r="AR32" t="s">
        <v>199</v>
      </c>
      <c r="AS32">
        <v>0</v>
      </c>
      <c r="AT32">
        <v>0</v>
      </c>
      <c r="AU32">
        <v>0</v>
      </c>
      <c r="AV32">
        <v>200000</v>
      </c>
      <c r="AX32" t="s">
        <v>205</v>
      </c>
      <c r="AY32" t="s">
        <v>125</v>
      </c>
      <c r="BB32" t="str">
        <f t="shared" si="20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18"/>
        <v>零售市场部</v>
      </c>
      <c r="BS32" t="s">
        <v>189</v>
      </c>
      <c r="BT32">
        <v>65</v>
      </c>
    </row>
    <row r="33" ht="17.25" spans="1:72">
      <c r="A33" s="25"/>
      <c r="B33" s="13" t="s">
        <v>199</v>
      </c>
      <c r="C33" s="14">
        <v>9</v>
      </c>
      <c r="D33" s="15">
        <v>0</v>
      </c>
      <c r="E33" s="15">
        <f t="shared" si="5"/>
        <v>0</v>
      </c>
      <c r="F33" s="26"/>
      <c r="G33" s="15">
        <f t="shared" si="6"/>
        <v>0</v>
      </c>
      <c r="H33" s="15"/>
      <c r="I33" s="15">
        <f t="shared" si="19"/>
        <v>0</v>
      </c>
      <c r="J33" s="39">
        <f t="shared" si="8"/>
        <v>0</v>
      </c>
      <c r="K33" s="40">
        <v>30</v>
      </c>
      <c r="L33" s="15">
        <v>0</v>
      </c>
      <c r="M33" s="15">
        <f t="shared" si="9"/>
        <v>20</v>
      </c>
      <c r="N33" s="15">
        <f t="shared" si="21"/>
        <v>0</v>
      </c>
      <c r="O33" s="26"/>
      <c r="P33" s="15">
        <f t="shared" si="11"/>
        <v>20</v>
      </c>
      <c r="Q33" s="61">
        <f t="shared" si="12"/>
        <v>0.666666666666667</v>
      </c>
      <c r="R33" s="40">
        <v>1</v>
      </c>
      <c r="S33" s="62">
        <f t="shared" si="13"/>
        <v>0</v>
      </c>
      <c r="T33" s="71"/>
      <c r="U33" s="71"/>
      <c r="V33" s="15">
        <f t="shared" si="14"/>
        <v>0</v>
      </c>
      <c r="W33" s="72">
        <f t="shared" si="15"/>
        <v>0</v>
      </c>
      <c r="X33" s="63">
        <f t="shared" si="16"/>
        <v>0.0333333333333333</v>
      </c>
      <c r="Y33" s="15">
        <v>9.6</v>
      </c>
      <c r="Z33">
        <f t="shared" si="17"/>
        <v>10.4</v>
      </c>
      <c r="AA33" t="str">
        <f t="shared" si="0"/>
        <v>三林支行</v>
      </c>
      <c r="AB33" s="82" t="s">
        <v>207</v>
      </c>
      <c r="AC33" s="82">
        <v>0</v>
      </c>
      <c r="AD33" s="82">
        <v>0</v>
      </c>
      <c r="AE33" s="82">
        <v>0</v>
      </c>
      <c r="AF33" s="82">
        <v>0</v>
      </c>
      <c r="AG33" t="str">
        <f t="shared" si="1"/>
        <v>三林支行</v>
      </c>
      <c r="AI33" s="91" t="s">
        <v>208</v>
      </c>
      <c r="AJ33" s="90" t="s">
        <v>125</v>
      </c>
      <c r="AL33" s="84" t="s">
        <v>117</v>
      </c>
      <c r="AM33" s="84">
        <v>0</v>
      </c>
      <c r="AN33" s="84">
        <v>0</v>
      </c>
      <c r="AO33" s="84">
        <v>10</v>
      </c>
      <c r="AP33" s="84">
        <v>271000</v>
      </c>
      <c r="AR33" t="s">
        <v>117</v>
      </c>
      <c r="AS33">
        <v>0</v>
      </c>
      <c r="AT33">
        <v>0</v>
      </c>
      <c r="AU33">
        <v>10</v>
      </c>
      <c r="AV33">
        <v>271000</v>
      </c>
      <c r="AX33" t="s">
        <v>208</v>
      </c>
      <c r="AY33" t="s">
        <v>125</v>
      </c>
      <c r="BB33" t="str">
        <f t="shared" si="20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18"/>
        <v>合庆支行</v>
      </c>
      <c r="BS33" t="s">
        <v>471</v>
      </c>
      <c r="BT33">
        <v>1</v>
      </c>
    </row>
    <row r="34" ht="17.25" spans="1:72">
      <c r="A34" s="25"/>
      <c r="B34" s="13" t="s">
        <v>102</v>
      </c>
      <c r="C34" s="14">
        <v>9</v>
      </c>
      <c r="D34" s="15">
        <v>0</v>
      </c>
      <c r="E34" s="15">
        <f t="shared" si="5"/>
        <v>1</v>
      </c>
      <c r="F34" s="26"/>
      <c r="G34" s="15">
        <f t="shared" si="6"/>
        <v>0</v>
      </c>
      <c r="H34" s="15"/>
      <c r="I34" s="15">
        <f t="shared" si="19"/>
        <v>1</v>
      </c>
      <c r="J34" s="39">
        <f t="shared" si="8"/>
        <v>0.111111111111111</v>
      </c>
      <c r="K34" s="40">
        <v>170</v>
      </c>
      <c r="L34" s="15">
        <v>0</v>
      </c>
      <c r="M34" s="15">
        <f t="shared" si="9"/>
        <v>92.3384</v>
      </c>
      <c r="N34" s="15">
        <f t="shared" si="21"/>
        <v>0</v>
      </c>
      <c r="O34" s="26"/>
      <c r="P34" s="15">
        <f t="shared" si="11"/>
        <v>92.3384</v>
      </c>
      <c r="Q34" s="61">
        <f t="shared" si="12"/>
        <v>0.543167058823529</v>
      </c>
      <c r="R34" s="40">
        <v>1</v>
      </c>
      <c r="S34" s="62">
        <f t="shared" si="13"/>
        <v>0</v>
      </c>
      <c r="T34" s="71"/>
      <c r="U34" s="71"/>
      <c r="V34" s="15">
        <f t="shared" si="14"/>
        <v>0</v>
      </c>
      <c r="W34" s="72">
        <f t="shared" si="15"/>
        <v>0</v>
      </c>
      <c r="X34" s="63">
        <f t="shared" si="16"/>
        <v>0.032713908496732</v>
      </c>
      <c r="Y34" s="15">
        <v>87.57</v>
      </c>
      <c r="Z34">
        <f t="shared" si="17"/>
        <v>4.7684</v>
      </c>
      <c r="AA34" t="str">
        <f t="shared" si="0"/>
        <v>御桥分理处</v>
      </c>
      <c r="AB34" s="82" t="s">
        <v>62</v>
      </c>
      <c r="AC34" s="82">
        <v>0</v>
      </c>
      <c r="AD34" s="82">
        <v>0</v>
      </c>
      <c r="AE34" s="82">
        <v>2</v>
      </c>
      <c r="AF34" s="82">
        <v>0</v>
      </c>
      <c r="AG34" t="str">
        <f t="shared" si="1"/>
        <v>御桥分理处</v>
      </c>
      <c r="AI34" s="90" t="s">
        <v>212</v>
      </c>
      <c r="AJ34" s="90" t="s">
        <v>125</v>
      </c>
      <c r="AL34" s="84" t="s">
        <v>210</v>
      </c>
      <c r="AM34" s="84">
        <v>1</v>
      </c>
      <c r="AN34" s="84">
        <v>0</v>
      </c>
      <c r="AO34" s="84">
        <v>1</v>
      </c>
      <c r="AP34" s="84">
        <v>167000</v>
      </c>
      <c r="AR34" t="s">
        <v>210</v>
      </c>
      <c r="AS34">
        <v>1</v>
      </c>
      <c r="AT34">
        <v>0</v>
      </c>
      <c r="AU34">
        <v>1</v>
      </c>
      <c r="AV34">
        <v>167000</v>
      </c>
      <c r="AX34" t="s">
        <v>212</v>
      </c>
      <c r="AY34" t="s">
        <v>125</v>
      </c>
      <c r="BB34" t="str">
        <f t="shared" si="20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18"/>
        <v>东沟支行</v>
      </c>
      <c r="BS34" t="s">
        <v>477</v>
      </c>
      <c r="BT34">
        <v>3</v>
      </c>
    </row>
    <row r="35" ht="17.25" spans="1:72">
      <c r="A35" s="25"/>
      <c r="B35" s="13" t="s">
        <v>135</v>
      </c>
      <c r="C35" s="14">
        <v>14</v>
      </c>
      <c r="D35" s="15">
        <v>0</v>
      </c>
      <c r="E35" s="15">
        <f t="shared" si="5"/>
        <v>6</v>
      </c>
      <c r="F35" s="26"/>
      <c r="G35" s="15">
        <f t="shared" si="6"/>
        <v>0</v>
      </c>
      <c r="H35" s="15"/>
      <c r="I35" s="15">
        <f t="shared" si="19"/>
        <v>6</v>
      </c>
      <c r="J35" s="39">
        <f t="shared" si="8"/>
        <v>0.428571428571429</v>
      </c>
      <c r="K35" s="40">
        <v>60</v>
      </c>
      <c r="L35" s="15">
        <v>0</v>
      </c>
      <c r="M35" s="15">
        <f t="shared" si="9"/>
        <v>9.6</v>
      </c>
      <c r="N35" s="15">
        <f t="shared" si="21"/>
        <v>0</v>
      </c>
      <c r="O35" s="26"/>
      <c r="P35" s="15">
        <f t="shared" si="11"/>
        <v>9.6</v>
      </c>
      <c r="Q35" s="61">
        <f t="shared" si="12"/>
        <v>0.16</v>
      </c>
      <c r="R35" s="40">
        <v>1</v>
      </c>
      <c r="S35" s="62">
        <f t="shared" si="13"/>
        <v>0</v>
      </c>
      <c r="T35" s="71"/>
      <c r="U35" s="71"/>
      <c r="V35" s="15">
        <f t="shared" si="14"/>
        <v>0</v>
      </c>
      <c r="W35" s="72">
        <f t="shared" si="15"/>
        <v>0</v>
      </c>
      <c r="X35" s="63">
        <f t="shared" si="16"/>
        <v>0.0294285714285714</v>
      </c>
      <c r="Y35" s="15">
        <v>15.7</v>
      </c>
      <c r="Z35">
        <f t="shared" si="17"/>
        <v>-6.1</v>
      </c>
      <c r="AA35" t="str">
        <f t="shared" si="0"/>
        <v>曹路支行</v>
      </c>
      <c r="AB35" s="82" t="s">
        <v>216</v>
      </c>
      <c r="AC35" s="82">
        <v>0</v>
      </c>
      <c r="AD35" s="82">
        <v>0</v>
      </c>
      <c r="AE35" s="82">
        <v>0</v>
      </c>
      <c r="AF35" s="82">
        <v>0</v>
      </c>
      <c r="AG35" t="str">
        <f t="shared" si="1"/>
        <v>曹路支行</v>
      </c>
      <c r="AI35" s="90" t="s">
        <v>217</v>
      </c>
      <c r="AJ35" s="90" t="s">
        <v>125</v>
      </c>
      <c r="AL35" s="84" t="s">
        <v>219</v>
      </c>
      <c r="AM35" s="84">
        <v>0</v>
      </c>
      <c r="AN35" s="84">
        <v>0</v>
      </c>
      <c r="AO35" s="84">
        <v>1</v>
      </c>
      <c r="AP35" s="84">
        <v>32000</v>
      </c>
      <c r="AR35" t="s">
        <v>219</v>
      </c>
      <c r="AS35">
        <v>0</v>
      </c>
      <c r="AT35">
        <v>0</v>
      </c>
      <c r="AU35">
        <v>1</v>
      </c>
      <c r="AV35">
        <v>32000</v>
      </c>
      <c r="AX35" t="s">
        <v>217</v>
      </c>
      <c r="AY35" t="s">
        <v>125</v>
      </c>
      <c r="BB35" t="str">
        <f t="shared" si="20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18"/>
        <v>金桥支行</v>
      </c>
      <c r="BS35" t="s">
        <v>249</v>
      </c>
      <c r="BT35">
        <v>1</v>
      </c>
    </row>
    <row r="36" ht="17.25" spans="1:72">
      <c r="A36" s="25"/>
      <c r="B36" s="17" t="s">
        <v>219</v>
      </c>
      <c r="C36" s="18">
        <v>9</v>
      </c>
      <c r="D36" s="15">
        <v>0</v>
      </c>
      <c r="E36" s="15">
        <f t="shared" si="5"/>
        <v>1</v>
      </c>
      <c r="F36" s="19"/>
      <c r="G36" s="15">
        <f t="shared" si="6"/>
        <v>0</v>
      </c>
      <c r="H36" s="15"/>
      <c r="I36" s="15">
        <f t="shared" si="19"/>
        <v>1</v>
      </c>
      <c r="J36" s="39">
        <f t="shared" si="8"/>
        <v>0.111111111111111</v>
      </c>
      <c r="K36" s="43">
        <v>20</v>
      </c>
      <c r="L36" s="15">
        <v>0</v>
      </c>
      <c r="M36" s="15">
        <f t="shared" si="9"/>
        <v>3.2</v>
      </c>
      <c r="N36" s="15">
        <f t="shared" si="21"/>
        <v>0</v>
      </c>
      <c r="O36" s="26"/>
      <c r="P36" s="15">
        <f t="shared" si="11"/>
        <v>3.2</v>
      </c>
      <c r="Q36" s="61">
        <f t="shared" si="12"/>
        <v>0.16</v>
      </c>
      <c r="R36" s="40">
        <v>1</v>
      </c>
      <c r="S36" s="62">
        <f t="shared" si="13"/>
        <v>0</v>
      </c>
      <c r="T36" s="71"/>
      <c r="U36" s="71"/>
      <c r="V36" s="15">
        <f t="shared" si="14"/>
        <v>0</v>
      </c>
      <c r="W36" s="72">
        <f t="shared" si="15"/>
        <v>0</v>
      </c>
      <c r="X36" s="63">
        <f t="shared" si="16"/>
        <v>0.0135555555555556</v>
      </c>
      <c r="Y36" s="15">
        <v>3.2</v>
      </c>
      <c r="Z36">
        <f t="shared" si="17"/>
        <v>0</v>
      </c>
      <c r="AA36" t="str">
        <f t="shared" si="0"/>
        <v>川沙支行</v>
      </c>
      <c r="AB36" s="82" t="s">
        <v>48</v>
      </c>
      <c r="AC36" s="82">
        <v>2</v>
      </c>
      <c r="AD36" s="82">
        <v>0</v>
      </c>
      <c r="AE36" s="82">
        <v>50</v>
      </c>
      <c r="AF36" s="82">
        <v>163852</v>
      </c>
      <c r="AG36" t="str">
        <f t="shared" si="1"/>
        <v>川沙支行</v>
      </c>
      <c r="AI36" s="90" t="s">
        <v>220</v>
      </c>
      <c r="AJ36" s="90" t="s">
        <v>125</v>
      </c>
      <c r="AL36" s="84" t="s">
        <v>121</v>
      </c>
      <c r="AM36" s="84">
        <v>0</v>
      </c>
      <c r="AN36" s="84">
        <v>100000</v>
      </c>
      <c r="AO36" s="84">
        <v>0</v>
      </c>
      <c r="AP36" s="84">
        <v>812529</v>
      </c>
      <c r="AR36" t="s">
        <v>121</v>
      </c>
      <c r="AS36">
        <v>0</v>
      </c>
      <c r="AT36">
        <v>100000</v>
      </c>
      <c r="AU36">
        <v>0</v>
      </c>
      <c r="AV36">
        <v>812529</v>
      </c>
      <c r="AX36" t="s">
        <v>220</v>
      </c>
      <c r="AY36" t="s">
        <v>125</v>
      </c>
      <c r="BB36" t="str">
        <f t="shared" si="20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18"/>
        <v>御桥分理处</v>
      </c>
      <c r="BS36" t="s">
        <v>486</v>
      </c>
      <c r="BT36">
        <v>1</v>
      </c>
    </row>
    <row r="37" ht="18" spans="1:72">
      <c r="A37" s="27"/>
      <c r="B37" s="28" t="s">
        <v>90</v>
      </c>
      <c r="C37" s="29">
        <v>17</v>
      </c>
      <c r="D37" s="23">
        <v>0</v>
      </c>
      <c r="E37" s="23">
        <f t="shared" si="5"/>
        <v>0</v>
      </c>
      <c r="F37" s="30"/>
      <c r="G37" s="15">
        <f t="shared" si="6"/>
        <v>0</v>
      </c>
      <c r="H37" s="23"/>
      <c r="I37" s="23">
        <f t="shared" si="19"/>
        <v>0</v>
      </c>
      <c r="J37" s="46">
        <f t="shared" si="8"/>
        <v>0</v>
      </c>
      <c r="K37" s="47">
        <v>50</v>
      </c>
      <c r="L37" s="23">
        <v>0</v>
      </c>
      <c r="M37" s="23">
        <f t="shared" si="9"/>
        <v>9.1</v>
      </c>
      <c r="N37" s="15">
        <f t="shared" si="21"/>
        <v>0</v>
      </c>
      <c r="O37" s="30"/>
      <c r="P37" s="23">
        <f t="shared" si="11"/>
        <v>9.1</v>
      </c>
      <c r="Q37" s="73">
        <f t="shared" si="12"/>
        <v>0.182</v>
      </c>
      <c r="R37" s="47">
        <v>1</v>
      </c>
      <c r="S37" s="62">
        <f t="shared" si="13"/>
        <v>0</v>
      </c>
      <c r="T37" s="74"/>
      <c r="U37" s="74"/>
      <c r="V37" s="23">
        <f t="shared" si="14"/>
        <v>0</v>
      </c>
      <c r="W37" s="75">
        <f t="shared" si="15"/>
        <v>0</v>
      </c>
      <c r="X37" s="76">
        <f t="shared" si="16"/>
        <v>0.0091</v>
      </c>
      <c r="Y37" s="23">
        <v>9.1</v>
      </c>
      <c r="Z37">
        <f t="shared" si="17"/>
        <v>0</v>
      </c>
      <c r="AA37" t="str">
        <f t="shared" si="0"/>
        <v>曹路支行</v>
      </c>
      <c r="AB37" s="82" t="s">
        <v>76</v>
      </c>
      <c r="AC37" s="82">
        <v>0</v>
      </c>
      <c r="AD37" s="82">
        <v>0</v>
      </c>
      <c r="AE37" s="82">
        <v>2</v>
      </c>
      <c r="AF37" s="82">
        <v>0</v>
      </c>
      <c r="AG37" t="str">
        <f t="shared" si="1"/>
        <v>曹路支行</v>
      </c>
      <c r="AI37" s="90" t="s">
        <v>223</v>
      </c>
      <c r="AJ37" s="90" t="s">
        <v>125</v>
      </c>
      <c r="AL37" s="84" t="s">
        <v>213</v>
      </c>
      <c r="AM37" s="84">
        <v>1</v>
      </c>
      <c r="AN37" s="84">
        <v>0</v>
      </c>
      <c r="AO37" s="84">
        <v>4</v>
      </c>
      <c r="AP37" s="84">
        <v>75000</v>
      </c>
      <c r="AR37" t="s">
        <v>213</v>
      </c>
      <c r="AS37">
        <v>1</v>
      </c>
      <c r="AT37">
        <v>0</v>
      </c>
      <c r="AU37">
        <v>4</v>
      </c>
      <c r="AV37">
        <v>75000</v>
      </c>
      <c r="AX37" t="s">
        <v>223</v>
      </c>
      <c r="AY37" t="s">
        <v>125</v>
      </c>
      <c r="BB37" t="str">
        <f t="shared" si="20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18"/>
        <v>张江支行</v>
      </c>
      <c r="BS37" t="s">
        <v>493</v>
      </c>
      <c r="BT37">
        <v>4</v>
      </c>
    </row>
    <row r="38" ht="18" spans="1:72">
      <c r="A38" s="25" t="s">
        <v>227</v>
      </c>
      <c r="B38" s="13" t="s">
        <v>159</v>
      </c>
      <c r="C38" s="14">
        <v>9</v>
      </c>
      <c r="D38" s="15">
        <v>3</v>
      </c>
      <c r="E38" s="15">
        <f t="shared" si="5"/>
        <v>7</v>
      </c>
      <c r="F38" s="26"/>
      <c r="G38" s="15">
        <f t="shared" si="6"/>
        <v>0</v>
      </c>
      <c r="H38" s="15"/>
      <c r="I38" s="15">
        <f t="shared" si="19"/>
        <v>7</v>
      </c>
      <c r="J38" s="39">
        <f t="shared" si="8"/>
        <v>0.777777777777778</v>
      </c>
      <c r="K38" s="40">
        <v>40</v>
      </c>
      <c r="L38" s="15">
        <v>0</v>
      </c>
      <c r="M38" s="15">
        <f t="shared" si="9"/>
        <v>64.99</v>
      </c>
      <c r="N38" s="15">
        <f t="shared" si="21"/>
        <v>0</v>
      </c>
      <c r="O38" s="26"/>
      <c r="P38" s="15">
        <f t="shared" si="11"/>
        <v>64.99</v>
      </c>
      <c r="Q38" s="61">
        <f t="shared" si="12"/>
        <v>1.62475</v>
      </c>
      <c r="R38" s="40">
        <v>1</v>
      </c>
      <c r="S38" s="62">
        <v>2</v>
      </c>
      <c r="T38" s="71"/>
      <c r="U38" s="71"/>
      <c r="V38" s="15">
        <f t="shared" si="14"/>
        <v>2</v>
      </c>
      <c r="W38" s="72">
        <f t="shared" si="15"/>
        <v>2</v>
      </c>
      <c r="X38" s="63">
        <f t="shared" si="16"/>
        <v>0.158888888888889</v>
      </c>
      <c r="Y38" s="15">
        <v>32.06</v>
      </c>
      <c r="Z38">
        <f t="shared" si="17"/>
        <v>32.93</v>
      </c>
      <c r="AA38" t="str">
        <f t="shared" si="0"/>
        <v>北蔡支行</v>
      </c>
      <c r="AB38" s="82" t="s">
        <v>58</v>
      </c>
      <c r="AC38" s="82">
        <v>0</v>
      </c>
      <c r="AD38" s="82">
        <v>0</v>
      </c>
      <c r="AE38" s="82">
        <v>1</v>
      </c>
      <c r="AF38" s="82">
        <v>0</v>
      </c>
      <c r="AG38" t="str">
        <f t="shared" si="1"/>
        <v>北蔡支行</v>
      </c>
      <c r="AI38" s="90" t="s">
        <v>228</v>
      </c>
      <c r="AJ38" s="90" t="s">
        <v>125</v>
      </c>
      <c r="AL38" s="84" t="s">
        <v>225</v>
      </c>
      <c r="AM38" s="84">
        <v>0</v>
      </c>
      <c r="AN38" s="84">
        <v>8000</v>
      </c>
      <c r="AO38" s="84">
        <v>24</v>
      </c>
      <c r="AP38" s="84">
        <v>78000</v>
      </c>
      <c r="AR38" t="s">
        <v>225</v>
      </c>
      <c r="AS38">
        <v>0</v>
      </c>
      <c r="AT38">
        <v>8000</v>
      </c>
      <c r="AU38">
        <v>24</v>
      </c>
      <c r="AV38">
        <v>78000</v>
      </c>
      <c r="AX38" t="s">
        <v>228</v>
      </c>
      <c r="AY38" t="s">
        <v>125</v>
      </c>
      <c r="BB38" t="str">
        <f t="shared" si="20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18"/>
        <v>南新支行</v>
      </c>
      <c r="BS38" t="s">
        <v>747</v>
      </c>
      <c r="BT38">
        <v>2</v>
      </c>
    </row>
    <row r="39" ht="17.25" spans="1:72">
      <c r="A39" s="25"/>
      <c r="B39" s="13" t="s">
        <v>229</v>
      </c>
      <c r="C39" s="14">
        <v>9</v>
      </c>
      <c r="D39" s="15">
        <v>0</v>
      </c>
      <c r="E39" s="15">
        <f t="shared" si="5"/>
        <v>4</v>
      </c>
      <c r="F39" s="26"/>
      <c r="G39" s="15">
        <f t="shared" si="6"/>
        <v>1</v>
      </c>
      <c r="H39" s="15"/>
      <c r="I39" s="15">
        <f t="shared" si="19"/>
        <v>5</v>
      </c>
      <c r="J39" s="39">
        <f t="shared" si="8"/>
        <v>0.555555555555556</v>
      </c>
      <c r="K39" s="40">
        <v>20</v>
      </c>
      <c r="L39" s="15">
        <v>1</v>
      </c>
      <c r="M39" s="15">
        <f t="shared" si="9"/>
        <v>33.06</v>
      </c>
      <c r="N39" s="15">
        <f t="shared" si="21"/>
        <v>0</v>
      </c>
      <c r="O39" s="26"/>
      <c r="P39" s="15">
        <f t="shared" si="11"/>
        <v>33.06</v>
      </c>
      <c r="Q39" s="61">
        <f t="shared" si="12"/>
        <v>1.653</v>
      </c>
      <c r="R39" s="40">
        <v>1</v>
      </c>
      <c r="S39" s="62">
        <f t="shared" ref="S39:S47" si="22">IFERROR(VLOOKUP(B39,$BV:$BW,2,FALSE),0)</f>
        <v>1</v>
      </c>
      <c r="T39" s="71"/>
      <c r="U39" s="71"/>
      <c r="V39" s="15">
        <f t="shared" si="14"/>
        <v>1</v>
      </c>
      <c r="W39" s="72">
        <f t="shared" si="15"/>
        <v>1</v>
      </c>
      <c r="X39" s="63">
        <f t="shared" si="16"/>
        <v>0.137777777777778</v>
      </c>
      <c r="Y39" s="15">
        <v>64.19</v>
      </c>
      <c r="Z39">
        <f t="shared" si="17"/>
        <v>-31.13</v>
      </c>
      <c r="AA39">
        <f t="shared" si="0"/>
        <v>0</v>
      </c>
      <c r="AB39" s="82" t="s">
        <v>230</v>
      </c>
      <c r="AC39" s="82">
        <v>0</v>
      </c>
      <c r="AD39" s="82">
        <v>0</v>
      </c>
      <c r="AE39" s="82">
        <v>0</v>
      </c>
      <c r="AF39" s="82">
        <v>0</v>
      </c>
      <c r="AG39">
        <f t="shared" si="1"/>
        <v>0</v>
      </c>
      <c r="AI39" s="90" t="s">
        <v>231</v>
      </c>
      <c r="AJ39" s="90" t="s">
        <v>125</v>
      </c>
      <c r="AL39" s="84" t="s">
        <v>128</v>
      </c>
      <c r="AM39" s="84">
        <v>0</v>
      </c>
      <c r="AN39" s="84">
        <v>100000</v>
      </c>
      <c r="AO39" s="84">
        <v>2</v>
      </c>
      <c r="AP39" s="84">
        <v>459888</v>
      </c>
      <c r="AR39" t="s">
        <v>128</v>
      </c>
      <c r="AS39">
        <v>0</v>
      </c>
      <c r="AT39">
        <v>100000</v>
      </c>
      <c r="AU39">
        <v>2</v>
      </c>
      <c r="AV39">
        <v>459888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18"/>
        <v>杨思支行</v>
      </c>
      <c r="BS39" t="s">
        <v>198</v>
      </c>
      <c r="BT39">
        <v>4</v>
      </c>
    </row>
    <row r="40" ht="17.25" spans="1:72">
      <c r="A40" s="25"/>
      <c r="B40" s="13" t="s">
        <v>128</v>
      </c>
      <c r="C40" s="14">
        <v>9</v>
      </c>
      <c r="D40" s="15">
        <v>0</v>
      </c>
      <c r="E40" s="15">
        <f t="shared" si="5"/>
        <v>2</v>
      </c>
      <c r="F40" s="26"/>
      <c r="G40" s="15">
        <f t="shared" si="6"/>
        <v>1</v>
      </c>
      <c r="H40" s="15"/>
      <c r="I40" s="15">
        <f t="shared" si="19"/>
        <v>3</v>
      </c>
      <c r="J40" s="39">
        <f t="shared" si="8"/>
        <v>0.333333333333333</v>
      </c>
      <c r="K40" s="40">
        <v>40</v>
      </c>
      <c r="L40" s="15">
        <v>0</v>
      </c>
      <c r="M40" s="15">
        <f t="shared" si="9"/>
        <v>45.9888</v>
      </c>
      <c r="N40" s="15">
        <f t="shared" si="21"/>
        <v>2</v>
      </c>
      <c r="O40" s="26"/>
      <c r="P40" s="15">
        <f t="shared" si="11"/>
        <v>47.9888</v>
      </c>
      <c r="Q40" s="61">
        <f t="shared" si="12"/>
        <v>1.19972</v>
      </c>
      <c r="R40" s="40">
        <v>1</v>
      </c>
      <c r="S40" s="62">
        <f t="shared" si="22"/>
        <v>1</v>
      </c>
      <c r="T40" s="71"/>
      <c r="U40" s="71"/>
      <c r="V40" s="15">
        <f t="shared" si="14"/>
        <v>1</v>
      </c>
      <c r="W40" s="72">
        <f t="shared" si="15"/>
        <v>1</v>
      </c>
      <c r="X40" s="63">
        <f t="shared" si="16"/>
        <v>0.126652666666667</v>
      </c>
      <c r="Y40" s="15">
        <v>37.9888</v>
      </c>
      <c r="Z40">
        <f t="shared" si="17"/>
        <v>10</v>
      </c>
      <c r="AA40" t="str">
        <f t="shared" si="0"/>
        <v>金海华城分理处</v>
      </c>
      <c r="AB40" s="82" t="s">
        <v>233</v>
      </c>
      <c r="AC40" s="82">
        <v>0</v>
      </c>
      <c r="AD40" s="82">
        <v>0</v>
      </c>
      <c r="AE40" s="82">
        <v>0</v>
      </c>
      <c r="AF40" s="82">
        <v>2000</v>
      </c>
      <c r="AG40" t="str">
        <f t="shared" si="1"/>
        <v>金海华城分理处</v>
      </c>
      <c r="AI40" s="90" t="s">
        <v>234</v>
      </c>
      <c r="AJ40" s="90" t="s">
        <v>125</v>
      </c>
      <c r="AL40" s="84" t="s">
        <v>93</v>
      </c>
      <c r="AM40" s="84">
        <v>0</v>
      </c>
      <c r="AN40" s="84">
        <v>10000</v>
      </c>
      <c r="AO40" s="84">
        <v>7</v>
      </c>
      <c r="AP40" s="84">
        <v>153000</v>
      </c>
      <c r="AR40" t="s">
        <v>93</v>
      </c>
      <c r="AS40">
        <v>0</v>
      </c>
      <c r="AT40">
        <v>10000</v>
      </c>
      <c r="AU40">
        <v>7</v>
      </c>
      <c r="AV40">
        <v>153000</v>
      </c>
      <c r="AX40" t="s">
        <v>234</v>
      </c>
      <c r="AY40" t="s">
        <v>125</v>
      </c>
      <c r="BB40" t="e">
        <f t="shared" ref="BB40:BB49" si="23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18"/>
        <v>洋泾支行</v>
      </c>
      <c r="BS40" t="s">
        <v>256</v>
      </c>
      <c r="BT40">
        <v>2</v>
      </c>
    </row>
    <row r="41" ht="17.25" spans="1:70">
      <c r="A41" s="25"/>
      <c r="B41" s="13" t="s">
        <v>182</v>
      </c>
      <c r="C41" s="14">
        <v>12</v>
      </c>
      <c r="D41" s="15">
        <v>0</v>
      </c>
      <c r="E41" s="15">
        <f t="shared" si="5"/>
        <v>2</v>
      </c>
      <c r="F41" s="26"/>
      <c r="G41" s="15">
        <f t="shared" si="6"/>
        <v>1</v>
      </c>
      <c r="H41" s="15"/>
      <c r="I41" s="15">
        <f t="shared" si="19"/>
        <v>3</v>
      </c>
      <c r="J41" s="39">
        <f t="shared" si="8"/>
        <v>0.25</v>
      </c>
      <c r="K41" s="40">
        <v>50</v>
      </c>
      <c r="L41" s="15">
        <v>0</v>
      </c>
      <c r="M41" s="15">
        <f t="shared" si="9"/>
        <v>21.4</v>
      </c>
      <c r="N41" s="15">
        <f t="shared" si="21"/>
        <v>0</v>
      </c>
      <c r="O41" s="26"/>
      <c r="P41" s="15">
        <f t="shared" si="11"/>
        <v>21.4</v>
      </c>
      <c r="Q41" s="61">
        <f t="shared" si="12"/>
        <v>0.428</v>
      </c>
      <c r="R41" s="40">
        <v>1</v>
      </c>
      <c r="S41" s="62">
        <f t="shared" si="22"/>
        <v>1</v>
      </c>
      <c r="T41" s="71"/>
      <c r="U41" s="71"/>
      <c r="V41" s="15">
        <f t="shared" si="14"/>
        <v>1</v>
      </c>
      <c r="W41" s="72">
        <f t="shared" si="15"/>
        <v>1</v>
      </c>
      <c r="X41" s="63">
        <f t="shared" si="16"/>
        <v>0.0839</v>
      </c>
      <c r="Y41" s="15">
        <v>21.3</v>
      </c>
      <c r="Z41">
        <f t="shared" si="17"/>
        <v>0.0999999999999979</v>
      </c>
      <c r="AA41" t="str">
        <f t="shared" si="0"/>
        <v>零售市场部</v>
      </c>
      <c r="AB41" s="82" t="s">
        <v>65</v>
      </c>
      <c r="AC41" s="82">
        <v>1</v>
      </c>
      <c r="AD41" s="82">
        <v>0</v>
      </c>
      <c r="AE41" s="82">
        <v>1</v>
      </c>
      <c r="AF41" s="82">
        <v>365600</v>
      </c>
      <c r="AG41" t="str">
        <f t="shared" si="1"/>
        <v>零售市场部</v>
      </c>
      <c r="AI41" s="90" t="s">
        <v>238</v>
      </c>
      <c r="AJ41" s="90" t="s">
        <v>125</v>
      </c>
      <c r="AL41" s="84" t="s">
        <v>159</v>
      </c>
      <c r="AM41" s="84">
        <v>2</v>
      </c>
      <c r="AN41" s="84">
        <v>8000</v>
      </c>
      <c r="AO41" s="84">
        <v>7</v>
      </c>
      <c r="AP41" s="84">
        <v>649900</v>
      </c>
      <c r="AR41" t="s">
        <v>159</v>
      </c>
      <c r="AS41">
        <v>2</v>
      </c>
      <c r="AT41">
        <v>8000</v>
      </c>
      <c r="AU41">
        <v>7</v>
      </c>
      <c r="AV41">
        <v>649900</v>
      </c>
      <c r="AX41" t="s">
        <v>238</v>
      </c>
      <c r="AY41" t="s">
        <v>125</v>
      </c>
      <c r="BB41" t="str">
        <f t="shared" si="23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18"/>
        <v>#N/A</v>
      </c>
    </row>
    <row r="42" ht="17.25" spans="1:70">
      <c r="A42" s="25"/>
      <c r="B42" s="13" t="s">
        <v>93</v>
      </c>
      <c r="C42" s="14">
        <v>9</v>
      </c>
      <c r="D42" s="15">
        <v>1</v>
      </c>
      <c r="E42" s="15">
        <f t="shared" si="5"/>
        <v>7</v>
      </c>
      <c r="F42" s="26"/>
      <c r="G42" s="15">
        <f t="shared" si="6"/>
        <v>0</v>
      </c>
      <c r="H42" s="15"/>
      <c r="I42" s="15">
        <f t="shared" si="19"/>
        <v>7</v>
      </c>
      <c r="J42" s="39">
        <f t="shared" si="8"/>
        <v>0.777777777777778</v>
      </c>
      <c r="K42" s="40">
        <v>30</v>
      </c>
      <c r="L42" s="15">
        <v>0</v>
      </c>
      <c r="M42" s="15">
        <f t="shared" si="9"/>
        <v>15.3</v>
      </c>
      <c r="N42" s="15">
        <f t="shared" si="21"/>
        <v>11.4324</v>
      </c>
      <c r="O42" s="26"/>
      <c r="P42" s="15">
        <f t="shared" si="11"/>
        <v>26.7324</v>
      </c>
      <c r="Q42" s="61">
        <f t="shared" si="12"/>
        <v>0.89108</v>
      </c>
      <c r="R42" s="40">
        <v>1</v>
      </c>
      <c r="S42" s="62">
        <f t="shared" si="22"/>
        <v>0</v>
      </c>
      <c r="T42" s="71"/>
      <c r="U42" s="71"/>
      <c r="V42" s="15">
        <f t="shared" si="14"/>
        <v>0</v>
      </c>
      <c r="W42" s="72">
        <f t="shared" si="15"/>
        <v>0</v>
      </c>
      <c r="X42" s="63">
        <f t="shared" si="16"/>
        <v>0.0834428888888889</v>
      </c>
      <c r="Y42" s="15">
        <v>7</v>
      </c>
      <c r="Z42">
        <f t="shared" si="17"/>
        <v>19.7324</v>
      </c>
      <c r="AA42" t="str">
        <f t="shared" si="0"/>
        <v>凌兆分理处</v>
      </c>
      <c r="AB42" s="82" t="s">
        <v>242</v>
      </c>
      <c r="AC42" s="82">
        <v>0</v>
      </c>
      <c r="AD42" s="82">
        <v>0</v>
      </c>
      <c r="AE42" s="82">
        <v>0</v>
      </c>
      <c r="AF42" s="82">
        <v>0</v>
      </c>
      <c r="AG42" t="str">
        <f t="shared" si="1"/>
        <v>凌兆分理处</v>
      </c>
      <c r="AI42" s="90" t="s">
        <v>243</v>
      </c>
      <c r="AJ42" s="90" t="s">
        <v>125</v>
      </c>
      <c r="AL42" s="84" t="s">
        <v>229</v>
      </c>
      <c r="AM42" s="84">
        <v>0</v>
      </c>
      <c r="AN42" s="84">
        <v>0</v>
      </c>
      <c r="AO42" s="84">
        <v>4</v>
      </c>
      <c r="AP42" s="84">
        <v>330600</v>
      </c>
      <c r="AR42" t="s">
        <v>229</v>
      </c>
      <c r="AS42">
        <v>0</v>
      </c>
      <c r="AT42">
        <v>0</v>
      </c>
      <c r="AU42">
        <v>4</v>
      </c>
      <c r="AV42">
        <v>330600</v>
      </c>
      <c r="AX42" t="s">
        <v>243</v>
      </c>
      <c r="AY42" t="s">
        <v>125</v>
      </c>
      <c r="BB42" t="str">
        <f t="shared" si="23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18"/>
        <v>#N/A</v>
      </c>
    </row>
    <row r="43" ht="17.25" spans="1:70">
      <c r="A43" s="25"/>
      <c r="B43" s="13" t="s">
        <v>241</v>
      </c>
      <c r="C43" s="14">
        <v>9</v>
      </c>
      <c r="D43" s="15">
        <v>1</v>
      </c>
      <c r="E43" s="15">
        <f t="shared" si="5"/>
        <v>13</v>
      </c>
      <c r="F43" s="26"/>
      <c r="G43" s="15">
        <f t="shared" si="6"/>
        <v>0</v>
      </c>
      <c r="H43" s="15"/>
      <c r="I43" s="15">
        <f t="shared" si="19"/>
        <v>13</v>
      </c>
      <c r="J43" s="39">
        <f t="shared" si="8"/>
        <v>1.44444444444444</v>
      </c>
      <c r="K43" s="40">
        <v>40</v>
      </c>
      <c r="L43" s="15">
        <v>0</v>
      </c>
      <c r="M43" s="15">
        <f t="shared" si="9"/>
        <v>18.6</v>
      </c>
      <c r="N43" s="15">
        <f t="shared" si="21"/>
        <v>0</v>
      </c>
      <c r="O43" s="26"/>
      <c r="P43" s="15">
        <f t="shared" si="11"/>
        <v>18.6</v>
      </c>
      <c r="Q43" s="61">
        <f t="shared" si="12"/>
        <v>0.465</v>
      </c>
      <c r="R43" s="40">
        <v>1</v>
      </c>
      <c r="S43" s="62">
        <f t="shared" si="22"/>
        <v>0</v>
      </c>
      <c r="T43" s="71"/>
      <c r="U43" s="71"/>
      <c r="V43" s="15">
        <f t="shared" si="14"/>
        <v>0</v>
      </c>
      <c r="W43" s="72">
        <f t="shared" si="15"/>
        <v>0</v>
      </c>
      <c r="X43" s="63">
        <f t="shared" si="16"/>
        <v>0.08325</v>
      </c>
      <c r="Y43" s="15">
        <v>18.6</v>
      </c>
      <c r="Z43">
        <f t="shared" si="17"/>
        <v>0</v>
      </c>
      <c r="AA43">
        <f t="shared" si="0"/>
        <v>0</v>
      </c>
      <c r="AB43" s="82" t="s">
        <v>246</v>
      </c>
      <c r="AC43" s="82">
        <v>0</v>
      </c>
      <c r="AD43" s="82">
        <v>0</v>
      </c>
      <c r="AE43" s="82">
        <v>0</v>
      </c>
      <c r="AF43" s="82">
        <v>0</v>
      </c>
      <c r="AG43">
        <f t="shared" si="1"/>
        <v>0</v>
      </c>
      <c r="AI43" s="89" t="s">
        <v>247</v>
      </c>
      <c r="AJ43" s="90" t="s">
        <v>125</v>
      </c>
      <c r="AL43" s="84" t="s">
        <v>82</v>
      </c>
      <c r="AM43" s="84">
        <v>0</v>
      </c>
      <c r="AN43" s="84">
        <v>0</v>
      </c>
      <c r="AO43" s="84">
        <v>6</v>
      </c>
      <c r="AP43" s="84">
        <v>7600</v>
      </c>
      <c r="AR43" t="s">
        <v>82</v>
      </c>
      <c r="AS43">
        <v>0</v>
      </c>
      <c r="AT43">
        <v>0</v>
      </c>
      <c r="AU43">
        <v>6</v>
      </c>
      <c r="AV43">
        <v>7600</v>
      </c>
      <c r="AX43" t="s">
        <v>247</v>
      </c>
      <c r="AY43" t="s">
        <v>125</v>
      </c>
      <c r="BB43" t="str">
        <f t="shared" si="23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18"/>
        <v>#N/A</v>
      </c>
    </row>
    <row r="44" ht="17.25" spans="1:70">
      <c r="A44" s="25"/>
      <c r="B44" s="13" t="s">
        <v>225</v>
      </c>
      <c r="C44" s="14">
        <v>9</v>
      </c>
      <c r="D44" s="15">
        <v>0</v>
      </c>
      <c r="E44" s="15">
        <f t="shared" si="5"/>
        <v>24</v>
      </c>
      <c r="F44" s="26"/>
      <c r="G44" s="15">
        <f t="shared" si="6"/>
        <v>0</v>
      </c>
      <c r="H44" s="15"/>
      <c r="I44" s="15">
        <f t="shared" si="19"/>
        <v>24</v>
      </c>
      <c r="J44" s="39">
        <f t="shared" si="8"/>
        <v>2.66666666666667</v>
      </c>
      <c r="K44" s="40">
        <v>20</v>
      </c>
      <c r="L44" s="15">
        <v>0</v>
      </c>
      <c r="M44" s="15">
        <f t="shared" si="9"/>
        <v>7.8</v>
      </c>
      <c r="N44" s="15">
        <f t="shared" si="21"/>
        <v>0</v>
      </c>
      <c r="O44" s="26"/>
      <c r="P44" s="15">
        <f t="shared" si="11"/>
        <v>7.8</v>
      </c>
      <c r="Q44" s="61">
        <f t="shared" si="12"/>
        <v>0.39</v>
      </c>
      <c r="R44" s="40">
        <v>1</v>
      </c>
      <c r="S44" s="62">
        <f t="shared" si="22"/>
        <v>0</v>
      </c>
      <c r="T44" s="71"/>
      <c r="U44" s="71"/>
      <c r="V44" s="15">
        <f t="shared" si="14"/>
        <v>0</v>
      </c>
      <c r="W44" s="72">
        <f t="shared" si="15"/>
        <v>0</v>
      </c>
      <c r="X44" s="63">
        <f t="shared" si="16"/>
        <v>0.0795</v>
      </c>
      <c r="Y44" s="15">
        <v>25.7324</v>
      </c>
      <c r="Z44">
        <f t="shared" si="17"/>
        <v>-17.9324</v>
      </c>
      <c r="AA44">
        <f t="shared" si="0"/>
        <v>0</v>
      </c>
      <c r="AB44" s="82" t="s">
        <v>250</v>
      </c>
      <c r="AC44" s="82">
        <v>0</v>
      </c>
      <c r="AD44" s="82">
        <v>0</v>
      </c>
      <c r="AE44" s="82">
        <v>0</v>
      </c>
      <c r="AF44" s="82">
        <v>0</v>
      </c>
      <c r="AG44">
        <f t="shared" si="1"/>
        <v>0</v>
      </c>
      <c r="AI44" s="91" t="s">
        <v>251</v>
      </c>
      <c r="AJ44" s="90" t="s">
        <v>188</v>
      </c>
      <c r="AL44" s="84" t="s">
        <v>241</v>
      </c>
      <c r="AM44" s="84">
        <v>0</v>
      </c>
      <c r="AN44" s="84">
        <v>0</v>
      </c>
      <c r="AO44" s="84">
        <v>13</v>
      </c>
      <c r="AP44" s="84">
        <v>186000</v>
      </c>
      <c r="AR44" t="s">
        <v>241</v>
      </c>
      <c r="AS44">
        <v>0</v>
      </c>
      <c r="AT44">
        <v>0</v>
      </c>
      <c r="AU44">
        <v>13</v>
      </c>
      <c r="AV44">
        <v>186000</v>
      </c>
      <c r="AX44" t="s">
        <v>251</v>
      </c>
      <c r="AY44" t="s">
        <v>188</v>
      </c>
      <c r="BB44" t="str">
        <f t="shared" si="23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18"/>
        <v>#N/A</v>
      </c>
    </row>
    <row r="45" ht="17.25" spans="1:70">
      <c r="A45" s="25"/>
      <c r="B45" s="17" t="s">
        <v>82</v>
      </c>
      <c r="C45" s="14">
        <v>9</v>
      </c>
      <c r="D45" s="15">
        <v>0</v>
      </c>
      <c r="E45" s="15">
        <f t="shared" si="5"/>
        <v>6</v>
      </c>
      <c r="F45" s="26"/>
      <c r="G45" s="15">
        <f t="shared" si="6"/>
        <v>0</v>
      </c>
      <c r="H45" s="15"/>
      <c r="I45" s="15">
        <f t="shared" si="19"/>
        <v>6</v>
      </c>
      <c r="J45" s="39">
        <f t="shared" si="8"/>
        <v>0.666666666666667</v>
      </c>
      <c r="K45" s="40">
        <v>20</v>
      </c>
      <c r="L45" s="15">
        <v>0</v>
      </c>
      <c r="M45" s="15">
        <f t="shared" si="9"/>
        <v>0.76</v>
      </c>
      <c r="N45" s="15">
        <f t="shared" si="21"/>
        <v>5</v>
      </c>
      <c r="O45" s="26"/>
      <c r="P45" s="15">
        <f t="shared" si="11"/>
        <v>5.76</v>
      </c>
      <c r="Q45" s="61">
        <f t="shared" si="12"/>
        <v>0.288</v>
      </c>
      <c r="R45" s="40">
        <v>1</v>
      </c>
      <c r="S45" s="62">
        <f t="shared" si="22"/>
        <v>0</v>
      </c>
      <c r="T45" s="71"/>
      <c r="U45" s="71"/>
      <c r="V45" s="15">
        <f t="shared" si="14"/>
        <v>0</v>
      </c>
      <c r="W45" s="72">
        <f t="shared" si="15"/>
        <v>0</v>
      </c>
      <c r="X45" s="63">
        <f t="shared" si="16"/>
        <v>0.0477333333333333</v>
      </c>
      <c r="Y45" s="15">
        <v>5.76</v>
      </c>
      <c r="Z45">
        <f t="shared" si="17"/>
        <v>0</v>
      </c>
      <c r="AA45" t="str">
        <f t="shared" si="0"/>
        <v>合庆支行</v>
      </c>
      <c r="AB45" s="82" t="s">
        <v>253</v>
      </c>
      <c r="AC45" s="82">
        <v>0</v>
      </c>
      <c r="AD45" s="82">
        <v>0</v>
      </c>
      <c r="AE45" s="82">
        <v>0</v>
      </c>
      <c r="AF45" s="82">
        <v>0</v>
      </c>
      <c r="AG45" t="str">
        <f t="shared" si="1"/>
        <v>合庆支行</v>
      </c>
      <c r="AI45" s="90" t="s">
        <v>254</v>
      </c>
      <c r="AJ45" s="90" t="s">
        <v>188</v>
      </c>
      <c r="AL45" s="84" t="s">
        <v>182</v>
      </c>
      <c r="AM45" s="84">
        <v>0</v>
      </c>
      <c r="AN45" s="84">
        <v>1000</v>
      </c>
      <c r="AO45" s="84">
        <v>2</v>
      </c>
      <c r="AP45" s="84">
        <v>214000</v>
      </c>
      <c r="AR45" t="s">
        <v>182</v>
      </c>
      <c r="AS45">
        <v>0</v>
      </c>
      <c r="AT45">
        <v>1000</v>
      </c>
      <c r="AU45">
        <v>2</v>
      </c>
      <c r="AV45">
        <v>214000</v>
      </c>
      <c r="AX45" t="s">
        <v>254</v>
      </c>
      <c r="AY45" t="s">
        <v>188</v>
      </c>
      <c r="BB45" t="str">
        <f t="shared" si="23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18"/>
        <v>#N/A</v>
      </c>
    </row>
    <row r="46" ht="17.25" spans="1:59">
      <c r="A46" s="25"/>
      <c r="B46" s="13" t="s">
        <v>213</v>
      </c>
      <c r="C46" s="14">
        <v>9</v>
      </c>
      <c r="D46" s="15">
        <v>0</v>
      </c>
      <c r="E46" s="15">
        <f t="shared" si="5"/>
        <v>4</v>
      </c>
      <c r="F46" s="26"/>
      <c r="G46" s="15">
        <f t="shared" si="6"/>
        <v>0</v>
      </c>
      <c r="H46" s="15"/>
      <c r="I46" s="15">
        <f t="shared" si="19"/>
        <v>4</v>
      </c>
      <c r="J46" s="39">
        <f t="shared" si="8"/>
        <v>0.444444444444444</v>
      </c>
      <c r="K46" s="40">
        <v>30</v>
      </c>
      <c r="L46" s="15">
        <v>0</v>
      </c>
      <c r="M46" s="15">
        <f t="shared" si="9"/>
        <v>7.5</v>
      </c>
      <c r="N46" s="15">
        <f t="shared" si="21"/>
        <v>0</v>
      </c>
      <c r="O46" s="26"/>
      <c r="P46" s="15">
        <f t="shared" si="11"/>
        <v>7.5</v>
      </c>
      <c r="Q46" s="61">
        <f t="shared" si="12"/>
        <v>0.25</v>
      </c>
      <c r="R46" s="40">
        <v>1</v>
      </c>
      <c r="S46" s="62">
        <f t="shared" si="22"/>
        <v>0</v>
      </c>
      <c r="T46" s="71"/>
      <c r="U46" s="71"/>
      <c r="V46" s="15">
        <f t="shared" si="14"/>
        <v>0</v>
      </c>
      <c r="W46" s="72">
        <f t="shared" si="15"/>
        <v>0</v>
      </c>
      <c r="X46" s="63">
        <f t="shared" si="16"/>
        <v>0.0347222222222222</v>
      </c>
      <c r="Y46" s="15">
        <v>2.5</v>
      </c>
      <c r="Z46">
        <f t="shared" si="17"/>
        <v>5</v>
      </c>
      <c r="AA46">
        <f t="shared" si="0"/>
        <v>0</v>
      </c>
      <c r="AB46" s="82" t="s">
        <v>257</v>
      </c>
      <c r="AC46" s="82">
        <v>0</v>
      </c>
      <c r="AD46" s="82">
        <v>0</v>
      </c>
      <c r="AE46" s="82">
        <v>0</v>
      </c>
      <c r="AF46" s="82">
        <v>0</v>
      </c>
      <c r="AG46">
        <f t="shared" si="1"/>
        <v>0</v>
      </c>
      <c r="AI46" s="90" t="s">
        <v>258</v>
      </c>
      <c r="AJ46" s="90" t="s">
        <v>188</v>
      </c>
      <c r="AL46" s="84" t="s">
        <v>133</v>
      </c>
      <c r="AM46" s="84">
        <v>0</v>
      </c>
      <c r="AN46" s="84">
        <v>0</v>
      </c>
      <c r="AO46" s="84">
        <v>0</v>
      </c>
      <c r="AP46" s="84">
        <v>8800</v>
      </c>
      <c r="AR46" t="s">
        <v>133</v>
      </c>
      <c r="AS46">
        <v>0</v>
      </c>
      <c r="AT46">
        <v>0</v>
      </c>
      <c r="AU46">
        <v>0</v>
      </c>
      <c r="AV46">
        <v>8800</v>
      </c>
      <c r="AX46" t="s">
        <v>258</v>
      </c>
      <c r="AY46" t="s">
        <v>188</v>
      </c>
      <c r="BB46" t="str">
        <f t="shared" si="23"/>
        <v>零售市场部</v>
      </c>
      <c r="BC46" t="s">
        <v>255</v>
      </c>
      <c r="BD46">
        <v>0</v>
      </c>
      <c r="BF46" t="s">
        <v>100</v>
      </c>
      <c r="BG46">
        <v>259</v>
      </c>
    </row>
    <row r="47" ht="22.05" customHeight="1" spans="1:59">
      <c r="A47" s="31"/>
      <c r="B47" s="32" t="s">
        <v>133</v>
      </c>
      <c r="C47" s="14">
        <v>9</v>
      </c>
      <c r="D47" s="15">
        <v>0</v>
      </c>
      <c r="E47" s="15">
        <f t="shared" si="5"/>
        <v>0</v>
      </c>
      <c r="F47" s="26"/>
      <c r="G47" s="15">
        <f t="shared" si="6"/>
        <v>0</v>
      </c>
      <c r="H47" s="15"/>
      <c r="I47" s="15">
        <f t="shared" si="19"/>
        <v>0</v>
      </c>
      <c r="J47" s="48">
        <f t="shared" si="8"/>
        <v>0</v>
      </c>
      <c r="K47" s="40">
        <v>30</v>
      </c>
      <c r="L47" s="15">
        <v>0</v>
      </c>
      <c r="M47" s="15">
        <f t="shared" si="9"/>
        <v>0.88</v>
      </c>
      <c r="N47" s="15">
        <f t="shared" si="21"/>
        <v>0</v>
      </c>
      <c r="O47" s="26"/>
      <c r="P47" s="15">
        <f t="shared" si="11"/>
        <v>0.88</v>
      </c>
      <c r="Q47" s="61">
        <f t="shared" si="12"/>
        <v>0.0293333333333333</v>
      </c>
      <c r="R47" s="40">
        <v>1</v>
      </c>
      <c r="S47" s="62">
        <f t="shared" si="22"/>
        <v>0</v>
      </c>
      <c r="T47" s="71"/>
      <c r="U47" s="71"/>
      <c r="V47" s="15">
        <f t="shared" si="14"/>
        <v>0</v>
      </c>
      <c r="W47" s="72">
        <f t="shared" si="15"/>
        <v>0</v>
      </c>
      <c r="X47" s="63">
        <f t="shared" si="16"/>
        <v>0.00146666666666667</v>
      </c>
      <c r="Y47" s="15">
        <v>0.88</v>
      </c>
      <c r="Z47">
        <f t="shared" si="17"/>
        <v>0</v>
      </c>
      <c r="AA47" t="str">
        <f t="shared" si="0"/>
        <v>杨园支行</v>
      </c>
      <c r="AB47" s="82" t="s">
        <v>94</v>
      </c>
      <c r="AC47" s="82">
        <v>0</v>
      </c>
      <c r="AD47" s="82">
        <v>0</v>
      </c>
      <c r="AE47" s="82">
        <v>0</v>
      </c>
      <c r="AF47" s="82">
        <v>0</v>
      </c>
      <c r="AG47" t="str">
        <f t="shared" si="1"/>
        <v>杨园支行</v>
      </c>
      <c r="AI47" s="90" t="s">
        <v>261</v>
      </c>
      <c r="AJ47" s="90" t="s">
        <v>188</v>
      </c>
      <c r="AL47" s="84" t="s">
        <v>30</v>
      </c>
      <c r="AM47" s="84">
        <v>0</v>
      </c>
      <c r="AN47" s="84">
        <v>0</v>
      </c>
      <c r="AO47" s="84">
        <v>0</v>
      </c>
      <c r="AP47" s="84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23"/>
        <v>北蔡支行</v>
      </c>
      <c r="BC47" t="s">
        <v>260</v>
      </c>
      <c r="BD47">
        <v>0</v>
      </c>
      <c r="BF47" t="s">
        <v>221</v>
      </c>
      <c r="BG47">
        <v>2</v>
      </c>
    </row>
    <row r="48" ht="19.05" customHeight="1" spans="1:59">
      <c r="A48" s="33" t="s">
        <v>264</v>
      </c>
      <c r="B48" s="34"/>
      <c r="C48" s="35">
        <f t="shared" ref="C48:H48" si="24">SUM(C4:C47)</f>
        <v>686</v>
      </c>
      <c r="D48" s="36">
        <v>37</v>
      </c>
      <c r="E48" s="36">
        <f t="shared" si="24"/>
        <v>338</v>
      </c>
      <c r="F48" s="36">
        <f t="shared" si="24"/>
        <v>310</v>
      </c>
      <c r="G48" s="36">
        <f t="shared" si="24"/>
        <v>37</v>
      </c>
      <c r="H48" s="36">
        <f t="shared" si="24"/>
        <v>0</v>
      </c>
      <c r="I48" s="36">
        <f t="shared" si="19"/>
        <v>685</v>
      </c>
      <c r="J48" s="50">
        <f t="shared" si="8"/>
        <v>0.998542274052478</v>
      </c>
      <c r="K48" s="35">
        <f t="shared" ref="K48:P48" si="25">SUM(K4:K47)</f>
        <v>3410</v>
      </c>
      <c r="L48" s="36">
        <v>109.71</v>
      </c>
      <c r="M48" s="36">
        <f t="shared" si="25"/>
        <v>2317.4924</v>
      </c>
      <c r="N48" s="36">
        <f t="shared" si="25"/>
        <v>237.5553</v>
      </c>
      <c r="O48" s="36">
        <f t="shared" si="25"/>
        <v>20</v>
      </c>
      <c r="P48" s="36">
        <f t="shared" si="25"/>
        <v>2575.0477</v>
      </c>
      <c r="Q48" s="77">
        <f t="shared" si="12"/>
        <v>0.755145953079179</v>
      </c>
      <c r="R48" s="78">
        <f t="shared" ref="R48:V48" si="26">SUM(R4:R47)</f>
        <v>57</v>
      </c>
      <c r="S48" s="79">
        <f t="shared" si="26"/>
        <v>43</v>
      </c>
      <c r="T48" s="79">
        <f t="shared" si="26"/>
        <v>122</v>
      </c>
      <c r="U48" s="79">
        <f t="shared" si="26"/>
        <v>1</v>
      </c>
      <c r="V48" s="79">
        <f t="shared" si="26"/>
        <v>166</v>
      </c>
      <c r="W48" s="77">
        <f t="shared" si="15"/>
        <v>2.91228070175439</v>
      </c>
      <c r="X48" s="80">
        <f t="shared" si="16"/>
        <v>0.147684411356583</v>
      </c>
      <c r="Y48" s="87">
        <v>2328.8517</v>
      </c>
      <c r="Z48">
        <f t="shared" si="17"/>
        <v>246.196</v>
      </c>
      <c r="AA48" t="str">
        <f t="shared" si="0"/>
        <v>龚路支行</v>
      </c>
      <c r="AB48" s="82" t="s">
        <v>71</v>
      </c>
      <c r="AC48" s="82">
        <v>0</v>
      </c>
      <c r="AD48" s="82">
        <v>0</v>
      </c>
      <c r="AE48" s="82">
        <v>0</v>
      </c>
      <c r="AF48" s="82">
        <v>0</v>
      </c>
      <c r="AG48" t="str">
        <f t="shared" si="1"/>
        <v>龚路支行</v>
      </c>
      <c r="AI48" s="90" t="s">
        <v>265</v>
      </c>
      <c r="AJ48" s="90" t="s">
        <v>188</v>
      </c>
      <c r="AL48" s="84" t="s">
        <v>99</v>
      </c>
      <c r="AM48" s="84">
        <v>0</v>
      </c>
      <c r="AN48" s="84">
        <v>0</v>
      </c>
      <c r="AO48" s="84">
        <v>1</v>
      </c>
      <c r="AP48" s="84">
        <v>0</v>
      </c>
      <c r="AR48" t="s">
        <v>99</v>
      </c>
      <c r="AS48">
        <v>0</v>
      </c>
      <c r="AT48">
        <v>0</v>
      </c>
      <c r="AU48">
        <v>1</v>
      </c>
      <c r="AV48">
        <v>0</v>
      </c>
      <c r="AX48" t="s">
        <v>265</v>
      </c>
      <c r="AY48" t="s">
        <v>188</v>
      </c>
      <c r="BB48" t="str">
        <f t="shared" si="23"/>
        <v>营业部</v>
      </c>
      <c r="BC48" t="s">
        <v>262</v>
      </c>
      <c r="BD48">
        <v>0</v>
      </c>
      <c r="BF48" t="e">
        <v>#N/A</v>
      </c>
      <c r="BG48">
        <v>46</v>
      </c>
    </row>
    <row r="49" ht="17.25" spans="1:59">
      <c r="A49" s="85"/>
      <c r="B49" s="85"/>
      <c r="C49" s="85"/>
      <c r="D49" s="85">
        <v>0</v>
      </c>
      <c r="E49" s="85"/>
      <c r="F49" s="85"/>
      <c r="G49" s="85"/>
      <c r="H49" s="85"/>
      <c r="I49" s="85"/>
      <c r="J49" s="85"/>
      <c r="K49" s="85"/>
      <c r="L49" s="85">
        <v>0</v>
      </c>
      <c r="M49" s="85"/>
      <c r="N49" s="85"/>
      <c r="O49" s="85"/>
      <c r="P49" s="85"/>
      <c r="Q49" s="85"/>
      <c r="Y49" s="87"/>
      <c r="Z49">
        <f t="shared" si="17"/>
        <v>0</v>
      </c>
      <c r="AA49">
        <f t="shared" si="0"/>
        <v>0</v>
      </c>
      <c r="AB49" s="82" t="s">
        <v>268</v>
      </c>
      <c r="AC49" s="82">
        <v>0</v>
      </c>
      <c r="AD49" s="82">
        <v>0</v>
      </c>
      <c r="AE49" s="82">
        <v>0</v>
      </c>
      <c r="AF49" s="82">
        <v>0</v>
      </c>
      <c r="AG49">
        <f t="shared" si="1"/>
        <v>0</v>
      </c>
      <c r="AI49" s="90" t="s">
        <v>269</v>
      </c>
      <c r="AJ49" s="90" t="s">
        <v>188</v>
      </c>
      <c r="AL49" s="84" t="s">
        <v>125</v>
      </c>
      <c r="AM49" s="84">
        <v>0</v>
      </c>
      <c r="AN49" s="84">
        <v>0</v>
      </c>
      <c r="AO49" s="84">
        <v>0</v>
      </c>
      <c r="AP49" s="84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23"/>
        <v>和炯路支行</v>
      </c>
      <c r="BC49" t="s">
        <v>266</v>
      </c>
      <c r="BD49">
        <v>0</v>
      </c>
      <c r="BF49" t="s">
        <v>146</v>
      </c>
      <c r="BG49">
        <v>346</v>
      </c>
    </row>
    <row r="50" ht="17.25" spans="1:59">
      <c r="A50" s="85"/>
      <c r="B50" s="85"/>
      <c r="C50" s="85"/>
      <c r="D50" s="85">
        <v>0</v>
      </c>
      <c r="E50" s="85"/>
      <c r="F50" s="85"/>
      <c r="G50" s="85"/>
      <c r="H50" s="85"/>
      <c r="I50" s="85"/>
      <c r="J50" s="85"/>
      <c r="K50" s="85"/>
      <c r="L50" s="85">
        <v>0</v>
      </c>
      <c r="M50" s="85"/>
      <c r="N50" s="85"/>
      <c r="O50" s="85"/>
      <c r="P50" s="85"/>
      <c r="Q50" s="85"/>
      <c r="Y50" s="87"/>
      <c r="Z50">
        <f t="shared" si="17"/>
        <v>0</v>
      </c>
      <c r="AA50" t="str">
        <f t="shared" si="0"/>
        <v>妙境支行</v>
      </c>
      <c r="AB50" s="82" t="s">
        <v>79</v>
      </c>
      <c r="AC50" s="82">
        <v>0</v>
      </c>
      <c r="AD50" s="82">
        <v>0</v>
      </c>
      <c r="AE50" s="82">
        <v>0</v>
      </c>
      <c r="AF50" s="82">
        <v>130000</v>
      </c>
      <c r="AG50" t="str">
        <f t="shared" si="1"/>
        <v>妙境支行</v>
      </c>
      <c r="AI50" s="90" t="s">
        <v>272</v>
      </c>
      <c r="AJ50" s="90" t="s">
        <v>188</v>
      </c>
      <c r="AL50" s="84" t="s">
        <v>138</v>
      </c>
      <c r="AM50" s="84">
        <v>0</v>
      </c>
      <c r="AN50" s="84">
        <v>0</v>
      </c>
      <c r="AO50" s="84">
        <v>0</v>
      </c>
      <c r="AP50" s="84">
        <v>85000</v>
      </c>
      <c r="AR50" t="s">
        <v>138</v>
      </c>
      <c r="AS50">
        <v>0</v>
      </c>
      <c r="AT50">
        <v>0</v>
      </c>
      <c r="AU50">
        <v>0</v>
      </c>
      <c r="AV50">
        <v>85000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ht="17.25" spans="1:56">
      <c r="A51" s="85"/>
      <c r="B51" s="85"/>
      <c r="C51" s="85"/>
      <c r="D51" s="85">
        <v>0</v>
      </c>
      <c r="E51" s="85"/>
      <c r="F51" s="85"/>
      <c r="G51" s="85"/>
      <c r="H51" s="85"/>
      <c r="I51" s="85"/>
      <c r="J51" s="85"/>
      <c r="K51" s="85"/>
      <c r="L51" s="85">
        <v>0</v>
      </c>
      <c r="M51" s="85"/>
      <c r="N51" s="85"/>
      <c r="O51" s="85"/>
      <c r="P51" s="85"/>
      <c r="Q51" s="85"/>
      <c r="Y51" s="87"/>
      <c r="Z51">
        <f t="shared" si="17"/>
        <v>0</v>
      </c>
      <c r="AA51">
        <f t="shared" si="0"/>
        <v>0</v>
      </c>
      <c r="AB51" s="82" t="s">
        <v>273</v>
      </c>
      <c r="AC51" s="82">
        <v>0</v>
      </c>
      <c r="AD51" s="82">
        <v>0</v>
      </c>
      <c r="AE51" s="82">
        <v>0</v>
      </c>
      <c r="AF51" s="82">
        <v>0</v>
      </c>
      <c r="AG51">
        <f t="shared" si="1"/>
        <v>0</v>
      </c>
      <c r="AI51" s="90" t="s">
        <v>274</v>
      </c>
      <c r="AJ51" s="90" t="s">
        <v>188</v>
      </c>
      <c r="AL51" s="84" t="s">
        <v>188</v>
      </c>
      <c r="AM51" s="84">
        <v>0</v>
      </c>
      <c r="AN51" s="84">
        <v>0</v>
      </c>
      <c r="AO51" s="84">
        <v>0</v>
      </c>
      <c r="AP51" s="84">
        <v>300962</v>
      </c>
      <c r="AR51" t="s">
        <v>188</v>
      </c>
      <c r="AS51">
        <v>0</v>
      </c>
      <c r="AT51">
        <v>0</v>
      </c>
      <c r="AU51">
        <v>0</v>
      </c>
      <c r="AV51">
        <v>300962</v>
      </c>
      <c r="AX51" t="s">
        <v>274</v>
      </c>
      <c r="AY51" t="s">
        <v>188</v>
      </c>
      <c r="BB51" t="e">
        <f t="shared" ref="BB51:BB82" si="27">VLOOKUP(BC51,$AX:$AY,2,FALSE)</f>
        <v>#N/A</v>
      </c>
      <c r="BC51" t="s">
        <v>141</v>
      </c>
      <c r="BD51">
        <v>0</v>
      </c>
    </row>
    <row r="52" ht="17.25" spans="1:56">
      <c r="A52" s="85"/>
      <c r="B52" s="85"/>
      <c r="C52" s="85"/>
      <c r="D52" s="85">
        <v>0</v>
      </c>
      <c r="E52" s="85"/>
      <c r="F52" s="85"/>
      <c r="G52" s="85"/>
      <c r="H52" s="85"/>
      <c r="I52" s="85"/>
      <c r="J52" s="85"/>
      <c r="K52" s="85"/>
      <c r="L52" s="85">
        <v>0</v>
      </c>
      <c r="M52" s="85"/>
      <c r="N52" s="85"/>
      <c r="O52" s="85"/>
      <c r="P52" s="85"/>
      <c r="Q52" s="85"/>
      <c r="Y52" s="87"/>
      <c r="Z52">
        <f t="shared" si="17"/>
        <v>0</v>
      </c>
      <c r="AA52" t="str">
        <f t="shared" si="0"/>
        <v>龚路支行</v>
      </c>
      <c r="AB52" s="82" t="s">
        <v>115</v>
      </c>
      <c r="AC52" s="82">
        <v>0</v>
      </c>
      <c r="AD52" s="82">
        <v>0</v>
      </c>
      <c r="AE52" s="82">
        <v>19</v>
      </c>
      <c r="AF52" s="82">
        <v>225000</v>
      </c>
      <c r="AG52" t="str">
        <f t="shared" si="1"/>
        <v>龚路支行</v>
      </c>
      <c r="AI52" s="90" t="s">
        <v>276</v>
      </c>
      <c r="AJ52" s="90" t="s">
        <v>188</v>
      </c>
      <c r="AL52" s="84" t="s">
        <v>100</v>
      </c>
      <c r="AM52" s="84">
        <v>3</v>
      </c>
      <c r="AN52" s="84">
        <v>1055500</v>
      </c>
      <c r="AO52" s="84">
        <v>361</v>
      </c>
      <c r="AP52" s="84">
        <v>35243633</v>
      </c>
      <c r="AR52" t="s">
        <v>100</v>
      </c>
      <c r="AS52">
        <v>3</v>
      </c>
      <c r="AT52">
        <v>1055500</v>
      </c>
      <c r="AU52">
        <v>361</v>
      </c>
      <c r="AV52">
        <v>35243633</v>
      </c>
      <c r="AX52" t="s">
        <v>276</v>
      </c>
      <c r="AY52" t="s">
        <v>188</v>
      </c>
      <c r="BB52" t="str">
        <f t="shared" si="27"/>
        <v>张江支行</v>
      </c>
      <c r="BC52" t="s">
        <v>275</v>
      </c>
      <c r="BD52">
        <v>0</v>
      </c>
    </row>
    <row r="53" ht="17.25" spans="1:56">
      <c r="A53" s="85"/>
      <c r="B53" s="85"/>
      <c r="C53" s="85"/>
      <c r="D53" s="85">
        <v>0</v>
      </c>
      <c r="E53" s="85"/>
      <c r="F53" s="85"/>
      <c r="G53" s="85"/>
      <c r="H53" s="85"/>
      <c r="I53" s="85"/>
      <c r="J53" s="85"/>
      <c r="K53" s="85"/>
      <c r="L53" s="85">
        <v>0</v>
      </c>
      <c r="M53" s="85"/>
      <c r="N53" s="85"/>
      <c r="O53" s="85"/>
      <c r="P53" s="85"/>
      <c r="Q53" s="85"/>
      <c r="Y53" s="87"/>
      <c r="Z53">
        <f t="shared" si="17"/>
        <v>0</v>
      </c>
      <c r="AA53">
        <f t="shared" si="0"/>
        <v>0</v>
      </c>
      <c r="AB53" s="82" t="s">
        <v>278</v>
      </c>
      <c r="AC53" s="82">
        <v>0</v>
      </c>
      <c r="AD53" s="82">
        <v>0</v>
      </c>
      <c r="AE53" s="82">
        <v>0</v>
      </c>
      <c r="AF53" s="82">
        <v>0</v>
      </c>
      <c r="AG53">
        <f t="shared" si="1"/>
        <v>0</v>
      </c>
      <c r="AI53" s="90" t="s">
        <v>279</v>
      </c>
      <c r="AJ53" s="90" t="s">
        <v>188</v>
      </c>
      <c r="AL53" s="84" t="s">
        <v>221</v>
      </c>
      <c r="AM53" s="84">
        <v>0</v>
      </c>
      <c r="AN53" s="84">
        <v>0</v>
      </c>
      <c r="AO53" s="84">
        <v>5</v>
      </c>
      <c r="AP53" s="84">
        <v>0</v>
      </c>
      <c r="AR53" t="s">
        <v>221</v>
      </c>
      <c r="AS53">
        <v>0</v>
      </c>
      <c r="AT53">
        <v>0</v>
      </c>
      <c r="AU53">
        <v>5</v>
      </c>
      <c r="AV53">
        <v>0</v>
      </c>
      <c r="AX53" t="s">
        <v>279</v>
      </c>
      <c r="AY53" t="s">
        <v>188</v>
      </c>
      <c r="BB53" t="str">
        <f t="shared" si="27"/>
        <v>张江支行</v>
      </c>
      <c r="BC53" t="s">
        <v>277</v>
      </c>
      <c r="BD53">
        <v>0</v>
      </c>
    </row>
    <row r="54" ht="17.25" spans="1:56">
      <c r="A54"/>
      <c r="B54" s="85"/>
      <c r="C54" s="85"/>
      <c r="D54" s="85">
        <v>0</v>
      </c>
      <c r="E54" s="85"/>
      <c r="F54" s="85"/>
      <c r="G54" s="85"/>
      <c r="H54" s="85"/>
      <c r="I54" s="85"/>
      <c r="J54" s="85"/>
      <c r="K54" s="85"/>
      <c r="L54" s="85">
        <v>0</v>
      </c>
      <c r="M54" s="85"/>
      <c r="N54" s="85"/>
      <c r="O54" s="85"/>
      <c r="P54" s="85"/>
      <c r="Q54" s="85"/>
      <c r="Y54" s="87"/>
      <c r="Z54">
        <f t="shared" si="17"/>
        <v>0</v>
      </c>
      <c r="AA54" t="str">
        <f t="shared" si="0"/>
        <v>三林支行</v>
      </c>
      <c r="AB54" s="82" t="s">
        <v>281</v>
      </c>
      <c r="AC54" s="82">
        <v>0</v>
      </c>
      <c r="AD54" s="82">
        <v>0</v>
      </c>
      <c r="AE54" s="82">
        <v>0</v>
      </c>
      <c r="AF54" s="82">
        <v>0</v>
      </c>
      <c r="AG54" t="str">
        <f t="shared" si="1"/>
        <v>三林支行</v>
      </c>
      <c r="AI54" s="90" t="s">
        <v>282</v>
      </c>
      <c r="AJ54" s="90" t="s">
        <v>188</v>
      </c>
      <c r="AL54" s="84" t="s">
        <v>171</v>
      </c>
      <c r="AM54" s="84">
        <v>0</v>
      </c>
      <c r="AN54" s="84">
        <v>0</v>
      </c>
      <c r="AO54" s="84">
        <v>0</v>
      </c>
      <c r="AP54" s="84">
        <v>30000</v>
      </c>
      <c r="AR54" t="s">
        <v>171</v>
      </c>
      <c r="AS54">
        <v>0</v>
      </c>
      <c r="AT54">
        <v>0</v>
      </c>
      <c r="AU54">
        <v>0</v>
      </c>
      <c r="AV54">
        <v>30000</v>
      </c>
      <c r="AX54" t="s">
        <v>282</v>
      </c>
      <c r="AY54" t="s">
        <v>188</v>
      </c>
      <c r="BB54" t="str">
        <f t="shared" si="27"/>
        <v>零售市场部</v>
      </c>
      <c r="BC54" t="s">
        <v>280</v>
      </c>
      <c r="BD54">
        <v>0</v>
      </c>
    </row>
    <row r="55" ht="17.25" spans="1:56">
      <c r="A55" s="85"/>
      <c r="D55" s="81">
        <v>0</v>
      </c>
      <c r="L55">
        <v>0</v>
      </c>
      <c r="Y55" s="87"/>
      <c r="Z55">
        <f t="shared" si="17"/>
        <v>0</v>
      </c>
      <c r="AA55" t="str">
        <f t="shared" si="0"/>
        <v>川沙支行</v>
      </c>
      <c r="AB55" s="82" t="s">
        <v>284</v>
      </c>
      <c r="AC55" s="82">
        <v>0</v>
      </c>
      <c r="AD55" s="82">
        <v>0</v>
      </c>
      <c r="AE55" s="82">
        <v>0</v>
      </c>
      <c r="AF55" s="82">
        <v>0</v>
      </c>
      <c r="AG55" t="str">
        <f t="shared" si="1"/>
        <v>川沙支行</v>
      </c>
      <c r="AI55" s="89" t="s">
        <v>285</v>
      </c>
      <c r="AJ55" s="90" t="s">
        <v>286</v>
      </c>
      <c r="AL55" s="84" t="s">
        <v>235</v>
      </c>
      <c r="AM55" s="84">
        <v>0</v>
      </c>
      <c r="AN55" s="84">
        <v>0</v>
      </c>
      <c r="AO55" s="84">
        <v>0</v>
      </c>
      <c r="AP55" s="84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27"/>
        <v>川沙支行</v>
      </c>
      <c r="BC55" t="s">
        <v>283</v>
      </c>
      <c r="BD55">
        <v>0</v>
      </c>
    </row>
    <row r="56" ht="17.25" spans="1:56">
      <c r="A56" s="85"/>
      <c r="D56" s="81">
        <v>0</v>
      </c>
      <c r="L56">
        <v>0</v>
      </c>
      <c r="Y56" s="87"/>
      <c r="Z56">
        <f t="shared" si="17"/>
        <v>0</v>
      </c>
      <c r="AA56">
        <f t="shared" si="0"/>
        <v>0</v>
      </c>
      <c r="AB56" s="82" t="s">
        <v>288</v>
      </c>
      <c r="AC56" s="82">
        <v>0</v>
      </c>
      <c r="AD56" s="82">
        <v>0</v>
      </c>
      <c r="AE56" s="82">
        <v>0</v>
      </c>
      <c r="AF56" s="82">
        <v>0</v>
      </c>
      <c r="AG56">
        <f t="shared" si="1"/>
        <v>0</v>
      </c>
      <c r="AI56" s="90" t="s">
        <v>289</v>
      </c>
      <c r="AJ56" s="90" t="s">
        <v>286</v>
      </c>
      <c r="AL56" s="84" t="s">
        <v>239</v>
      </c>
      <c r="AM56" s="84">
        <v>0</v>
      </c>
      <c r="AN56" s="84">
        <v>10000</v>
      </c>
      <c r="AO56" s="84">
        <v>0</v>
      </c>
      <c r="AP56" s="84">
        <v>162656</v>
      </c>
      <c r="AR56" t="s">
        <v>239</v>
      </c>
      <c r="AS56">
        <v>0</v>
      </c>
      <c r="AT56">
        <v>10000</v>
      </c>
      <c r="AU56">
        <v>0</v>
      </c>
      <c r="AV56">
        <v>162656</v>
      </c>
      <c r="AX56" t="s">
        <v>289</v>
      </c>
      <c r="AY56" t="s">
        <v>286</v>
      </c>
      <c r="BB56" t="str">
        <f t="shared" si="27"/>
        <v>高东支行</v>
      </c>
      <c r="BC56" t="s">
        <v>287</v>
      </c>
      <c r="BD56">
        <v>3</v>
      </c>
    </row>
    <row r="57" ht="17.25" spans="4:56">
      <c r="D57" s="81">
        <v>0</v>
      </c>
      <c r="L57">
        <v>0</v>
      </c>
      <c r="Y57" s="87"/>
      <c r="Z57">
        <f t="shared" si="17"/>
        <v>0</v>
      </c>
      <c r="AA57">
        <f t="shared" si="0"/>
        <v>0</v>
      </c>
      <c r="AB57" s="82" t="s">
        <v>292</v>
      </c>
      <c r="AC57" s="82">
        <v>0</v>
      </c>
      <c r="AD57" s="82">
        <v>0</v>
      </c>
      <c r="AE57" s="82">
        <v>0</v>
      </c>
      <c r="AF57" s="82">
        <v>0</v>
      </c>
      <c r="AG57">
        <f t="shared" si="1"/>
        <v>0</v>
      </c>
      <c r="AI57" s="90" t="s">
        <v>293</v>
      </c>
      <c r="AJ57" s="90" t="s">
        <v>286</v>
      </c>
      <c r="AL57" s="84" t="s">
        <v>244</v>
      </c>
      <c r="AM57" s="84">
        <v>0</v>
      </c>
      <c r="AN57" s="84">
        <v>0</v>
      </c>
      <c r="AO57" s="84">
        <v>0</v>
      </c>
      <c r="AP57" s="84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27"/>
        <v>陆家嘴支行</v>
      </c>
      <c r="BC57" t="s">
        <v>291</v>
      </c>
      <c r="BD57">
        <v>0</v>
      </c>
    </row>
    <row r="58" ht="17.25" spans="4:56">
      <c r="D58" s="81">
        <v>0</v>
      </c>
      <c r="L58">
        <v>0</v>
      </c>
      <c r="Y58" s="87"/>
      <c r="Z58">
        <f t="shared" si="17"/>
        <v>0</v>
      </c>
      <c r="AA58" t="str">
        <f t="shared" si="0"/>
        <v>唐镇支行</v>
      </c>
      <c r="AB58" s="82" t="s">
        <v>294</v>
      </c>
      <c r="AC58" s="82">
        <v>0</v>
      </c>
      <c r="AD58" s="82">
        <v>0</v>
      </c>
      <c r="AE58" s="82">
        <v>0</v>
      </c>
      <c r="AF58" s="82">
        <v>90000</v>
      </c>
      <c r="AG58" t="str">
        <f t="shared" si="1"/>
        <v>唐镇支行</v>
      </c>
      <c r="AI58" s="90" t="s">
        <v>295</v>
      </c>
      <c r="AJ58" s="90" t="s">
        <v>286</v>
      </c>
      <c r="AL58" s="84" t="s">
        <v>259</v>
      </c>
      <c r="AM58" s="84">
        <v>0</v>
      </c>
      <c r="AN58" s="84">
        <v>0</v>
      </c>
      <c r="AO58" s="84">
        <v>0</v>
      </c>
      <c r="AP58" s="84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27"/>
        <v>零售市场部</v>
      </c>
      <c r="BC58" t="s">
        <v>116</v>
      </c>
      <c r="BD58">
        <v>43</v>
      </c>
    </row>
    <row r="59" ht="17.25" spans="4:56">
      <c r="D59" s="81">
        <v>0</v>
      </c>
      <c r="L59">
        <v>0</v>
      </c>
      <c r="Y59" s="87"/>
      <c r="Z59">
        <f t="shared" si="17"/>
        <v>0</v>
      </c>
      <c r="AA59" t="str">
        <f t="shared" si="0"/>
        <v>凌兆分理处</v>
      </c>
      <c r="AB59" s="82" t="s">
        <v>296</v>
      </c>
      <c r="AC59" s="82">
        <v>0</v>
      </c>
      <c r="AD59" s="82">
        <v>0</v>
      </c>
      <c r="AE59" s="82">
        <v>0</v>
      </c>
      <c r="AF59" s="82">
        <v>0</v>
      </c>
      <c r="AG59" t="str">
        <f t="shared" si="1"/>
        <v>凌兆分理处</v>
      </c>
      <c r="AI59" s="90" t="s">
        <v>191</v>
      </c>
      <c r="AJ59" s="90" t="s">
        <v>286</v>
      </c>
      <c r="AL59" s="84" t="s">
        <v>290</v>
      </c>
      <c r="AM59" s="84">
        <v>0</v>
      </c>
      <c r="AN59" s="84">
        <v>0</v>
      </c>
      <c r="AO59" s="84">
        <v>0</v>
      </c>
      <c r="AP59" s="84">
        <v>0</v>
      </c>
      <c r="AR59" t="s">
        <v>290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27"/>
        <v>妙境支行</v>
      </c>
      <c r="BC59" t="s">
        <v>120</v>
      </c>
      <c r="BD59">
        <v>1</v>
      </c>
    </row>
    <row r="60" ht="17.25" spans="4:56">
      <c r="D60" s="81">
        <v>0</v>
      </c>
      <c r="L60">
        <v>0</v>
      </c>
      <c r="Y60" s="87"/>
      <c r="Z60">
        <f t="shared" si="17"/>
        <v>0</v>
      </c>
      <c r="AA60" t="str">
        <f t="shared" si="0"/>
        <v>营业部</v>
      </c>
      <c r="AB60" s="82" t="s">
        <v>297</v>
      </c>
      <c r="AC60" s="82">
        <v>0</v>
      </c>
      <c r="AD60" s="82">
        <v>0</v>
      </c>
      <c r="AE60" s="82">
        <v>0</v>
      </c>
      <c r="AF60" s="82">
        <v>0</v>
      </c>
      <c r="AG60" t="str">
        <f t="shared" si="1"/>
        <v>营业部</v>
      </c>
      <c r="AI60" s="90" t="s">
        <v>298</v>
      </c>
      <c r="AJ60" s="90" t="s">
        <v>286</v>
      </c>
      <c r="AL60" s="84" t="s">
        <v>286</v>
      </c>
      <c r="AM60" s="84">
        <v>0</v>
      </c>
      <c r="AN60" s="84">
        <v>0</v>
      </c>
      <c r="AO60" s="84">
        <v>0</v>
      </c>
      <c r="AP60" s="84">
        <v>453000</v>
      </c>
      <c r="AR60" t="s">
        <v>286</v>
      </c>
      <c r="AS60">
        <v>0</v>
      </c>
      <c r="AT60">
        <v>0</v>
      </c>
      <c r="AU60">
        <v>0</v>
      </c>
      <c r="AV60">
        <v>453000</v>
      </c>
      <c r="AX60" t="s">
        <v>298</v>
      </c>
      <c r="AY60" t="s">
        <v>286</v>
      </c>
      <c r="BB60" t="str">
        <f t="shared" si="27"/>
        <v>高行支行</v>
      </c>
      <c r="BC60" t="s">
        <v>127</v>
      </c>
      <c r="BD60">
        <v>0</v>
      </c>
    </row>
    <row r="61" ht="17.25" spans="4:56">
      <c r="D61" s="81">
        <v>0</v>
      </c>
      <c r="L61">
        <v>0</v>
      </c>
      <c r="Y61" s="87"/>
      <c r="Z61">
        <f t="shared" si="17"/>
        <v>0</v>
      </c>
      <c r="AA61">
        <f t="shared" si="0"/>
        <v>0</v>
      </c>
      <c r="AB61" s="82" t="s">
        <v>301</v>
      </c>
      <c r="AC61" s="82">
        <v>0</v>
      </c>
      <c r="AD61" s="82">
        <v>0</v>
      </c>
      <c r="AE61" s="82">
        <v>0</v>
      </c>
      <c r="AF61" s="82">
        <v>0</v>
      </c>
      <c r="AG61">
        <f t="shared" si="1"/>
        <v>0</v>
      </c>
      <c r="AI61" s="90" t="s">
        <v>302</v>
      </c>
      <c r="AJ61" s="90" t="s">
        <v>286</v>
      </c>
      <c r="AL61" s="84" t="s">
        <v>299</v>
      </c>
      <c r="AM61" s="84">
        <v>0</v>
      </c>
      <c r="AN61" s="84">
        <v>0</v>
      </c>
      <c r="AO61" s="84">
        <v>0</v>
      </c>
      <c r="AP61" s="84">
        <v>65000</v>
      </c>
      <c r="AR61" t="s">
        <v>299</v>
      </c>
      <c r="AS61">
        <v>0</v>
      </c>
      <c r="AT61">
        <v>0</v>
      </c>
      <c r="AU61">
        <v>0</v>
      </c>
      <c r="AV61">
        <v>65000</v>
      </c>
      <c r="AX61" t="s">
        <v>302</v>
      </c>
      <c r="AY61" t="s">
        <v>286</v>
      </c>
      <c r="BB61" t="e">
        <f t="shared" si="27"/>
        <v>#N/A</v>
      </c>
      <c r="BC61" t="s">
        <v>300</v>
      </c>
      <c r="BD61">
        <v>0</v>
      </c>
    </row>
    <row r="62" ht="17.25" spans="4:56">
      <c r="D62" s="81">
        <v>0</v>
      </c>
      <c r="L62">
        <v>0</v>
      </c>
      <c r="Y62" s="87"/>
      <c r="Z62">
        <f t="shared" si="17"/>
        <v>0</v>
      </c>
      <c r="AA62" t="str">
        <f t="shared" si="0"/>
        <v>王港支行</v>
      </c>
      <c r="AB62" s="82" t="s">
        <v>304</v>
      </c>
      <c r="AC62" s="82">
        <v>0</v>
      </c>
      <c r="AD62" s="82">
        <v>0</v>
      </c>
      <c r="AE62" s="82">
        <v>0</v>
      </c>
      <c r="AF62" s="82">
        <v>0</v>
      </c>
      <c r="AG62" t="str">
        <f t="shared" si="1"/>
        <v>王港支行</v>
      </c>
      <c r="AI62" s="90" t="s">
        <v>305</v>
      </c>
      <c r="AJ62" s="90" t="s">
        <v>286</v>
      </c>
      <c r="AL62" s="84" t="s">
        <v>146</v>
      </c>
      <c r="AM62" s="84">
        <v>12</v>
      </c>
      <c r="AN62" s="84">
        <v>1410800</v>
      </c>
      <c r="AO62" s="84">
        <v>761</v>
      </c>
      <c r="AP62" s="84">
        <v>62676527</v>
      </c>
      <c r="AR62" t="s">
        <v>146</v>
      </c>
      <c r="AS62">
        <v>12</v>
      </c>
      <c r="AT62">
        <v>1410800</v>
      </c>
      <c r="AU62">
        <v>761</v>
      </c>
      <c r="AV62">
        <v>62676527</v>
      </c>
      <c r="AX62" t="s">
        <v>305</v>
      </c>
      <c r="AY62" t="s">
        <v>286</v>
      </c>
      <c r="BB62" t="str">
        <f t="shared" si="27"/>
        <v>金杨支行</v>
      </c>
      <c r="BC62" t="s">
        <v>303</v>
      </c>
      <c r="BD62">
        <v>0</v>
      </c>
    </row>
    <row r="63" ht="17.25" spans="4:56">
      <c r="D63" s="81">
        <v>0</v>
      </c>
      <c r="L63">
        <v>0</v>
      </c>
      <c r="Y63" s="87"/>
      <c r="Z63">
        <f t="shared" si="17"/>
        <v>0</v>
      </c>
      <c r="AA63">
        <f t="shared" si="0"/>
        <v>0</v>
      </c>
      <c r="AB63" s="82" t="s">
        <v>306</v>
      </c>
      <c r="AC63" s="82">
        <v>0</v>
      </c>
      <c r="AD63" s="82">
        <v>0</v>
      </c>
      <c r="AE63" s="82">
        <v>0</v>
      </c>
      <c r="AF63" s="82">
        <v>0</v>
      </c>
      <c r="AG63">
        <f t="shared" si="1"/>
        <v>0</v>
      </c>
      <c r="AI63" s="90" t="s">
        <v>307</v>
      </c>
      <c r="AJ63" s="90" t="s">
        <v>286</v>
      </c>
      <c r="AL63" s="84" t="s">
        <v>151</v>
      </c>
      <c r="AM63" s="84">
        <v>24</v>
      </c>
      <c r="AN63" s="84">
        <v>2821600</v>
      </c>
      <c r="AO63" s="84">
        <v>1522</v>
      </c>
      <c r="AP63" s="84">
        <v>125353054</v>
      </c>
      <c r="AR63" t="s">
        <v>151</v>
      </c>
      <c r="AS63">
        <v>24</v>
      </c>
      <c r="AT63">
        <v>2821600</v>
      </c>
      <c r="AU63">
        <v>1522</v>
      </c>
      <c r="AV63">
        <v>125353054</v>
      </c>
      <c r="AX63" t="s">
        <v>307</v>
      </c>
      <c r="AY63" t="s">
        <v>286</v>
      </c>
      <c r="BB63" t="str">
        <f t="shared" si="27"/>
        <v>陆家嘴支行</v>
      </c>
      <c r="BC63" t="s">
        <v>132</v>
      </c>
      <c r="BD63">
        <v>0</v>
      </c>
    </row>
    <row r="64" ht="17.25" spans="4:56">
      <c r="D64" s="81">
        <v>0</v>
      </c>
      <c r="L64">
        <v>0</v>
      </c>
      <c r="Y64" s="87"/>
      <c r="Z64">
        <f t="shared" si="17"/>
        <v>0</v>
      </c>
      <c r="AA64" t="str">
        <f t="shared" si="0"/>
        <v>芳华分理处</v>
      </c>
      <c r="AB64" s="82" t="s">
        <v>85</v>
      </c>
      <c r="AC64" s="82">
        <v>0</v>
      </c>
      <c r="AD64" s="82">
        <v>0</v>
      </c>
      <c r="AE64" s="82">
        <v>5</v>
      </c>
      <c r="AF64" s="82">
        <v>0</v>
      </c>
      <c r="AG64" t="str">
        <f t="shared" si="1"/>
        <v>芳华分理处</v>
      </c>
      <c r="AI64" s="90" t="s">
        <v>309</v>
      </c>
      <c r="AJ64" s="90" t="s">
        <v>286</v>
      </c>
      <c r="AX64" t="s">
        <v>309</v>
      </c>
      <c r="AY64" t="s">
        <v>286</v>
      </c>
      <c r="BB64" t="e">
        <f t="shared" si="27"/>
        <v>#N/A</v>
      </c>
      <c r="BC64" t="s">
        <v>308</v>
      </c>
      <c r="BD64">
        <v>0</v>
      </c>
    </row>
    <row r="65" ht="17.25" spans="4:56">
      <c r="D65" s="81">
        <v>0</v>
      </c>
      <c r="L65">
        <v>0</v>
      </c>
      <c r="Y65" s="87"/>
      <c r="Z65">
        <f t="shared" si="17"/>
        <v>0</v>
      </c>
      <c r="AA65" t="str">
        <f t="shared" si="0"/>
        <v>运营管理部</v>
      </c>
      <c r="AB65" s="82" t="s">
        <v>310</v>
      </c>
      <c r="AC65" s="82">
        <v>0</v>
      </c>
      <c r="AD65" s="82">
        <v>0</v>
      </c>
      <c r="AE65" s="82">
        <v>0</v>
      </c>
      <c r="AF65" s="82">
        <v>0</v>
      </c>
      <c r="AG65" t="str">
        <f t="shared" si="1"/>
        <v>运营管理部</v>
      </c>
      <c r="AI65" s="90" t="s">
        <v>52</v>
      </c>
      <c r="AJ65" s="90" t="s">
        <v>286</v>
      </c>
      <c r="AX65" t="s">
        <v>52</v>
      </c>
      <c r="AY65" t="s">
        <v>286</v>
      </c>
      <c r="BB65" t="str">
        <f t="shared" si="27"/>
        <v>江镇支行</v>
      </c>
      <c r="BC65" t="s">
        <v>140</v>
      </c>
      <c r="BD65">
        <v>0</v>
      </c>
    </row>
    <row r="66" ht="17.25" spans="4:56">
      <c r="D66" s="81">
        <v>0</v>
      </c>
      <c r="L66">
        <v>0</v>
      </c>
      <c r="Y66" s="87"/>
      <c r="Z66">
        <f t="shared" si="17"/>
        <v>0</v>
      </c>
      <c r="AA66">
        <f t="shared" ref="AA66:AA129" si="28">AG66</f>
        <v>0</v>
      </c>
      <c r="AB66" s="82" t="s">
        <v>311</v>
      </c>
      <c r="AC66" s="82">
        <v>0</v>
      </c>
      <c r="AD66" s="82">
        <v>0</v>
      </c>
      <c r="AE66" s="82">
        <v>0</v>
      </c>
      <c r="AF66" s="82">
        <v>0</v>
      </c>
      <c r="AG66">
        <f t="shared" ref="AG66:AG129" si="29">IFERROR(VLOOKUP(AB66,$AI:$AJ,2,FALSE),0)</f>
        <v>0</v>
      </c>
      <c r="AI66" s="90" t="s">
        <v>312</v>
      </c>
      <c r="AJ66" s="90" t="s">
        <v>286</v>
      </c>
      <c r="AX66" t="s">
        <v>312</v>
      </c>
      <c r="AY66" t="s">
        <v>286</v>
      </c>
      <c r="BB66" t="str">
        <f t="shared" si="27"/>
        <v>金海华城分理处</v>
      </c>
      <c r="BC66" t="s">
        <v>145</v>
      </c>
      <c r="BD66">
        <v>0</v>
      </c>
    </row>
    <row r="67" ht="17.25" spans="4:56">
      <c r="D67" s="81">
        <v>0</v>
      </c>
      <c r="L67">
        <v>0</v>
      </c>
      <c r="Y67" s="87"/>
      <c r="Z67">
        <f t="shared" si="17"/>
        <v>0</v>
      </c>
      <c r="AA67" t="str">
        <f t="shared" si="28"/>
        <v>陆家嘴支行</v>
      </c>
      <c r="AB67" s="82" t="s">
        <v>314</v>
      </c>
      <c r="AC67" s="82">
        <v>0</v>
      </c>
      <c r="AD67" s="82">
        <v>0</v>
      </c>
      <c r="AE67" s="82">
        <v>0</v>
      </c>
      <c r="AF67" s="82">
        <v>0</v>
      </c>
      <c r="AG67" t="str">
        <f t="shared" si="29"/>
        <v>陆家嘴支行</v>
      </c>
      <c r="AI67" s="90" t="s">
        <v>315</v>
      </c>
      <c r="AJ67" s="90" t="s">
        <v>286</v>
      </c>
      <c r="AX67" t="s">
        <v>315</v>
      </c>
      <c r="AY67" t="s">
        <v>286</v>
      </c>
      <c r="BB67" t="str">
        <f t="shared" si="27"/>
        <v>张江支行</v>
      </c>
      <c r="BC67" t="s">
        <v>313</v>
      </c>
      <c r="BD67">
        <v>0</v>
      </c>
    </row>
    <row r="68" ht="17.25" spans="4:56">
      <c r="D68" s="81">
        <v>0</v>
      </c>
      <c r="L68">
        <v>0</v>
      </c>
      <c r="Y68" s="87"/>
      <c r="Z68">
        <f t="shared" ref="Z68:Z131" si="30">P68-Y68</f>
        <v>0</v>
      </c>
      <c r="AA68" t="str">
        <f t="shared" si="28"/>
        <v>江镇支行</v>
      </c>
      <c r="AB68" s="82" t="s">
        <v>317</v>
      </c>
      <c r="AC68" s="82">
        <v>0</v>
      </c>
      <c r="AD68" s="82">
        <v>0</v>
      </c>
      <c r="AE68" s="82">
        <v>0</v>
      </c>
      <c r="AF68" s="82">
        <v>5000</v>
      </c>
      <c r="AG68" t="str">
        <f t="shared" si="29"/>
        <v>江镇支行</v>
      </c>
      <c r="AI68" s="90" t="s">
        <v>318</v>
      </c>
      <c r="AJ68" s="90" t="s">
        <v>286</v>
      </c>
      <c r="AX68" t="s">
        <v>318</v>
      </c>
      <c r="AY68" t="s">
        <v>286</v>
      </c>
      <c r="BB68" t="e">
        <f t="shared" si="27"/>
        <v>#N/A</v>
      </c>
      <c r="BC68" t="s">
        <v>316</v>
      </c>
      <c r="BD68">
        <v>0</v>
      </c>
    </row>
    <row r="69" ht="17.25" spans="4:56">
      <c r="D69" s="81">
        <v>0</v>
      </c>
      <c r="L69">
        <v>0</v>
      </c>
      <c r="Y69" s="87"/>
      <c r="Z69">
        <f t="shared" si="30"/>
        <v>0</v>
      </c>
      <c r="AA69" t="str">
        <f t="shared" si="28"/>
        <v>张江支行</v>
      </c>
      <c r="AB69" s="82" t="s">
        <v>126</v>
      </c>
      <c r="AC69" s="82">
        <v>0</v>
      </c>
      <c r="AD69" s="82">
        <v>0</v>
      </c>
      <c r="AE69" s="82">
        <v>1</v>
      </c>
      <c r="AF69" s="82">
        <v>150000</v>
      </c>
      <c r="AG69" t="str">
        <f t="shared" si="29"/>
        <v>张江支行</v>
      </c>
      <c r="AI69" s="90" t="s">
        <v>319</v>
      </c>
      <c r="AJ69" s="90" t="s">
        <v>286</v>
      </c>
      <c r="AX69" t="s">
        <v>319</v>
      </c>
      <c r="AY69" t="s">
        <v>286</v>
      </c>
      <c r="BB69" t="str">
        <f t="shared" si="27"/>
        <v>零售市场部</v>
      </c>
      <c r="BC69" t="s">
        <v>150</v>
      </c>
      <c r="BD69">
        <v>1</v>
      </c>
    </row>
    <row r="70" ht="17.25" spans="4:56">
      <c r="D70" s="81">
        <v>0</v>
      </c>
      <c r="L70">
        <v>0</v>
      </c>
      <c r="Y70" s="87"/>
      <c r="Z70">
        <f t="shared" si="30"/>
        <v>0</v>
      </c>
      <c r="AA70" t="str">
        <f t="shared" si="28"/>
        <v>办公室</v>
      </c>
      <c r="AB70" s="82" t="s">
        <v>106</v>
      </c>
      <c r="AC70" s="82">
        <v>0</v>
      </c>
      <c r="AD70" s="82">
        <v>0</v>
      </c>
      <c r="AE70" s="82">
        <v>0</v>
      </c>
      <c r="AF70" s="82">
        <v>0</v>
      </c>
      <c r="AG70" t="str">
        <f t="shared" si="29"/>
        <v>办公室</v>
      </c>
      <c r="AI70" s="90" t="s">
        <v>320</v>
      </c>
      <c r="AJ70" s="90" t="s">
        <v>286</v>
      </c>
      <c r="AX70" t="s">
        <v>320</v>
      </c>
      <c r="AY70" t="s">
        <v>286</v>
      </c>
      <c r="BB70" t="str">
        <f t="shared" si="27"/>
        <v>零售市场部</v>
      </c>
      <c r="BC70" t="s">
        <v>173</v>
      </c>
      <c r="BD70">
        <v>1</v>
      </c>
    </row>
    <row r="71" ht="17.25" spans="4:56">
      <c r="D71" s="81">
        <v>0</v>
      </c>
      <c r="L71">
        <v>0</v>
      </c>
      <c r="Y71" s="87"/>
      <c r="Z71">
        <f t="shared" si="30"/>
        <v>0</v>
      </c>
      <c r="AA71" t="str">
        <f t="shared" si="28"/>
        <v>严桥支行</v>
      </c>
      <c r="AB71" s="82" t="s">
        <v>322</v>
      </c>
      <c r="AC71" s="82">
        <v>0</v>
      </c>
      <c r="AD71" s="82">
        <v>0</v>
      </c>
      <c r="AE71" s="82">
        <v>0</v>
      </c>
      <c r="AF71" s="82">
        <v>6000</v>
      </c>
      <c r="AG71" t="str">
        <f t="shared" si="29"/>
        <v>严桥支行</v>
      </c>
      <c r="AI71" s="90" t="s">
        <v>323</v>
      </c>
      <c r="AJ71" s="90" t="s">
        <v>286</v>
      </c>
      <c r="AX71" t="s">
        <v>323</v>
      </c>
      <c r="AY71" t="s">
        <v>286</v>
      </c>
      <c r="BB71" t="str">
        <f t="shared" si="27"/>
        <v>黄楼支行</v>
      </c>
      <c r="BC71" t="s">
        <v>321</v>
      </c>
      <c r="BD71">
        <v>0</v>
      </c>
    </row>
    <row r="72" ht="17.25" spans="4:56">
      <c r="D72" s="81">
        <v>0</v>
      </c>
      <c r="L72">
        <v>0</v>
      </c>
      <c r="Y72" s="87"/>
      <c r="Z72">
        <f t="shared" si="30"/>
        <v>0</v>
      </c>
      <c r="AA72" t="str">
        <f t="shared" si="28"/>
        <v>王港支行</v>
      </c>
      <c r="AB72" s="82" t="s">
        <v>324</v>
      </c>
      <c r="AC72" s="82">
        <v>0</v>
      </c>
      <c r="AD72" s="82">
        <v>0</v>
      </c>
      <c r="AE72" s="82">
        <v>0</v>
      </c>
      <c r="AF72" s="82">
        <v>0</v>
      </c>
      <c r="AG72" t="str">
        <f t="shared" si="29"/>
        <v>王港支行</v>
      </c>
      <c r="AI72" s="90" t="s">
        <v>325</v>
      </c>
      <c r="AJ72" s="90" t="s">
        <v>286</v>
      </c>
      <c r="AX72" t="s">
        <v>325</v>
      </c>
      <c r="AY72" t="s">
        <v>286</v>
      </c>
      <c r="BB72" t="str">
        <f t="shared" si="27"/>
        <v>花木支行</v>
      </c>
      <c r="BC72" t="s">
        <v>154</v>
      </c>
      <c r="BD72">
        <v>0</v>
      </c>
    </row>
    <row r="73" ht="17.25" spans="4:56">
      <c r="D73" s="81">
        <v>0</v>
      </c>
      <c r="L73">
        <v>0</v>
      </c>
      <c r="Y73" s="87"/>
      <c r="Z73">
        <f t="shared" si="30"/>
        <v>0</v>
      </c>
      <c r="AA73">
        <f t="shared" si="28"/>
        <v>0</v>
      </c>
      <c r="AB73" s="82" t="s">
        <v>327</v>
      </c>
      <c r="AC73" s="82">
        <v>0</v>
      </c>
      <c r="AD73" s="82">
        <v>0</v>
      </c>
      <c r="AE73" s="82">
        <v>0</v>
      </c>
      <c r="AF73" s="82">
        <v>13900</v>
      </c>
      <c r="AG73">
        <f t="shared" si="29"/>
        <v>0</v>
      </c>
      <c r="AI73" s="90" t="s">
        <v>328</v>
      </c>
      <c r="AJ73" s="90" t="s">
        <v>286</v>
      </c>
      <c r="AX73" t="s">
        <v>328</v>
      </c>
      <c r="AY73" t="s">
        <v>286</v>
      </c>
      <c r="BB73" t="str">
        <f t="shared" si="27"/>
        <v>北蔡支行</v>
      </c>
      <c r="BC73" t="s">
        <v>326</v>
      </c>
      <c r="BD73">
        <v>0</v>
      </c>
    </row>
    <row r="74" ht="17.25" spans="4:56">
      <c r="D74" s="81">
        <v>0</v>
      </c>
      <c r="L74">
        <v>0</v>
      </c>
      <c r="Y74" s="87"/>
      <c r="Z74">
        <f t="shared" si="30"/>
        <v>0</v>
      </c>
      <c r="AA74" t="str">
        <f t="shared" si="28"/>
        <v>御桥分理处</v>
      </c>
      <c r="AB74" s="82" t="s">
        <v>329</v>
      </c>
      <c r="AC74" s="82">
        <v>0</v>
      </c>
      <c r="AD74" s="82">
        <v>0</v>
      </c>
      <c r="AE74" s="82">
        <v>0</v>
      </c>
      <c r="AF74" s="82">
        <v>30000</v>
      </c>
      <c r="AG74" t="str">
        <f t="shared" si="29"/>
        <v>御桥分理处</v>
      </c>
      <c r="AI74" s="90" t="s">
        <v>330</v>
      </c>
      <c r="AJ74" s="90" t="s">
        <v>286</v>
      </c>
      <c r="AX74" t="s">
        <v>330</v>
      </c>
      <c r="AY74" t="s">
        <v>286</v>
      </c>
      <c r="BB74" t="str">
        <f t="shared" si="27"/>
        <v>北蔡支行</v>
      </c>
      <c r="BC74" t="s">
        <v>176</v>
      </c>
      <c r="BD74">
        <v>4</v>
      </c>
    </row>
    <row r="75" ht="17.25" spans="4:56">
      <c r="D75" s="81">
        <v>0</v>
      </c>
      <c r="L75">
        <v>0</v>
      </c>
      <c r="Y75" s="87"/>
      <c r="Z75">
        <f t="shared" si="30"/>
        <v>0</v>
      </c>
      <c r="AA75">
        <f t="shared" si="28"/>
        <v>0</v>
      </c>
      <c r="AB75" s="82" t="s">
        <v>332</v>
      </c>
      <c r="AC75" s="82">
        <v>0</v>
      </c>
      <c r="AD75" s="82">
        <v>0</v>
      </c>
      <c r="AE75" s="82">
        <v>0</v>
      </c>
      <c r="AF75" s="82">
        <v>0</v>
      </c>
      <c r="AG75">
        <f t="shared" si="29"/>
        <v>0</v>
      </c>
      <c r="AI75" s="90" t="s">
        <v>333</v>
      </c>
      <c r="AJ75" s="90" t="s">
        <v>286</v>
      </c>
      <c r="AX75" t="s">
        <v>333</v>
      </c>
      <c r="AY75" t="s">
        <v>286</v>
      </c>
      <c r="BB75" t="str">
        <f t="shared" si="27"/>
        <v>营业部</v>
      </c>
      <c r="BC75" t="s">
        <v>331</v>
      </c>
      <c r="BD75">
        <v>0</v>
      </c>
    </row>
    <row r="76" ht="17.25" spans="4:56">
      <c r="D76" s="81">
        <v>0</v>
      </c>
      <c r="L76">
        <v>0</v>
      </c>
      <c r="Y76" s="87"/>
      <c r="Z76">
        <f t="shared" si="30"/>
        <v>0</v>
      </c>
      <c r="AA76" t="str">
        <f t="shared" si="28"/>
        <v>零售市场部</v>
      </c>
      <c r="AB76" s="82" t="s">
        <v>131</v>
      </c>
      <c r="AC76" s="82">
        <v>0</v>
      </c>
      <c r="AD76" s="82">
        <v>150000</v>
      </c>
      <c r="AE76" s="82">
        <v>0</v>
      </c>
      <c r="AF76" s="82">
        <v>955662</v>
      </c>
      <c r="AG76" t="str">
        <f t="shared" si="29"/>
        <v>零售市场部</v>
      </c>
      <c r="AI76" s="90" t="s">
        <v>335</v>
      </c>
      <c r="AJ76" s="90" t="s">
        <v>286</v>
      </c>
      <c r="AX76" t="s">
        <v>335</v>
      </c>
      <c r="AY76" t="s">
        <v>286</v>
      </c>
      <c r="BB76" t="e">
        <f t="shared" si="27"/>
        <v>#N/A</v>
      </c>
      <c r="BC76" t="s">
        <v>334</v>
      </c>
      <c r="BD76">
        <v>0</v>
      </c>
    </row>
    <row r="77" ht="17.25" spans="4:56">
      <c r="D77" s="81">
        <v>0</v>
      </c>
      <c r="L77">
        <v>0</v>
      </c>
      <c r="Y77" s="87"/>
      <c r="Z77">
        <f t="shared" si="30"/>
        <v>0</v>
      </c>
      <c r="AA77" t="str">
        <f t="shared" si="28"/>
        <v>零售金融部</v>
      </c>
      <c r="AB77" s="82" t="s">
        <v>265</v>
      </c>
      <c r="AC77" s="82">
        <v>0</v>
      </c>
      <c r="AD77" s="82">
        <v>0</v>
      </c>
      <c r="AE77" s="82">
        <v>0</v>
      </c>
      <c r="AF77" s="82">
        <v>0</v>
      </c>
      <c r="AG77" t="str">
        <f t="shared" si="29"/>
        <v>零售金融部</v>
      </c>
      <c r="AI77" s="90" t="s">
        <v>310</v>
      </c>
      <c r="AJ77" s="90" t="s">
        <v>286</v>
      </c>
      <c r="AX77" t="s">
        <v>310</v>
      </c>
      <c r="AY77" t="s">
        <v>286</v>
      </c>
      <c r="BB77" t="str">
        <f t="shared" si="27"/>
        <v>零售市场部</v>
      </c>
      <c r="BC77" t="s">
        <v>158</v>
      </c>
      <c r="BD77">
        <v>1</v>
      </c>
    </row>
    <row r="78" ht="17.25" spans="4:56">
      <c r="D78" s="81">
        <v>0</v>
      </c>
      <c r="L78">
        <v>0</v>
      </c>
      <c r="Y78" s="87"/>
      <c r="Z78">
        <f t="shared" si="30"/>
        <v>0</v>
      </c>
      <c r="AA78" t="str">
        <f t="shared" si="28"/>
        <v>民耀分理处</v>
      </c>
      <c r="AB78" s="82" t="s">
        <v>139</v>
      </c>
      <c r="AC78" s="82">
        <v>0</v>
      </c>
      <c r="AD78" s="82">
        <v>0</v>
      </c>
      <c r="AE78" s="82">
        <v>3</v>
      </c>
      <c r="AF78" s="82">
        <v>25000</v>
      </c>
      <c r="AG78" t="str">
        <f t="shared" si="29"/>
        <v>民耀分理处</v>
      </c>
      <c r="AI78" s="90" t="s">
        <v>337</v>
      </c>
      <c r="AJ78" s="90" t="s">
        <v>286</v>
      </c>
      <c r="AX78" t="s">
        <v>337</v>
      </c>
      <c r="AY78" t="s">
        <v>286</v>
      </c>
      <c r="BB78" t="str">
        <f t="shared" si="27"/>
        <v>川沙支行</v>
      </c>
      <c r="BC78" t="s">
        <v>336</v>
      </c>
      <c r="BD78">
        <v>0</v>
      </c>
    </row>
    <row r="79" ht="17.25" spans="4:56">
      <c r="D79" s="81">
        <v>0</v>
      </c>
      <c r="L79">
        <v>0</v>
      </c>
      <c r="Y79" s="87"/>
      <c r="Z79">
        <f t="shared" si="30"/>
        <v>0</v>
      </c>
      <c r="AA79" t="str">
        <f t="shared" si="28"/>
        <v>花木支行</v>
      </c>
      <c r="AB79" s="82" t="s">
        <v>339</v>
      </c>
      <c r="AC79" s="82">
        <v>0</v>
      </c>
      <c r="AD79" s="82">
        <v>0</v>
      </c>
      <c r="AE79" s="82">
        <v>0</v>
      </c>
      <c r="AF79" s="82">
        <v>0</v>
      </c>
      <c r="AG79" t="str">
        <f t="shared" si="29"/>
        <v>花木支行</v>
      </c>
      <c r="AI79" s="90" t="s">
        <v>337</v>
      </c>
      <c r="AJ79" s="90" t="s">
        <v>286</v>
      </c>
      <c r="AX79" t="s">
        <v>337</v>
      </c>
      <c r="AY79" t="s">
        <v>286</v>
      </c>
      <c r="BB79" t="str">
        <f t="shared" si="27"/>
        <v>川沙支行</v>
      </c>
      <c r="BC79" t="s">
        <v>338</v>
      </c>
      <c r="BD79">
        <v>0</v>
      </c>
    </row>
    <row r="80" ht="17.25" spans="4:56">
      <c r="D80" s="81">
        <v>0</v>
      </c>
      <c r="L80">
        <v>0</v>
      </c>
      <c r="Y80" s="87"/>
      <c r="Z80">
        <f t="shared" si="30"/>
        <v>0</v>
      </c>
      <c r="AA80" t="str">
        <f t="shared" si="28"/>
        <v>南新分理处</v>
      </c>
      <c r="AB80" s="82" t="s">
        <v>340</v>
      </c>
      <c r="AC80" s="82">
        <v>0</v>
      </c>
      <c r="AD80" s="82">
        <v>0</v>
      </c>
      <c r="AE80" s="82">
        <v>0</v>
      </c>
      <c r="AF80" s="82">
        <v>0</v>
      </c>
      <c r="AG80" t="str">
        <f t="shared" si="29"/>
        <v>南新分理处</v>
      </c>
      <c r="AI80" s="90" t="s">
        <v>341</v>
      </c>
      <c r="AJ80" s="90" t="s">
        <v>286</v>
      </c>
      <c r="AX80" t="s">
        <v>341</v>
      </c>
      <c r="AY80" t="s">
        <v>286</v>
      </c>
      <c r="BB80" t="str">
        <f t="shared" si="27"/>
        <v>零售市场部</v>
      </c>
      <c r="BC80" t="s">
        <v>185</v>
      </c>
      <c r="BD80">
        <v>0</v>
      </c>
    </row>
    <row r="81" ht="17.25" spans="4:56">
      <c r="D81" s="81">
        <v>0</v>
      </c>
      <c r="L81">
        <v>0</v>
      </c>
      <c r="Y81" s="87"/>
      <c r="Z81">
        <f t="shared" si="30"/>
        <v>0</v>
      </c>
      <c r="AA81" t="str">
        <f t="shared" si="28"/>
        <v>唐镇支行</v>
      </c>
      <c r="AB81" s="82" t="s">
        <v>343</v>
      </c>
      <c r="AC81" s="82">
        <v>0</v>
      </c>
      <c r="AD81" s="82">
        <v>0</v>
      </c>
      <c r="AE81" s="82">
        <v>0</v>
      </c>
      <c r="AF81" s="82">
        <v>80000</v>
      </c>
      <c r="AG81" t="str">
        <f t="shared" si="29"/>
        <v>唐镇支行</v>
      </c>
      <c r="AI81" s="90" t="s">
        <v>344</v>
      </c>
      <c r="AJ81" s="90" t="s">
        <v>286</v>
      </c>
      <c r="AX81" t="s">
        <v>344</v>
      </c>
      <c r="AY81" t="s">
        <v>286</v>
      </c>
      <c r="BB81" t="str">
        <f t="shared" si="27"/>
        <v>孙桥支行</v>
      </c>
      <c r="BC81" t="s">
        <v>342</v>
      </c>
      <c r="BD81">
        <v>2</v>
      </c>
    </row>
    <row r="82" ht="17.25" spans="4:56">
      <c r="D82" s="81">
        <v>0</v>
      </c>
      <c r="L82">
        <v>0</v>
      </c>
      <c r="Y82" s="87"/>
      <c r="Z82">
        <f t="shared" si="30"/>
        <v>0</v>
      </c>
      <c r="AA82" t="str">
        <f t="shared" si="28"/>
        <v>杨思支行</v>
      </c>
      <c r="AB82" s="82" t="s">
        <v>144</v>
      </c>
      <c r="AC82" s="82">
        <v>0</v>
      </c>
      <c r="AD82" s="82">
        <v>0</v>
      </c>
      <c r="AE82" s="82">
        <v>0</v>
      </c>
      <c r="AF82" s="82">
        <v>0</v>
      </c>
      <c r="AG82" t="str">
        <f t="shared" si="29"/>
        <v>杨思支行</v>
      </c>
      <c r="AI82" s="90" t="s">
        <v>346</v>
      </c>
      <c r="AJ82" s="90" t="s">
        <v>286</v>
      </c>
      <c r="AX82" t="s">
        <v>346</v>
      </c>
      <c r="AY82" t="s">
        <v>286</v>
      </c>
      <c r="BB82" t="str">
        <f t="shared" si="27"/>
        <v>凌兆分理处</v>
      </c>
      <c r="BC82" t="s">
        <v>345</v>
      </c>
      <c r="BD82">
        <v>0</v>
      </c>
    </row>
    <row r="83" ht="17.25" spans="4:56">
      <c r="D83" s="81">
        <v>0</v>
      </c>
      <c r="L83">
        <v>0</v>
      </c>
      <c r="Y83" s="87"/>
      <c r="Z83">
        <f t="shared" si="30"/>
        <v>0</v>
      </c>
      <c r="AA83" t="str">
        <f t="shared" si="28"/>
        <v>零售市场部</v>
      </c>
      <c r="AB83" s="82" t="s">
        <v>56</v>
      </c>
      <c r="AC83" s="82">
        <v>0</v>
      </c>
      <c r="AD83" s="82">
        <v>0</v>
      </c>
      <c r="AE83" s="82">
        <v>47</v>
      </c>
      <c r="AF83" s="82">
        <v>80000</v>
      </c>
      <c r="AG83" t="str">
        <f t="shared" si="29"/>
        <v>零售市场部</v>
      </c>
      <c r="AI83" s="90" t="s">
        <v>348</v>
      </c>
      <c r="AJ83" s="90" t="s">
        <v>286</v>
      </c>
      <c r="AX83" t="s">
        <v>348</v>
      </c>
      <c r="AY83" t="s">
        <v>286</v>
      </c>
      <c r="BB83" t="str">
        <f t="shared" ref="BB83:BB114" si="31">VLOOKUP(BC83,$AX:$AY,2,FALSE)</f>
        <v>黄楼支行</v>
      </c>
      <c r="BC83" t="s">
        <v>347</v>
      </c>
      <c r="BD83">
        <v>0</v>
      </c>
    </row>
    <row r="84" ht="17.25" spans="4:56">
      <c r="D84" s="81">
        <v>0</v>
      </c>
      <c r="L84">
        <v>0</v>
      </c>
      <c r="Y84" s="87"/>
      <c r="Z84">
        <f t="shared" si="30"/>
        <v>0</v>
      </c>
      <c r="AA84" t="str">
        <f t="shared" si="28"/>
        <v>曹路支行</v>
      </c>
      <c r="AB84" s="82" t="s">
        <v>63</v>
      </c>
      <c r="AC84" s="82">
        <v>0</v>
      </c>
      <c r="AD84" s="82">
        <v>0</v>
      </c>
      <c r="AE84" s="82">
        <v>1</v>
      </c>
      <c r="AF84" s="82">
        <v>0</v>
      </c>
      <c r="AG84" t="str">
        <f t="shared" si="29"/>
        <v>曹路支行</v>
      </c>
      <c r="AI84" s="90" t="s">
        <v>350</v>
      </c>
      <c r="AJ84" s="90" t="s">
        <v>286</v>
      </c>
      <c r="AX84" t="s">
        <v>350</v>
      </c>
      <c r="AY84" t="s">
        <v>286</v>
      </c>
      <c r="BB84" t="str">
        <f t="shared" si="31"/>
        <v>龚路支行</v>
      </c>
      <c r="BC84" t="s">
        <v>349</v>
      </c>
      <c r="BD84">
        <v>0</v>
      </c>
    </row>
    <row r="85" ht="17.25" spans="4:56">
      <c r="D85" s="81">
        <v>0</v>
      </c>
      <c r="L85">
        <v>0</v>
      </c>
      <c r="Y85" s="87"/>
      <c r="Z85">
        <f t="shared" si="30"/>
        <v>0</v>
      </c>
      <c r="AA85" t="str">
        <f t="shared" si="28"/>
        <v>零售金融部</v>
      </c>
      <c r="AB85" s="82" t="s">
        <v>279</v>
      </c>
      <c r="AC85" s="82">
        <v>0</v>
      </c>
      <c r="AD85" s="82">
        <v>0</v>
      </c>
      <c r="AE85" s="82">
        <v>0</v>
      </c>
      <c r="AF85" s="82">
        <v>0</v>
      </c>
      <c r="AG85" t="str">
        <f t="shared" si="29"/>
        <v>零售金融部</v>
      </c>
      <c r="AI85" s="90" t="s">
        <v>351</v>
      </c>
      <c r="AJ85" s="90" t="s">
        <v>286</v>
      </c>
      <c r="AX85" t="s">
        <v>351</v>
      </c>
      <c r="AY85" t="s">
        <v>286</v>
      </c>
      <c r="BB85" t="str">
        <f t="shared" si="31"/>
        <v>北蔡支行</v>
      </c>
      <c r="BC85" t="s">
        <v>190</v>
      </c>
      <c r="BD85">
        <v>0</v>
      </c>
    </row>
    <row r="86" ht="17.25" spans="4:56">
      <c r="D86" s="81">
        <v>0</v>
      </c>
      <c r="L86">
        <v>0</v>
      </c>
      <c r="Y86" s="87"/>
      <c r="Z86">
        <f t="shared" si="30"/>
        <v>0</v>
      </c>
      <c r="AA86" t="str">
        <f t="shared" si="28"/>
        <v>市场一部</v>
      </c>
      <c r="AB86" s="82" t="s">
        <v>352</v>
      </c>
      <c r="AC86" s="82">
        <v>0</v>
      </c>
      <c r="AD86" s="82">
        <v>0</v>
      </c>
      <c r="AE86" s="82">
        <v>0</v>
      </c>
      <c r="AF86" s="82">
        <v>0</v>
      </c>
      <c r="AG86" t="str">
        <f t="shared" si="29"/>
        <v>市场一部</v>
      </c>
      <c r="AI86" s="90" t="s">
        <v>353</v>
      </c>
      <c r="AJ86" s="90" t="s">
        <v>286</v>
      </c>
      <c r="AX86" t="s">
        <v>353</v>
      </c>
      <c r="AY86" t="s">
        <v>286</v>
      </c>
      <c r="BB86" t="str">
        <f t="shared" si="31"/>
        <v>零售市场部</v>
      </c>
      <c r="BC86" t="s">
        <v>195</v>
      </c>
      <c r="BD86">
        <v>0</v>
      </c>
    </row>
    <row r="87" ht="17.25" spans="4:56">
      <c r="D87" s="81">
        <v>0</v>
      </c>
      <c r="L87">
        <v>0</v>
      </c>
      <c r="Y87" s="87"/>
      <c r="Z87">
        <f t="shared" si="30"/>
        <v>0</v>
      </c>
      <c r="AA87" t="str">
        <f t="shared" si="28"/>
        <v>零售市场部</v>
      </c>
      <c r="AB87" s="82" t="s">
        <v>355</v>
      </c>
      <c r="AC87" s="82">
        <v>0</v>
      </c>
      <c r="AD87" s="82">
        <v>0</v>
      </c>
      <c r="AE87" s="82">
        <v>0</v>
      </c>
      <c r="AF87" s="82">
        <v>10000</v>
      </c>
      <c r="AG87" t="str">
        <f t="shared" si="29"/>
        <v>零售市场部</v>
      </c>
      <c r="AI87" s="90" t="s">
        <v>356</v>
      </c>
      <c r="AJ87" s="90" t="s">
        <v>286</v>
      </c>
      <c r="AX87" t="s">
        <v>356</v>
      </c>
      <c r="AY87" t="s">
        <v>286</v>
      </c>
      <c r="BB87" t="str">
        <f t="shared" si="31"/>
        <v>东波分理处</v>
      </c>
      <c r="BC87" t="s">
        <v>354</v>
      </c>
      <c r="BD87">
        <v>0</v>
      </c>
    </row>
    <row r="88" ht="17.25" spans="4:56">
      <c r="D88" s="81">
        <v>0</v>
      </c>
      <c r="L88">
        <v>0</v>
      </c>
      <c r="Y88" s="87"/>
      <c r="Z88">
        <f t="shared" si="30"/>
        <v>0</v>
      </c>
      <c r="AA88" t="str">
        <f t="shared" si="28"/>
        <v>张江支行</v>
      </c>
      <c r="AB88" s="82" t="s">
        <v>358</v>
      </c>
      <c r="AC88" s="82">
        <v>0</v>
      </c>
      <c r="AD88" s="82">
        <v>0</v>
      </c>
      <c r="AE88" s="82">
        <v>0</v>
      </c>
      <c r="AF88" s="82">
        <v>0</v>
      </c>
      <c r="AG88" t="str">
        <f t="shared" si="29"/>
        <v>张江支行</v>
      </c>
      <c r="AI88" s="90" t="s">
        <v>359</v>
      </c>
      <c r="AJ88" s="90" t="s">
        <v>286</v>
      </c>
      <c r="AX88" t="s">
        <v>359</v>
      </c>
      <c r="AY88" t="s">
        <v>286</v>
      </c>
      <c r="BB88" t="str">
        <f t="shared" si="31"/>
        <v>六团支行</v>
      </c>
      <c r="BC88" t="s">
        <v>357</v>
      </c>
      <c r="BD88">
        <v>0</v>
      </c>
    </row>
    <row r="89" ht="17.25" spans="4:56">
      <c r="D89" s="81">
        <v>0</v>
      </c>
      <c r="L89">
        <v>0</v>
      </c>
      <c r="Y89" s="87"/>
      <c r="Z89">
        <f t="shared" si="30"/>
        <v>0</v>
      </c>
      <c r="AA89">
        <f t="shared" si="28"/>
        <v>0</v>
      </c>
      <c r="AB89" s="82" t="s">
        <v>103</v>
      </c>
      <c r="AC89" s="82">
        <v>1</v>
      </c>
      <c r="AD89" s="82">
        <v>0</v>
      </c>
      <c r="AE89" s="82">
        <v>3</v>
      </c>
      <c r="AF89" s="82">
        <v>0</v>
      </c>
      <c r="AG89">
        <f t="shared" si="29"/>
        <v>0</v>
      </c>
      <c r="AI89" s="90" t="s">
        <v>361</v>
      </c>
      <c r="AJ89" s="90" t="s">
        <v>286</v>
      </c>
      <c r="AX89" t="s">
        <v>361</v>
      </c>
      <c r="AY89" t="s">
        <v>286</v>
      </c>
      <c r="BB89" t="str">
        <f t="shared" si="31"/>
        <v>高行支行</v>
      </c>
      <c r="BC89" t="s">
        <v>360</v>
      </c>
      <c r="BD89">
        <v>0</v>
      </c>
    </row>
    <row r="90" ht="17.25" spans="4:56">
      <c r="D90" s="81">
        <v>0</v>
      </c>
      <c r="L90">
        <v>0</v>
      </c>
      <c r="Y90" s="87"/>
      <c r="Z90">
        <f t="shared" si="30"/>
        <v>0</v>
      </c>
      <c r="AA90" t="str">
        <f t="shared" si="28"/>
        <v>合庆支行</v>
      </c>
      <c r="AB90" s="82" t="s">
        <v>161</v>
      </c>
      <c r="AC90" s="82">
        <v>0</v>
      </c>
      <c r="AD90" s="82">
        <v>0</v>
      </c>
      <c r="AE90" s="82">
        <v>0</v>
      </c>
      <c r="AF90" s="82">
        <v>302600</v>
      </c>
      <c r="AG90" t="str">
        <f t="shared" si="29"/>
        <v>合庆支行</v>
      </c>
      <c r="AI90" s="90" t="s">
        <v>363</v>
      </c>
      <c r="AJ90" s="90" t="s">
        <v>286</v>
      </c>
      <c r="AX90" t="s">
        <v>363</v>
      </c>
      <c r="AY90" t="s">
        <v>286</v>
      </c>
      <c r="BB90" t="str">
        <f t="shared" si="31"/>
        <v>唐镇支行</v>
      </c>
      <c r="BC90" t="s">
        <v>362</v>
      </c>
      <c r="BD90">
        <v>0</v>
      </c>
    </row>
    <row r="91" ht="17.25" spans="4:56">
      <c r="D91" s="81">
        <v>0</v>
      </c>
      <c r="L91">
        <v>0</v>
      </c>
      <c r="Y91" s="87"/>
      <c r="Z91">
        <f t="shared" si="30"/>
        <v>0</v>
      </c>
      <c r="AA91" t="str">
        <f t="shared" si="28"/>
        <v>凌桥支行</v>
      </c>
      <c r="AB91" s="82" t="s">
        <v>365</v>
      </c>
      <c r="AC91" s="82">
        <v>0</v>
      </c>
      <c r="AD91" s="82">
        <v>0</v>
      </c>
      <c r="AE91" s="82">
        <v>2</v>
      </c>
      <c r="AF91" s="82">
        <v>0</v>
      </c>
      <c r="AG91" t="str">
        <f t="shared" si="29"/>
        <v>凌桥支行</v>
      </c>
      <c r="AI91" s="90" t="s">
        <v>366</v>
      </c>
      <c r="AJ91" s="90" t="s">
        <v>286</v>
      </c>
      <c r="AX91" t="s">
        <v>366</v>
      </c>
      <c r="AY91" t="s">
        <v>286</v>
      </c>
      <c r="BB91" t="str">
        <f t="shared" si="31"/>
        <v>花木支行</v>
      </c>
      <c r="BC91" t="s">
        <v>364</v>
      </c>
      <c r="BD91">
        <v>1</v>
      </c>
    </row>
    <row r="92" ht="17.25" spans="4:56">
      <c r="D92" s="81">
        <v>0</v>
      </c>
      <c r="L92">
        <v>0</v>
      </c>
      <c r="Y92" s="87"/>
      <c r="Z92">
        <f t="shared" si="30"/>
        <v>0</v>
      </c>
      <c r="AA92" t="str">
        <f t="shared" si="28"/>
        <v>洋泾支行</v>
      </c>
      <c r="AB92" s="82" t="s">
        <v>166</v>
      </c>
      <c r="AC92" s="82">
        <v>0</v>
      </c>
      <c r="AD92" s="82">
        <v>0</v>
      </c>
      <c r="AE92" s="82">
        <v>5</v>
      </c>
      <c r="AF92" s="82">
        <v>51000</v>
      </c>
      <c r="AG92" t="str">
        <f t="shared" si="29"/>
        <v>洋泾支行</v>
      </c>
      <c r="AI92" s="90" t="s">
        <v>367</v>
      </c>
      <c r="AJ92" s="90" t="s">
        <v>286</v>
      </c>
      <c r="AX92" t="s">
        <v>367</v>
      </c>
      <c r="AY92" t="s">
        <v>286</v>
      </c>
      <c r="BB92" t="str">
        <f t="shared" si="31"/>
        <v>零售市场部</v>
      </c>
      <c r="BC92" t="s">
        <v>162</v>
      </c>
      <c r="BD92">
        <v>1</v>
      </c>
    </row>
    <row r="93" ht="17.25" spans="4:56">
      <c r="D93" s="81">
        <v>0</v>
      </c>
      <c r="L93">
        <v>0</v>
      </c>
      <c r="Y93" s="87"/>
      <c r="Z93">
        <f t="shared" si="30"/>
        <v>0</v>
      </c>
      <c r="AA93" t="str">
        <f t="shared" si="28"/>
        <v>金桥支行</v>
      </c>
      <c r="AB93" s="82" t="s">
        <v>369</v>
      </c>
      <c r="AC93" s="82">
        <v>0</v>
      </c>
      <c r="AD93" s="82">
        <v>0</v>
      </c>
      <c r="AE93" s="82">
        <v>0</v>
      </c>
      <c r="AF93" s="82">
        <v>0</v>
      </c>
      <c r="AG93" t="str">
        <f t="shared" si="29"/>
        <v>金桥支行</v>
      </c>
      <c r="AI93" s="90"/>
      <c r="AJ93" s="90"/>
      <c r="BB93" t="str">
        <f t="shared" si="31"/>
        <v>南新分理处</v>
      </c>
      <c r="BC93" t="s">
        <v>368</v>
      </c>
      <c r="BD93">
        <v>0</v>
      </c>
    </row>
    <row r="94" ht="17.25" spans="4:56">
      <c r="D94" s="81">
        <v>0</v>
      </c>
      <c r="L94">
        <v>0</v>
      </c>
      <c r="Y94" s="87"/>
      <c r="Z94">
        <f t="shared" si="30"/>
        <v>0</v>
      </c>
      <c r="AA94" t="str">
        <f t="shared" si="28"/>
        <v>合规内控部</v>
      </c>
      <c r="AB94" s="82" t="s">
        <v>371</v>
      </c>
      <c r="AC94" s="82">
        <v>0</v>
      </c>
      <c r="AD94" s="82">
        <v>0</v>
      </c>
      <c r="AE94" s="82">
        <v>0</v>
      </c>
      <c r="AF94" s="82">
        <v>0</v>
      </c>
      <c r="AG94" t="str">
        <f t="shared" si="29"/>
        <v>合规内控部</v>
      </c>
      <c r="AI94" s="90" t="s">
        <v>372</v>
      </c>
      <c r="AJ94" s="90" t="s">
        <v>286</v>
      </c>
      <c r="AX94" t="s">
        <v>372</v>
      </c>
      <c r="AY94" t="s">
        <v>286</v>
      </c>
      <c r="BB94" t="str">
        <f t="shared" si="31"/>
        <v>陆家嘴支行</v>
      </c>
      <c r="BC94" t="s">
        <v>370</v>
      </c>
      <c r="BD94">
        <v>0</v>
      </c>
    </row>
    <row r="95" ht="17.25" spans="4:56">
      <c r="D95" s="81">
        <v>0</v>
      </c>
      <c r="L95">
        <v>0</v>
      </c>
      <c r="Y95" s="87"/>
      <c r="Z95">
        <f t="shared" si="30"/>
        <v>0</v>
      </c>
      <c r="AA95" t="str">
        <f t="shared" si="28"/>
        <v>御桥分理处</v>
      </c>
      <c r="AB95" s="82" t="s">
        <v>374</v>
      </c>
      <c r="AC95" s="82">
        <v>0</v>
      </c>
      <c r="AD95" s="82">
        <v>0</v>
      </c>
      <c r="AE95" s="82">
        <v>0</v>
      </c>
      <c r="AF95" s="82">
        <v>0</v>
      </c>
      <c r="AG95" t="str">
        <f t="shared" si="29"/>
        <v>御桥分理处</v>
      </c>
      <c r="AI95" s="90" t="s">
        <v>375</v>
      </c>
      <c r="AJ95" s="90" t="s">
        <v>286</v>
      </c>
      <c r="AX95" t="s">
        <v>375</v>
      </c>
      <c r="AY95" t="s">
        <v>286</v>
      </c>
      <c r="BB95" t="str">
        <f t="shared" si="31"/>
        <v>东沟支行</v>
      </c>
      <c r="BC95" t="s">
        <v>373</v>
      </c>
      <c r="BD95">
        <v>0</v>
      </c>
    </row>
    <row r="96" ht="17.25" spans="4:56">
      <c r="D96" s="81">
        <v>0</v>
      </c>
      <c r="L96">
        <v>0</v>
      </c>
      <c r="Y96" s="87"/>
      <c r="Z96">
        <f t="shared" si="30"/>
        <v>0</v>
      </c>
      <c r="AA96" t="str">
        <f t="shared" si="28"/>
        <v>凌兆分理处</v>
      </c>
      <c r="AB96" s="82" t="s">
        <v>376</v>
      </c>
      <c r="AC96" s="82">
        <v>0</v>
      </c>
      <c r="AD96" s="82">
        <v>0</v>
      </c>
      <c r="AE96" s="82">
        <v>0</v>
      </c>
      <c r="AF96" s="82">
        <v>0</v>
      </c>
      <c r="AG96" t="str">
        <f t="shared" si="29"/>
        <v>凌兆分理处</v>
      </c>
      <c r="AI96" s="90" t="s">
        <v>377</v>
      </c>
      <c r="AJ96" s="90" t="s">
        <v>286</v>
      </c>
      <c r="AX96" t="s">
        <v>377</v>
      </c>
      <c r="AY96" t="s">
        <v>286</v>
      </c>
      <c r="BB96" t="str">
        <f t="shared" si="31"/>
        <v>孙桥支行</v>
      </c>
      <c r="BC96" t="s">
        <v>203</v>
      </c>
      <c r="BD96">
        <v>0</v>
      </c>
    </row>
    <row r="97" ht="17.25" spans="4:56">
      <c r="D97" s="81">
        <v>0</v>
      </c>
      <c r="L97">
        <v>0</v>
      </c>
      <c r="Y97" s="87"/>
      <c r="Z97">
        <f t="shared" si="30"/>
        <v>0</v>
      </c>
      <c r="AA97">
        <f t="shared" si="28"/>
        <v>0</v>
      </c>
      <c r="AB97" s="82" t="s">
        <v>379</v>
      </c>
      <c r="AC97" s="82">
        <v>0</v>
      </c>
      <c r="AD97" s="82">
        <v>0</v>
      </c>
      <c r="AE97" s="82">
        <v>0</v>
      </c>
      <c r="AF97" s="82">
        <v>0</v>
      </c>
      <c r="AG97">
        <f t="shared" si="29"/>
        <v>0</v>
      </c>
      <c r="AI97" s="90" t="s">
        <v>380</v>
      </c>
      <c r="AJ97" s="90" t="s">
        <v>286</v>
      </c>
      <c r="AX97" t="s">
        <v>380</v>
      </c>
      <c r="AY97" t="s">
        <v>286</v>
      </c>
      <c r="BB97" t="str">
        <f t="shared" si="31"/>
        <v>施湾支行</v>
      </c>
      <c r="BC97" t="s">
        <v>378</v>
      </c>
      <c r="BD97">
        <v>0</v>
      </c>
    </row>
    <row r="98" ht="17.25" spans="4:56">
      <c r="D98" s="81">
        <v>0</v>
      </c>
      <c r="L98">
        <v>0</v>
      </c>
      <c r="Y98" s="87"/>
      <c r="Z98">
        <f t="shared" si="30"/>
        <v>0</v>
      </c>
      <c r="AA98">
        <f t="shared" si="28"/>
        <v>0</v>
      </c>
      <c r="AB98" s="82" t="s">
        <v>382</v>
      </c>
      <c r="AC98" s="82">
        <v>0</v>
      </c>
      <c r="AD98" s="82">
        <v>0</v>
      </c>
      <c r="AE98" s="82">
        <v>0</v>
      </c>
      <c r="AF98" s="82">
        <v>24000</v>
      </c>
      <c r="AG98">
        <f t="shared" si="29"/>
        <v>0</v>
      </c>
      <c r="AI98" s="90" t="s">
        <v>383</v>
      </c>
      <c r="AJ98" s="90" t="s">
        <v>286</v>
      </c>
      <c r="AX98" t="s">
        <v>383</v>
      </c>
      <c r="AY98" t="s">
        <v>286</v>
      </c>
      <c r="BB98" t="str">
        <f t="shared" si="31"/>
        <v>洋泾支行</v>
      </c>
      <c r="BC98" t="s">
        <v>381</v>
      </c>
      <c r="BD98">
        <v>1</v>
      </c>
    </row>
    <row r="99" ht="17.25" spans="4:56">
      <c r="D99" s="81">
        <v>0</v>
      </c>
      <c r="L99">
        <v>0</v>
      </c>
      <c r="Y99" s="87"/>
      <c r="Z99">
        <f t="shared" si="30"/>
        <v>0</v>
      </c>
      <c r="AA99" t="str">
        <f t="shared" si="28"/>
        <v>南新分理处</v>
      </c>
      <c r="AB99" s="82" t="s">
        <v>110</v>
      </c>
      <c r="AC99" s="82">
        <v>0</v>
      </c>
      <c r="AD99" s="82">
        <v>0</v>
      </c>
      <c r="AE99" s="82">
        <v>2</v>
      </c>
      <c r="AF99" s="82">
        <v>511000</v>
      </c>
      <c r="AG99" t="str">
        <f t="shared" si="29"/>
        <v>南新分理处</v>
      </c>
      <c r="AI99" s="90" t="s">
        <v>385</v>
      </c>
      <c r="AJ99" s="90" t="s">
        <v>286</v>
      </c>
      <c r="AX99" t="s">
        <v>385</v>
      </c>
      <c r="AY99" t="s">
        <v>286</v>
      </c>
      <c r="BB99" t="str">
        <f t="shared" si="31"/>
        <v>合庆支行</v>
      </c>
      <c r="BC99" t="s">
        <v>384</v>
      </c>
      <c r="BD99">
        <v>0</v>
      </c>
    </row>
    <row r="100" ht="17.25" spans="4:56">
      <c r="D100" s="81">
        <v>0</v>
      </c>
      <c r="L100">
        <v>0</v>
      </c>
      <c r="Y100" s="87"/>
      <c r="Z100">
        <f t="shared" si="30"/>
        <v>0</v>
      </c>
      <c r="AA100">
        <f t="shared" si="28"/>
        <v>0</v>
      </c>
      <c r="AB100" s="82" t="s">
        <v>386</v>
      </c>
      <c r="AC100" s="82">
        <v>0</v>
      </c>
      <c r="AD100" s="82">
        <v>0</v>
      </c>
      <c r="AE100" s="82">
        <v>0</v>
      </c>
      <c r="AF100" s="82">
        <v>0</v>
      </c>
      <c r="AG100">
        <f t="shared" si="29"/>
        <v>0</v>
      </c>
      <c r="AI100" s="90" t="s">
        <v>387</v>
      </c>
      <c r="AJ100" s="90" t="s">
        <v>286</v>
      </c>
      <c r="AX100" t="s">
        <v>387</v>
      </c>
      <c r="AY100" t="s">
        <v>286</v>
      </c>
      <c r="BB100" t="str">
        <f t="shared" si="31"/>
        <v>零售市场部</v>
      </c>
      <c r="BC100" t="s">
        <v>206</v>
      </c>
      <c r="BD100">
        <v>0</v>
      </c>
    </row>
    <row r="101" ht="17.25" spans="4:56">
      <c r="D101" s="81">
        <v>0</v>
      </c>
      <c r="L101">
        <v>0</v>
      </c>
      <c r="Y101" s="87"/>
      <c r="Z101">
        <f t="shared" si="30"/>
        <v>0</v>
      </c>
      <c r="AA101">
        <f t="shared" si="28"/>
        <v>0</v>
      </c>
      <c r="AB101" s="82" t="s">
        <v>388</v>
      </c>
      <c r="AC101" s="82">
        <v>0</v>
      </c>
      <c r="AD101" s="82">
        <v>0</v>
      </c>
      <c r="AE101" s="82">
        <v>0</v>
      </c>
      <c r="AF101" s="82">
        <v>0</v>
      </c>
      <c r="AG101">
        <f t="shared" si="29"/>
        <v>0</v>
      </c>
      <c r="AI101" s="90" t="s">
        <v>389</v>
      </c>
      <c r="AJ101" s="90" t="s">
        <v>286</v>
      </c>
      <c r="AX101" t="s">
        <v>389</v>
      </c>
      <c r="AY101" t="s">
        <v>286</v>
      </c>
      <c r="BB101" t="str">
        <f t="shared" si="31"/>
        <v>严桥支行</v>
      </c>
      <c r="BC101" t="s">
        <v>211</v>
      </c>
      <c r="BD101">
        <v>0</v>
      </c>
    </row>
    <row r="102" ht="17.25" spans="4:56">
      <c r="D102" s="81">
        <v>0</v>
      </c>
      <c r="L102">
        <v>0</v>
      </c>
      <c r="Y102" s="87"/>
      <c r="Z102">
        <f t="shared" si="30"/>
        <v>0</v>
      </c>
      <c r="AA102" t="str">
        <f t="shared" si="28"/>
        <v>龚路支行</v>
      </c>
      <c r="AB102" s="82" t="s">
        <v>391</v>
      </c>
      <c r="AC102" s="82">
        <v>0</v>
      </c>
      <c r="AD102" s="82">
        <v>0</v>
      </c>
      <c r="AE102" s="82">
        <v>0</v>
      </c>
      <c r="AF102" s="82">
        <v>0</v>
      </c>
      <c r="AG102" t="str">
        <f t="shared" si="29"/>
        <v>龚路支行</v>
      </c>
      <c r="AI102" s="90" t="s">
        <v>392</v>
      </c>
      <c r="AJ102" s="90" t="s">
        <v>286</v>
      </c>
      <c r="AX102" t="s">
        <v>392</v>
      </c>
      <c r="AY102" t="s">
        <v>286</v>
      </c>
      <c r="BB102" t="str">
        <f t="shared" si="31"/>
        <v>三林支行</v>
      </c>
      <c r="BC102" t="s">
        <v>390</v>
      </c>
      <c r="BD102">
        <v>0</v>
      </c>
    </row>
    <row r="103" ht="17.25" spans="4:56">
      <c r="D103" s="81">
        <v>0</v>
      </c>
      <c r="L103">
        <v>0</v>
      </c>
      <c r="Y103" s="87"/>
      <c r="Z103">
        <f t="shared" si="30"/>
        <v>0</v>
      </c>
      <c r="AA103" t="str">
        <f t="shared" si="28"/>
        <v>江镇支行</v>
      </c>
      <c r="AB103" s="82" t="s">
        <v>394</v>
      </c>
      <c r="AC103" s="82">
        <v>0</v>
      </c>
      <c r="AD103" s="82">
        <v>0</v>
      </c>
      <c r="AE103" s="82">
        <v>0</v>
      </c>
      <c r="AF103" s="82">
        <v>25000</v>
      </c>
      <c r="AG103" t="str">
        <f t="shared" si="29"/>
        <v>江镇支行</v>
      </c>
      <c r="AI103" s="90" t="s">
        <v>395</v>
      </c>
      <c r="AJ103" s="90" t="s">
        <v>286</v>
      </c>
      <c r="AX103" t="s">
        <v>395</v>
      </c>
      <c r="AY103" t="s">
        <v>286</v>
      </c>
      <c r="BB103" t="str">
        <f t="shared" si="31"/>
        <v>凌桥支行</v>
      </c>
      <c r="BC103" t="s">
        <v>393</v>
      </c>
      <c r="BD103">
        <v>0</v>
      </c>
    </row>
    <row r="104" ht="17.25" spans="4:56">
      <c r="D104" s="81">
        <v>0</v>
      </c>
      <c r="L104">
        <v>0</v>
      </c>
      <c r="Y104" s="87"/>
      <c r="Z104">
        <f t="shared" si="30"/>
        <v>0</v>
      </c>
      <c r="AA104">
        <f t="shared" si="28"/>
        <v>0</v>
      </c>
      <c r="AB104" s="82" t="s">
        <v>397</v>
      </c>
      <c r="AC104" s="82">
        <v>0</v>
      </c>
      <c r="AD104" s="82">
        <v>0</v>
      </c>
      <c r="AE104" s="82">
        <v>0</v>
      </c>
      <c r="AF104" s="82">
        <v>0</v>
      </c>
      <c r="AG104">
        <f t="shared" si="29"/>
        <v>0</v>
      </c>
      <c r="AI104" s="90" t="s">
        <v>398</v>
      </c>
      <c r="AJ104" s="90" t="s">
        <v>286</v>
      </c>
      <c r="AX104" t="s">
        <v>398</v>
      </c>
      <c r="AY104" t="s">
        <v>286</v>
      </c>
      <c r="BB104" t="str">
        <f t="shared" si="31"/>
        <v>三林支行</v>
      </c>
      <c r="BC104" t="s">
        <v>396</v>
      </c>
      <c r="BD104">
        <v>0</v>
      </c>
    </row>
    <row r="105" ht="17.25" spans="4:56">
      <c r="D105" s="81">
        <v>0</v>
      </c>
      <c r="L105">
        <v>0</v>
      </c>
      <c r="Y105" s="87"/>
      <c r="Z105">
        <f t="shared" si="30"/>
        <v>0</v>
      </c>
      <c r="AA105" t="str">
        <f t="shared" si="28"/>
        <v>益江支行</v>
      </c>
      <c r="AB105" s="82" t="s">
        <v>399</v>
      </c>
      <c r="AC105" s="82">
        <v>0</v>
      </c>
      <c r="AD105" s="82">
        <v>0</v>
      </c>
      <c r="AE105" s="82">
        <v>0</v>
      </c>
      <c r="AF105" s="82">
        <v>0</v>
      </c>
      <c r="AG105" t="str">
        <f t="shared" si="29"/>
        <v>益江支行</v>
      </c>
      <c r="AI105" s="90" t="s">
        <v>400</v>
      </c>
      <c r="AJ105" s="90" t="s">
        <v>286</v>
      </c>
      <c r="AX105" t="s">
        <v>400</v>
      </c>
      <c r="AY105" t="s">
        <v>286</v>
      </c>
      <c r="BB105" t="str">
        <f t="shared" si="31"/>
        <v>益江分理处</v>
      </c>
      <c r="BC105" t="s">
        <v>215</v>
      </c>
      <c r="BD105">
        <v>1</v>
      </c>
    </row>
    <row r="106" ht="17.25" spans="4:56">
      <c r="D106" s="81">
        <v>0</v>
      </c>
      <c r="L106">
        <v>0</v>
      </c>
      <c r="Y106" s="87"/>
      <c r="Z106">
        <f t="shared" si="30"/>
        <v>0</v>
      </c>
      <c r="AA106" t="str">
        <f t="shared" si="28"/>
        <v>川沙支行</v>
      </c>
      <c r="AB106" s="82" t="s">
        <v>401</v>
      </c>
      <c r="AC106" s="82">
        <v>0</v>
      </c>
      <c r="AD106" s="82">
        <v>0</v>
      </c>
      <c r="AE106" s="82">
        <v>0</v>
      </c>
      <c r="AF106" s="82">
        <v>0</v>
      </c>
      <c r="AG106" t="str">
        <f t="shared" si="29"/>
        <v>川沙支行</v>
      </c>
      <c r="AI106" s="90" t="s">
        <v>402</v>
      </c>
      <c r="AJ106" s="90" t="s">
        <v>286</v>
      </c>
      <c r="AX106" t="s">
        <v>402</v>
      </c>
      <c r="AY106" t="s">
        <v>286</v>
      </c>
      <c r="BB106" t="str">
        <f t="shared" si="31"/>
        <v>零售市场部</v>
      </c>
      <c r="BC106" t="s">
        <v>168</v>
      </c>
      <c r="BD106">
        <v>89</v>
      </c>
    </row>
    <row r="107" ht="17.25" spans="4:56">
      <c r="D107" s="81">
        <v>0</v>
      </c>
      <c r="L107">
        <v>0</v>
      </c>
      <c r="Y107" s="87"/>
      <c r="Z107">
        <f t="shared" si="30"/>
        <v>0</v>
      </c>
      <c r="AA107" t="str">
        <f t="shared" si="28"/>
        <v>零售市场部</v>
      </c>
      <c r="AB107" s="82" t="s">
        <v>403</v>
      </c>
      <c r="AC107" s="82">
        <v>0</v>
      </c>
      <c r="AD107" s="82">
        <v>0</v>
      </c>
      <c r="AE107" s="82">
        <v>0</v>
      </c>
      <c r="AF107" s="82">
        <v>0</v>
      </c>
      <c r="AG107" t="str">
        <f t="shared" si="29"/>
        <v>零售市场部</v>
      </c>
      <c r="AI107" s="90" t="s">
        <v>404</v>
      </c>
      <c r="AJ107" s="90" t="s">
        <v>286</v>
      </c>
      <c r="AX107" t="s">
        <v>404</v>
      </c>
      <c r="AY107" t="s">
        <v>286</v>
      </c>
      <c r="BB107" t="str">
        <f t="shared" si="31"/>
        <v>新园路支行</v>
      </c>
      <c r="BC107" t="s">
        <v>172</v>
      </c>
      <c r="BD107">
        <v>0</v>
      </c>
    </row>
    <row r="108" ht="17.25" spans="4:56">
      <c r="D108" s="81">
        <v>0</v>
      </c>
      <c r="L108">
        <v>0</v>
      </c>
      <c r="Y108" s="87"/>
      <c r="Z108">
        <f t="shared" si="30"/>
        <v>0</v>
      </c>
      <c r="AA108" t="str">
        <f t="shared" si="28"/>
        <v>金桥支行</v>
      </c>
      <c r="AB108" s="82" t="s">
        <v>70</v>
      </c>
      <c r="AC108" s="82">
        <v>0</v>
      </c>
      <c r="AD108" s="82">
        <v>0</v>
      </c>
      <c r="AE108" s="82">
        <v>0</v>
      </c>
      <c r="AF108" s="82">
        <v>717325</v>
      </c>
      <c r="AG108" t="str">
        <f t="shared" si="29"/>
        <v>金桥支行</v>
      </c>
      <c r="AI108" s="91" t="s">
        <v>406</v>
      </c>
      <c r="AJ108" s="90" t="s">
        <v>286</v>
      </c>
      <c r="AX108" t="s">
        <v>406</v>
      </c>
      <c r="AY108" t="s">
        <v>286</v>
      </c>
      <c r="BB108" t="str">
        <f t="shared" si="31"/>
        <v>江镇支行</v>
      </c>
      <c r="BC108" t="s">
        <v>405</v>
      </c>
      <c r="BD108">
        <v>0</v>
      </c>
    </row>
    <row r="109" ht="17.25" spans="4:56">
      <c r="D109" s="81">
        <v>0</v>
      </c>
      <c r="L109">
        <v>0</v>
      </c>
      <c r="Y109" s="87"/>
      <c r="Z109">
        <f t="shared" si="30"/>
        <v>0</v>
      </c>
      <c r="AA109" t="str">
        <f t="shared" si="28"/>
        <v>零售市场部</v>
      </c>
      <c r="AB109" s="82" t="s">
        <v>408</v>
      </c>
      <c r="AC109" s="82">
        <v>0</v>
      </c>
      <c r="AD109" s="82">
        <v>0</v>
      </c>
      <c r="AE109" s="82">
        <v>0</v>
      </c>
      <c r="AF109" s="82">
        <v>0</v>
      </c>
      <c r="AG109" t="str">
        <f t="shared" si="29"/>
        <v>零售市场部</v>
      </c>
      <c r="AI109" s="90" t="s">
        <v>409</v>
      </c>
      <c r="AJ109" s="90" t="s">
        <v>286</v>
      </c>
      <c r="AX109" t="s">
        <v>409</v>
      </c>
      <c r="AY109" t="s">
        <v>286</v>
      </c>
      <c r="BB109" t="str">
        <f t="shared" si="31"/>
        <v>凌兆分理处</v>
      </c>
      <c r="BC109" t="s">
        <v>861</v>
      </c>
      <c r="BD109">
        <v>1</v>
      </c>
    </row>
    <row r="110" ht="17.25" spans="4:56">
      <c r="D110" s="81">
        <v>0</v>
      </c>
      <c r="L110">
        <v>0</v>
      </c>
      <c r="Y110" s="87"/>
      <c r="Z110">
        <f t="shared" si="30"/>
        <v>0</v>
      </c>
      <c r="AA110" t="str">
        <f t="shared" si="28"/>
        <v>龚路支行</v>
      </c>
      <c r="AB110" s="82" t="s">
        <v>411</v>
      </c>
      <c r="AC110" s="82">
        <v>0</v>
      </c>
      <c r="AD110" s="82">
        <v>0</v>
      </c>
      <c r="AE110" s="82">
        <v>0</v>
      </c>
      <c r="AF110" s="82">
        <v>0</v>
      </c>
      <c r="AG110" t="str">
        <f t="shared" si="29"/>
        <v>龚路支行</v>
      </c>
      <c r="AI110" s="90" t="s">
        <v>412</v>
      </c>
      <c r="AJ110" s="90" t="s">
        <v>286</v>
      </c>
      <c r="AX110" t="s">
        <v>412</v>
      </c>
      <c r="AY110" t="s">
        <v>286</v>
      </c>
      <c r="BB110" t="str">
        <f t="shared" si="31"/>
        <v>金桥支行</v>
      </c>
      <c r="BC110" t="s">
        <v>407</v>
      </c>
      <c r="BD110">
        <v>0</v>
      </c>
    </row>
    <row r="111" ht="17.25" spans="4:56">
      <c r="D111" s="81">
        <v>0</v>
      </c>
      <c r="L111">
        <v>0</v>
      </c>
      <c r="Y111" s="87"/>
      <c r="Z111">
        <f t="shared" si="30"/>
        <v>0</v>
      </c>
      <c r="AA111" t="str">
        <f t="shared" si="28"/>
        <v>运营管理部业务保障部</v>
      </c>
      <c r="AB111" s="82" t="s">
        <v>414</v>
      </c>
      <c r="AC111" s="82">
        <v>0</v>
      </c>
      <c r="AD111" s="82">
        <v>0</v>
      </c>
      <c r="AE111" s="82">
        <v>0</v>
      </c>
      <c r="AF111" s="82">
        <v>0</v>
      </c>
      <c r="AG111" t="str">
        <f t="shared" si="29"/>
        <v>运营管理部业务保障部</v>
      </c>
      <c r="AI111" s="90" t="s">
        <v>415</v>
      </c>
      <c r="AJ111" s="90" t="s">
        <v>299</v>
      </c>
      <c r="AX111" t="s">
        <v>415</v>
      </c>
      <c r="AY111" t="s">
        <v>299</v>
      </c>
      <c r="BB111" t="str">
        <f t="shared" si="31"/>
        <v>营业部</v>
      </c>
      <c r="BC111" t="s">
        <v>410</v>
      </c>
      <c r="BD111">
        <v>0</v>
      </c>
    </row>
    <row r="112" ht="17.25" spans="4:56">
      <c r="D112" s="81">
        <v>0</v>
      </c>
      <c r="L112">
        <v>0</v>
      </c>
      <c r="Y112" s="87"/>
      <c r="Z112">
        <f t="shared" si="30"/>
        <v>0</v>
      </c>
      <c r="AA112">
        <f t="shared" si="28"/>
        <v>0</v>
      </c>
      <c r="AB112" s="82" t="s">
        <v>417</v>
      </c>
      <c r="AC112" s="82">
        <v>0</v>
      </c>
      <c r="AD112" s="82">
        <v>0</v>
      </c>
      <c r="AE112" s="82">
        <v>0</v>
      </c>
      <c r="AF112" s="82">
        <v>0</v>
      </c>
      <c r="AG112">
        <f t="shared" si="29"/>
        <v>0</v>
      </c>
      <c r="AI112" s="90" t="s">
        <v>418</v>
      </c>
      <c r="AJ112" s="90" t="s">
        <v>299</v>
      </c>
      <c r="AX112" t="s">
        <v>418</v>
      </c>
      <c r="AY112" t="s">
        <v>299</v>
      </c>
      <c r="BB112" t="str">
        <f t="shared" si="31"/>
        <v>北蔡支行</v>
      </c>
      <c r="BC112" t="s">
        <v>413</v>
      </c>
      <c r="BD112">
        <v>0</v>
      </c>
    </row>
    <row r="113" ht="17.25" spans="4:56">
      <c r="D113" s="81">
        <v>0</v>
      </c>
      <c r="L113">
        <v>0</v>
      </c>
      <c r="Y113" s="87"/>
      <c r="Z113">
        <f t="shared" si="30"/>
        <v>0</v>
      </c>
      <c r="AA113" t="str">
        <f t="shared" si="28"/>
        <v>办公室</v>
      </c>
      <c r="AB113" s="82" t="s">
        <v>137</v>
      </c>
      <c r="AC113" s="82">
        <v>0</v>
      </c>
      <c r="AD113" s="82">
        <v>0</v>
      </c>
      <c r="AE113" s="82">
        <v>0</v>
      </c>
      <c r="AF113" s="82">
        <v>0</v>
      </c>
      <c r="AG113" t="str">
        <f t="shared" si="29"/>
        <v>办公室</v>
      </c>
      <c r="AI113" s="90" t="s">
        <v>419</v>
      </c>
      <c r="AJ113" s="90" t="s">
        <v>299</v>
      </c>
      <c r="AX113" t="s">
        <v>419</v>
      </c>
      <c r="AY113" t="s">
        <v>299</v>
      </c>
      <c r="BB113" t="str">
        <f t="shared" si="31"/>
        <v>潼港分理处</v>
      </c>
      <c r="BC113" t="s">
        <v>416</v>
      </c>
      <c r="BD113">
        <v>0</v>
      </c>
    </row>
    <row r="114" ht="17.25" spans="4:56">
      <c r="D114" s="81">
        <v>0</v>
      </c>
      <c r="L114">
        <v>0</v>
      </c>
      <c r="Y114" s="87"/>
      <c r="Z114">
        <f t="shared" si="30"/>
        <v>0</v>
      </c>
      <c r="AA114" t="str">
        <f t="shared" si="28"/>
        <v>民耀分理处</v>
      </c>
      <c r="AB114" s="82" t="s">
        <v>421</v>
      </c>
      <c r="AC114" s="82">
        <v>0</v>
      </c>
      <c r="AD114" s="82">
        <v>0</v>
      </c>
      <c r="AE114" s="82">
        <v>0</v>
      </c>
      <c r="AF114" s="82">
        <v>0</v>
      </c>
      <c r="AG114" t="str">
        <f t="shared" si="29"/>
        <v>民耀分理处</v>
      </c>
      <c r="AI114" s="90" t="s">
        <v>414</v>
      </c>
      <c r="AJ114" s="90" t="s">
        <v>299</v>
      </c>
      <c r="AX114" t="s">
        <v>414</v>
      </c>
      <c r="AY114" t="s">
        <v>299</v>
      </c>
      <c r="BB114" t="str">
        <f t="shared" si="31"/>
        <v>曹路支行</v>
      </c>
      <c r="BC114" t="s">
        <v>226</v>
      </c>
      <c r="BD114">
        <v>0</v>
      </c>
    </row>
    <row r="115" ht="17.25" spans="4:56">
      <c r="D115" s="81">
        <v>0</v>
      </c>
      <c r="L115">
        <v>0</v>
      </c>
      <c r="Y115" s="87"/>
      <c r="Z115">
        <f t="shared" si="30"/>
        <v>0</v>
      </c>
      <c r="AA115" t="str">
        <f t="shared" si="28"/>
        <v>零售市场部</v>
      </c>
      <c r="AB115" s="82" t="s">
        <v>423</v>
      </c>
      <c r="AC115" s="82">
        <v>0</v>
      </c>
      <c r="AD115" s="82">
        <v>1000</v>
      </c>
      <c r="AE115" s="82">
        <v>0</v>
      </c>
      <c r="AF115" s="82">
        <v>334800</v>
      </c>
      <c r="AG115" t="str">
        <f t="shared" si="29"/>
        <v>零售市场部</v>
      </c>
      <c r="AI115" s="90" t="s">
        <v>424</v>
      </c>
      <c r="AJ115" s="90" t="s">
        <v>299</v>
      </c>
      <c r="AX115" t="s">
        <v>424</v>
      </c>
      <c r="AY115" t="s">
        <v>299</v>
      </c>
      <c r="BB115" t="str">
        <f t="shared" ref="BB115:BB146" si="32">VLOOKUP(BC115,$AX:$AY,2,FALSE)</f>
        <v>营业部</v>
      </c>
      <c r="BC115" t="s">
        <v>420</v>
      </c>
      <c r="BD115">
        <v>0</v>
      </c>
    </row>
    <row r="116" ht="17.25" spans="4:56">
      <c r="D116" s="81">
        <v>0</v>
      </c>
      <c r="L116">
        <v>0</v>
      </c>
      <c r="Y116" s="87"/>
      <c r="Z116">
        <f t="shared" si="30"/>
        <v>0</v>
      </c>
      <c r="AA116" t="str">
        <f t="shared" si="28"/>
        <v>金海华城分理处</v>
      </c>
      <c r="AB116" s="82" t="s">
        <v>426</v>
      </c>
      <c r="AC116" s="82">
        <v>0</v>
      </c>
      <c r="AD116" s="82">
        <v>0</v>
      </c>
      <c r="AE116" s="82">
        <v>0</v>
      </c>
      <c r="AF116" s="82">
        <v>0</v>
      </c>
      <c r="AG116" t="str">
        <f t="shared" si="29"/>
        <v>金海华城分理处</v>
      </c>
      <c r="AI116" s="90" t="s">
        <v>427</v>
      </c>
      <c r="AJ116" s="90" t="s">
        <v>299</v>
      </c>
      <c r="AX116" t="s">
        <v>427</v>
      </c>
      <c r="AY116" t="s">
        <v>299</v>
      </c>
      <c r="BB116" t="str">
        <f t="shared" si="32"/>
        <v>六团支行</v>
      </c>
      <c r="BC116" t="s">
        <v>422</v>
      </c>
      <c r="BD116">
        <v>0</v>
      </c>
    </row>
    <row r="117" ht="17.25" spans="4:56">
      <c r="D117" s="81">
        <v>0</v>
      </c>
      <c r="L117">
        <v>0</v>
      </c>
      <c r="Y117" s="87"/>
      <c r="Z117">
        <f t="shared" si="30"/>
        <v>0</v>
      </c>
      <c r="AA117">
        <f t="shared" si="28"/>
        <v>0</v>
      </c>
      <c r="AB117" s="82" t="s">
        <v>429</v>
      </c>
      <c r="AC117" s="82">
        <v>0</v>
      </c>
      <c r="AD117" s="82">
        <v>0</v>
      </c>
      <c r="AE117" s="82">
        <v>0</v>
      </c>
      <c r="AF117" s="82">
        <v>0</v>
      </c>
      <c r="AG117">
        <f t="shared" si="29"/>
        <v>0</v>
      </c>
      <c r="AI117" s="90" t="s">
        <v>430</v>
      </c>
      <c r="AJ117" s="90" t="s">
        <v>299</v>
      </c>
      <c r="AX117" t="s">
        <v>430</v>
      </c>
      <c r="AY117" t="s">
        <v>299</v>
      </c>
      <c r="BB117" t="str">
        <f t="shared" si="32"/>
        <v>香山分理处</v>
      </c>
      <c r="BC117" t="s">
        <v>425</v>
      </c>
      <c r="BD117">
        <v>0</v>
      </c>
    </row>
    <row r="118" ht="17.25" spans="4:56">
      <c r="D118" s="81">
        <v>0</v>
      </c>
      <c r="L118">
        <v>0</v>
      </c>
      <c r="Y118" s="87"/>
      <c r="Z118">
        <f t="shared" si="30"/>
        <v>0</v>
      </c>
      <c r="AA118" t="str">
        <f t="shared" si="28"/>
        <v>龚路支行</v>
      </c>
      <c r="AB118" s="82" t="s">
        <v>432</v>
      </c>
      <c r="AC118" s="82">
        <v>0</v>
      </c>
      <c r="AD118" s="82">
        <v>0</v>
      </c>
      <c r="AE118" s="82">
        <v>0</v>
      </c>
      <c r="AF118" s="82">
        <v>0</v>
      </c>
      <c r="AG118" t="str">
        <f t="shared" si="29"/>
        <v>龚路支行</v>
      </c>
      <c r="AI118" s="90" t="s">
        <v>433</v>
      </c>
      <c r="AJ118" s="90" t="s">
        <v>299</v>
      </c>
      <c r="AX118" t="s">
        <v>433</v>
      </c>
      <c r="AY118" t="s">
        <v>299</v>
      </c>
      <c r="BB118" t="str">
        <f t="shared" si="32"/>
        <v>江镇支行</v>
      </c>
      <c r="BC118" t="s">
        <v>428</v>
      </c>
      <c r="BD118">
        <v>0</v>
      </c>
    </row>
    <row r="119" ht="17.25" spans="4:56">
      <c r="D119" s="81">
        <v>0</v>
      </c>
      <c r="L119">
        <v>0</v>
      </c>
      <c r="Y119" s="87"/>
      <c r="Z119">
        <f t="shared" si="30"/>
        <v>0</v>
      </c>
      <c r="AA119" t="str">
        <f t="shared" si="28"/>
        <v>花木支行</v>
      </c>
      <c r="AB119" s="82" t="s">
        <v>435</v>
      </c>
      <c r="AC119" s="82">
        <v>0</v>
      </c>
      <c r="AD119" s="82">
        <v>0</v>
      </c>
      <c r="AE119" s="82">
        <v>0</v>
      </c>
      <c r="AF119" s="82">
        <v>0</v>
      </c>
      <c r="AG119" t="str">
        <f t="shared" si="29"/>
        <v>花木支行</v>
      </c>
      <c r="AI119" s="90" t="s">
        <v>436</v>
      </c>
      <c r="AJ119" s="90" t="s">
        <v>299</v>
      </c>
      <c r="AX119" t="s">
        <v>436</v>
      </c>
      <c r="AY119" t="s">
        <v>299</v>
      </c>
      <c r="BB119" t="str">
        <f t="shared" si="32"/>
        <v>严桥支行</v>
      </c>
      <c r="BC119" t="s">
        <v>431</v>
      </c>
      <c r="BD119">
        <v>0</v>
      </c>
    </row>
    <row r="120" ht="17.25" spans="4:56">
      <c r="D120" s="81">
        <v>0</v>
      </c>
      <c r="L120">
        <v>0</v>
      </c>
      <c r="Y120" s="87"/>
      <c r="Z120">
        <f t="shared" si="30"/>
        <v>0</v>
      </c>
      <c r="AA120" t="str">
        <f t="shared" si="28"/>
        <v>高桥支行</v>
      </c>
      <c r="AB120" s="82" t="s">
        <v>438</v>
      </c>
      <c r="AC120" s="82">
        <v>0</v>
      </c>
      <c r="AD120" s="82">
        <v>0</v>
      </c>
      <c r="AE120" s="82">
        <v>0</v>
      </c>
      <c r="AF120" s="82">
        <v>0</v>
      </c>
      <c r="AG120" t="str">
        <f t="shared" si="29"/>
        <v>高桥支行</v>
      </c>
      <c r="AI120" s="90" t="s">
        <v>439</v>
      </c>
      <c r="AJ120" s="90" t="s">
        <v>299</v>
      </c>
      <c r="AX120" t="s">
        <v>439</v>
      </c>
      <c r="AY120" t="s">
        <v>299</v>
      </c>
      <c r="BB120" t="str">
        <f t="shared" si="32"/>
        <v>蔡路支行</v>
      </c>
      <c r="BC120" t="s">
        <v>434</v>
      </c>
      <c r="BD120">
        <v>0</v>
      </c>
    </row>
    <row r="121" ht="17.25" spans="4:56">
      <c r="D121" s="81">
        <v>0</v>
      </c>
      <c r="L121">
        <v>0</v>
      </c>
      <c r="Y121" s="87"/>
      <c r="Z121">
        <f t="shared" si="30"/>
        <v>0</v>
      </c>
      <c r="AA121">
        <f t="shared" si="28"/>
        <v>0</v>
      </c>
      <c r="AB121" s="82" t="s">
        <v>441</v>
      </c>
      <c r="AC121" s="82">
        <v>0</v>
      </c>
      <c r="AD121" s="82">
        <v>0</v>
      </c>
      <c r="AE121" s="82">
        <v>0</v>
      </c>
      <c r="AF121" s="82">
        <v>0</v>
      </c>
      <c r="AG121">
        <f t="shared" si="29"/>
        <v>0</v>
      </c>
      <c r="AI121" s="90" t="s">
        <v>442</v>
      </c>
      <c r="AJ121" s="90" t="s">
        <v>299</v>
      </c>
      <c r="AX121" t="s">
        <v>442</v>
      </c>
      <c r="AY121" t="s">
        <v>299</v>
      </c>
      <c r="BB121" t="str">
        <f t="shared" si="32"/>
        <v>唐镇支行</v>
      </c>
      <c r="BC121" t="s">
        <v>437</v>
      </c>
      <c r="BD121">
        <v>0</v>
      </c>
    </row>
    <row r="122" ht="17.25" spans="4:56">
      <c r="D122" s="81">
        <v>0</v>
      </c>
      <c r="L122">
        <v>0</v>
      </c>
      <c r="Y122" s="87"/>
      <c r="Z122">
        <f t="shared" si="30"/>
        <v>0</v>
      </c>
      <c r="AA122" t="str">
        <f t="shared" si="28"/>
        <v>潼港分理处</v>
      </c>
      <c r="AB122" s="82" t="s">
        <v>443</v>
      </c>
      <c r="AC122" s="82">
        <v>0</v>
      </c>
      <c r="AD122" s="82">
        <v>0</v>
      </c>
      <c r="AE122" s="82">
        <v>0</v>
      </c>
      <c r="AF122" s="82">
        <v>0</v>
      </c>
      <c r="AG122" t="str">
        <f t="shared" si="29"/>
        <v>潼港分理处</v>
      </c>
      <c r="AI122" s="90" t="s">
        <v>444</v>
      </c>
      <c r="AJ122" s="90" t="s">
        <v>299</v>
      </c>
      <c r="AX122" t="s">
        <v>444</v>
      </c>
      <c r="AY122" t="s">
        <v>299</v>
      </c>
      <c r="BB122" t="str">
        <f t="shared" si="32"/>
        <v>东波分理处</v>
      </c>
      <c r="BC122" t="s">
        <v>440</v>
      </c>
      <c r="BD122">
        <v>0</v>
      </c>
    </row>
    <row r="123" ht="17.25" spans="4:56">
      <c r="D123" s="81">
        <v>0</v>
      </c>
      <c r="L123">
        <v>0</v>
      </c>
      <c r="Y123" s="87"/>
      <c r="Z123">
        <f t="shared" si="30"/>
        <v>0</v>
      </c>
      <c r="AA123" t="str">
        <f t="shared" si="28"/>
        <v>零售市场部</v>
      </c>
      <c r="AB123" s="82" t="s">
        <v>77</v>
      </c>
      <c r="AC123" s="82">
        <v>0</v>
      </c>
      <c r="AD123" s="82">
        <v>100000</v>
      </c>
      <c r="AE123" s="82">
        <v>0</v>
      </c>
      <c r="AF123" s="82">
        <v>599935</v>
      </c>
      <c r="AG123" t="str">
        <f t="shared" si="29"/>
        <v>零售市场部</v>
      </c>
      <c r="AI123" s="90" t="s">
        <v>445</v>
      </c>
      <c r="AJ123" s="90" t="s">
        <v>299</v>
      </c>
      <c r="AX123" t="s">
        <v>445</v>
      </c>
      <c r="AY123" t="s">
        <v>299</v>
      </c>
      <c r="BB123" t="str">
        <f t="shared" si="32"/>
        <v>零售市场部</v>
      </c>
      <c r="BC123" t="s">
        <v>179</v>
      </c>
      <c r="BD123">
        <v>16</v>
      </c>
    </row>
    <row r="124" ht="17.25" spans="4:56">
      <c r="D124" s="81">
        <v>0</v>
      </c>
      <c r="L124">
        <v>0</v>
      </c>
      <c r="Y124" s="87"/>
      <c r="Z124">
        <f t="shared" si="30"/>
        <v>0</v>
      </c>
      <c r="AA124">
        <f t="shared" si="28"/>
        <v>0</v>
      </c>
      <c r="AB124" s="82" t="s">
        <v>447</v>
      </c>
      <c r="AC124" s="82">
        <v>0</v>
      </c>
      <c r="AD124" s="82">
        <v>0</v>
      </c>
      <c r="AE124" s="82">
        <v>0</v>
      </c>
      <c r="AF124" s="82">
        <v>0</v>
      </c>
      <c r="AG124">
        <f t="shared" si="29"/>
        <v>0</v>
      </c>
      <c r="AI124" s="90" t="s">
        <v>448</v>
      </c>
      <c r="AJ124" s="90" t="s">
        <v>299</v>
      </c>
      <c r="AX124" t="s">
        <v>448</v>
      </c>
      <c r="AY124" t="s">
        <v>299</v>
      </c>
      <c r="BB124" t="str">
        <f t="shared" si="32"/>
        <v>芳华分理处</v>
      </c>
      <c r="BC124" t="s">
        <v>232</v>
      </c>
      <c r="BD124">
        <v>0</v>
      </c>
    </row>
    <row r="125" ht="17.25" spans="4:56">
      <c r="D125" s="81">
        <v>0</v>
      </c>
      <c r="L125">
        <v>0</v>
      </c>
      <c r="Y125" s="87"/>
      <c r="Z125">
        <f t="shared" si="30"/>
        <v>0</v>
      </c>
      <c r="AA125" t="str">
        <f t="shared" si="28"/>
        <v>香山分理处</v>
      </c>
      <c r="AB125" s="82" t="s">
        <v>183</v>
      </c>
      <c r="AC125" s="82">
        <v>0</v>
      </c>
      <c r="AD125" s="82">
        <v>0</v>
      </c>
      <c r="AE125" s="82">
        <v>0</v>
      </c>
      <c r="AF125" s="82">
        <v>0</v>
      </c>
      <c r="AG125" t="str">
        <f t="shared" si="29"/>
        <v>香山分理处</v>
      </c>
      <c r="AI125" s="90" t="s">
        <v>450</v>
      </c>
      <c r="AJ125" s="90" t="s">
        <v>299</v>
      </c>
      <c r="AX125" t="s">
        <v>450</v>
      </c>
      <c r="AY125" t="s">
        <v>299</v>
      </c>
      <c r="BB125" t="str">
        <f t="shared" si="32"/>
        <v>民耀分理处</v>
      </c>
      <c r="BC125" t="s">
        <v>446</v>
      </c>
      <c r="BD125">
        <v>0</v>
      </c>
    </row>
    <row r="126" ht="17.25" spans="4:56">
      <c r="D126" s="81">
        <v>0</v>
      </c>
      <c r="L126">
        <v>0</v>
      </c>
      <c r="Y126" s="87"/>
      <c r="Z126">
        <f t="shared" si="30"/>
        <v>0</v>
      </c>
      <c r="AA126" t="str">
        <f t="shared" si="28"/>
        <v>王港支行</v>
      </c>
      <c r="AB126" s="82" t="s">
        <v>452</v>
      </c>
      <c r="AC126" s="82">
        <v>0</v>
      </c>
      <c r="AD126" s="82">
        <v>0</v>
      </c>
      <c r="AE126" s="82">
        <v>0</v>
      </c>
      <c r="AF126" s="82">
        <v>300000</v>
      </c>
      <c r="AG126" t="str">
        <f t="shared" si="29"/>
        <v>王港支行</v>
      </c>
      <c r="AI126" s="90" t="s">
        <v>453</v>
      </c>
      <c r="AJ126" s="90" t="s">
        <v>299</v>
      </c>
      <c r="AX126" t="s">
        <v>453</v>
      </c>
      <c r="AY126" t="s">
        <v>299</v>
      </c>
      <c r="BB126" t="str">
        <f t="shared" si="32"/>
        <v>金杨支行</v>
      </c>
      <c r="BC126" t="s">
        <v>449</v>
      </c>
      <c r="BD126">
        <v>0</v>
      </c>
    </row>
    <row r="127" ht="17.25" spans="4:56">
      <c r="D127" s="81">
        <v>0</v>
      </c>
      <c r="L127">
        <v>0</v>
      </c>
      <c r="Y127" s="87"/>
      <c r="Z127">
        <f t="shared" si="30"/>
        <v>0</v>
      </c>
      <c r="AA127">
        <f t="shared" si="28"/>
        <v>0</v>
      </c>
      <c r="AB127" s="82" t="s">
        <v>454</v>
      </c>
      <c r="AC127" s="82">
        <v>0</v>
      </c>
      <c r="AD127" s="82">
        <v>0</v>
      </c>
      <c r="AE127" s="82">
        <v>0</v>
      </c>
      <c r="AF127" s="82">
        <v>0</v>
      </c>
      <c r="AG127">
        <f t="shared" si="29"/>
        <v>0</v>
      </c>
      <c r="AI127" s="90" t="s">
        <v>455</v>
      </c>
      <c r="AJ127" s="90" t="s">
        <v>299</v>
      </c>
      <c r="AX127" t="s">
        <v>455</v>
      </c>
      <c r="AY127" t="s">
        <v>299</v>
      </c>
      <c r="BB127" t="str">
        <f t="shared" si="32"/>
        <v>杨思支行</v>
      </c>
      <c r="BC127" t="s">
        <v>451</v>
      </c>
      <c r="BD127">
        <v>0</v>
      </c>
    </row>
    <row r="128" ht="17.25" spans="4:56">
      <c r="D128" s="81">
        <v>0</v>
      </c>
      <c r="L128">
        <v>0</v>
      </c>
      <c r="Y128" s="87"/>
      <c r="Z128">
        <f t="shared" si="30"/>
        <v>0</v>
      </c>
      <c r="AA128" t="str">
        <f t="shared" si="28"/>
        <v>公司金融部</v>
      </c>
      <c r="AB128" s="82" t="s">
        <v>201</v>
      </c>
      <c r="AC128" s="82">
        <v>0</v>
      </c>
      <c r="AD128" s="82">
        <v>0</v>
      </c>
      <c r="AE128" s="82">
        <v>0</v>
      </c>
      <c r="AF128" s="82">
        <v>0</v>
      </c>
      <c r="AG128" t="str">
        <f t="shared" si="29"/>
        <v>公司金融部</v>
      </c>
      <c r="AI128" s="90" t="s">
        <v>456</v>
      </c>
      <c r="AJ128" s="90" t="s">
        <v>299</v>
      </c>
      <c r="AX128" t="s">
        <v>456</v>
      </c>
      <c r="AY128" t="s">
        <v>299</v>
      </c>
      <c r="BB128" t="str">
        <f t="shared" si="32"/>
        <v>花木支行</v>
      </c>
      <c r="BC128" t="s">
        <v>237</v>
      </c>
      <c r="BD128">
        <v>3</v>
      </c>
    </row>
    <row r="129" ht="17.25" spans="4:56">
      <c r="D129" s="81">
        <v>0</v>
      </c>
      <c r="L129">
        <v>0</v>
      </c>
      <c r="Y129" s="87"/>
      <c r="Z129">
        <f t="shared" si="30"/>
        <v>0</v>
      </c>
      <c r="AA129" t="str">
        <f t="shared" si="28"/>
        <v>办公室</v>
      </c>
      <c r="AB129" s="82" t="s">
        <v>113</v>
      </c>
      <c r="AC129" s="82">
        <v>0</v>
      </c>
      <c r="AD129" s="82">
        <v>0</v>
      </c>
      <c r="AE129" s="82">
        <v>0</v>
      </c>
      <c r="AF129" s="82">
        <v>0</v>
      </c>
      <c r="AG129" t="str">
        <f t="shared" si="29"/>
        <v>办公室</v>
      </c>
      <c r="AI129" s="90" t="s">
        <v>458</v>
      </c>
      <c r="AJ129" s="90" t="s">
        <v>299</v>
      </c>
      <c r="AX129" t="s">
        <v>458</v>
      </c>
      <c r="AY129" t="s">
        <v>299</v>
      </c>
      <c r="BB129" t="str">
        <f t="shared" si="32"/>
        <v>零售市场部</v>
      </c>
      <c r="BC129" t="s">
        <v>240</v>
      </c>
      <c r="BD129">
        <v>3</v>
      </c>
    </row>
    <row r="130" ht="17.25" spans="4:56">
      <c r="D130" s="81">
        <v>0</v>
      </c>
      <c r="L130">
        <v>0</v>
      </c>
      <c r="Y130" s="87"/>
      <c r="Z130">
        <f t="shared" si="30"/>
        <v>0</v>
      </c>
      <c r="AA130" t="str">
        <f t="shared" ref="AA130:AA193" si="33">AG130</f>
        <v>王港支行</v>
      </c>
      <c r="AB130" s="82" t="s">
        <v>83</v>
      </c>
      <c r="AC130" s="82">
        <v>0</v>
      </c>
      <c r="AD130" s="82">
        <v>0</v>
      </c>
      <c r="AE130" s="82">
        <v>0</v>
      </c>
      <c r="AF130" s="82">
        <v>0</v>
      </c>
      <c r="AG130" t="str">
        <f t="shared" ref="AG130:AG193" si="34">IFERROR(VLOOKUP(AB130,$AI:$AJ,2,FALSE),0)</f>
        <v>王港支行</v>
      </c>
      <c r="AI130" s="90" t="s">
        <v>460</v>
      </c>
      <c r="AJ130" s="90" t="s">
        <v>299</v>
      </c>
      <c r="AX130" t="s">
        <v>460</v>
      </c>
      <c r="AY130" t="s">
        <v>299</v>
      </c>
      <c r="BB130" t="str">
        <f t="shared" si="32"/>
        <v>唐镇支行</v>
      </c>
      <c r="BC130" t="s">
        <v>457</v>
      </c>
      <c r="BD130">
        <v>0</v>
      </c>
    </row>
    <row r="131" ht="17.25" spans="4:56">
      <c r="D131" s="81">
        <v>0</v>
      </c>
      <c r="L131">
        <v>0</v>
      </c>
      <c r="Y131" s="87"/>
      <c r="Z131">
        <f t="shared" si="30"/>
        <v>0</v>
      </c>
      <c r="AA131">
        <f t="shared" si="33"/>
        <v>0</v>
      </c>
      <c r="AB131" s="82" t="s">
        <v>462</v>
      </c>
      <c r="AC131" s="82">
        <v>0</v>
      </c>
      <c r="AD131" s="82">
        <v>0</v>
      </c>
      <c r="AE131" s="82">
        <v>0</v>
      </c>
      <c r="AF131" s="82">
        <v>0</v>
      </c>
      <c r="AG131">
        <f t="shared" si="34"/>
        <v>0</v>
      </c>
      <c r="AI131" s="89" t="s">
        <v>463</v>
      </c>
      <c r="AJ131" s="90" t="s">
        <v>299</v>
      </c>
      <c r="AX131" t="s">
        <v>463</v>
      </c>
      <c r="AY131" t="s">
        <v>299</v>
      </c>
      <c r="BB131" t="str">
        <f t="shared" si="32"/>
        <v>新园路支行</v>
      </c>
      <c r="BC131" t="s">
        <v>459</v>
      </c>
      <c r="BD131">
        <v>0</v>
      </c>
    </row>
    <row r="132" ht="17.25" spans="4:56">
      <c r="D132" s="81">
        <v>0</v>
      </c>
      <c r="L132">
        <v>0</v>
      </c>
      <c r="Y132" s="87"/>
      <c r="Z132">
        <f t="shared" ref="Z132:Z195" si="35">P132-Y132</f>
        <v>0</v>
      </c>
      <c r="AA132" t="str">
        <f t="shared" si="33"/>
        <v>公司金融部</v>
      </c>
      <c r="AB132" s="82" t="s">
        <v>197</v>
      </c>
      <c r="AC132" s="82">
        <v>0</v>
      </c>
      <c r="AD132" s="82">
        <v>0</v>
      </c>
      <c r="AE132" s="82">
        <v>0</v>
      </c>
      <c r="AF132" s="82">
        <v>0</v>
      </c>
      <c r="AG132" t="str">
        <f t="shared" si="34"/>
        <v>公司金融部</v>
      </c>
      <c r="AI132" s="91" t="s">
        <v>465</v>
      </c>
      <c r="AJ132" s="90" t="s">
        <v>299</v>
      </c>
      <c r="AX132" t="s">
        <v>465</v>
      </c>
      <c r="AY132" t="s">
        <v>299</v>
      </c>
      <c r="BB132" t="str">
        <f t="shared" si="32"/>
        <v>香山分理处</v>
      </c>
      <c r="BC132" t="s">
        <v>461</v>
      </c>
      <c r="BD132">
        <v>0</v>
      </c>
    </row>
    <row r="133" ht="17.25" spans="4:56">
      <c r="D133" s="81">
        <v>0</v>
      </c>
      <c r="L133">
        <v>0</v>
      </c>
      <c r="Y133" s="87"/>
      <c r="Z133">
        <f t="shared" si="35"/>
        <v>0</v>
      </c>
      <c r="AA133">
        <f t="shared" si="33"/>
        <v>0</v>
      </c>
      <c r="AB133" s="82" t="s">
        <v>193</v>
      </c>
      <c r="AC133" s="82">
        <v>0</v>
      </c>
      <c r="AD133" s="82">
        <v>0</v>
      </c>
      <c r="AE133" s="82">
        <v>0</v>
      </c>
      <c r="AF133" s="82">
        <v>0</v>
      </c>
      <c r="AG133">
        <f t="shared" si="34"/>
        <v>0</v>
      </c>
      <c r="AI133" s="90" t="s">
        <v>466</v>
      </c>
      <c r="AJ133" s="90" t="s">
        <v>138</v>
      </c>
      <c r="AX133" t="s">
        <v>466</v>
      </c>
      <c r="AY133" t="s">
        <v>138</v>
      </c>
      <c r="BB133" t="str">
        <f t="shared" si="32"/>
        <v>严桥支行</v>
      </c>
      <c r="BC133" t="s">
        <v>464</v>
      </c>
      <c r="BD133">
        <v>0</v>
      </c>
    </row>
    <row r="134" ht="17.25" spans="4:56">
      <c r="D134" s="81">
        <v>0</v>
      </c>
      <c r="L134">
        <v>0</v>
      </c>
      <c r="Y134" s="87"/>
      <c r="Z134">
        <f t="shared" si="35"/>
        <v>0</v>
      </c>
      <c r="AA134" t="str">
        <f t="shared" si="33"/>
        <v>公司金融部</v>
      </c>
      <c r="AB134" s="82" t="s">
        <v>208</v>
      </c>
      <c r="AC134" s="82">
        <v>0</v>
      </c>
      <c r="AD134" s="82">
        <v>0</v>
      </c>
      <c r="AE134" s="82">
        <v>0</v>
      </c>
      <c r="AF134" s="82">
        <v>0</v>
      </c>
      <c r="AG134" t="str">
        <f t="shared" si="34"/>
        <v>公司金融部</v>
      </c>
      <c r="AI134" s="90" t="s">
        <v>371</v>
      </c>
      <c r="AJ134" s="90" t="s">
        <v>138</v>
      </c>
      <c r="AX134" t="s">
        <v>371</v>
      </c>
      <c r="AY134" t="s">
        <v>138</v>
      </c>
      <c r="BB134" t="str">
        <f t="shared" si="32"/>
        <v>金杨支行</v>
      </c>
      <c r="BC134" t="s">
        <v>184</v>
      </c>
      <c r="BD134">
        <v>0</v>
      </c>
    </row>
    <row r="135" ht="17.25" spans="4:56">
      <c r="D135" s="81">
        <v>0</v>
      </c>
      <c r="L135">
        <v>0</v>
      </c>
      <c r="Y135" s="87"/>
      <c r="Z135">
        <f t="shared" si="35"/>
        <v>0</v>
      </c>
      <c r="AA135" t="str">
        <f t="shared" si="33"/>
        <v>运营管理部</v>
      </c>
      <c r="AB135" s="82" t="s">
        <v>409</v>
      </c>
      <c r="AC135" s="82">
        <v>0</v>
      </c>
      <c r="AD135" s="82">
        <v>0</v>
      </c>
      <c r="AE135" s="82">
        <v>0</v>
      </c>
      <c r="AF135" s="82">
        <v>0</v>
      </c>
      <c r="AG135" t="str">
        <f t="shared" si="34"/>
        <v>运营管理部</v>
      </c>
      <c r="AI135" s="90" t="s">
        <v>469</v>
      </c>
      <c r="AJ135" s="90" t="s">
        <v>138</v>
      </c>
      <c r="AX135" t="s">
        <v>469</v>
      </c>
      <c r="AY135" t="s">
        <v>138</v>
      </c>
      <c r="BB135" t="str">
        <f t="shared" si="32"/>
        <v>黄楼支行</v>
      </c>
      <c r="BC135" t="s">
        <v>467</v>
      </c>
      <c r="BD135">
        <v>0</v>
      </c>
    </row>
    <row r="136" ht="17.25" spans="4:56">
      <c r="D136" s="81">
        <v>0</v>
      </c>
      <c r="L136">
        <v>0</v>
      </c>
      <c r="Y136" s="87"/>
      <c r="Z136">
        <f t="shared" si="35"/>
        <v>0</v>
      </c>
      <c r="AA136" t="str">
        <f t="shared" si="33"/>
        <v>运营管理部</v>
      </c>
      <c r="AB136" s="82" t="s">
        <v>302</v>
      </c>
      <c r="AC136" s="82">
        <v>0</v>
      </c>
      <c r="AD136" s="82">
        <v>0</v>
      </c>
      <c r="AE136" s="82">
        <v>0</v>
      </c>
      <c r="AF136" s="82">
        <v>0</v>
      </c>
      <c r="AG136" t="str">
        <f t="shared" si="34"/>
        <v>运营管理部</v>
      </c>
      <c r="AI136" s="90" t="s">
        <v>470</v>
      </c>
      <c r="AJ136" s="90" t="s">
        <v>138</v>
      </c>
      <c r="AX136" t="s">
        <v>470</v>
      </c>
      <c r="AY136" t="s">
        <v>138</v>
      </c>
      <c r="BB136" t="str">
        <f t="shared" si="32"/>
        <v>孙桥支行</v>
      </c>
      <c r="BC136" t="s">
        <v>468</v>
      </c>
      <c r="BD136">
        <v>0</v>
      </c>
    </row>
    <row r="137" ht="17.25" spans="4:56">
      <c r="D137" s="81">
        <v>0</v>
      </c>
      <c r="L137">
        <v>0</v>
      </c>
      <c r="Y137" s="87"/>
      <c r="Z137">
        <f t="shared" si="35"/>
        <v>0</v>
      </c>
      <c r="AA137" t="str">
        <f t="shared" si="33"/>
        <v>川沙支行</v>
      </c>
      <c r="AB137" s="82" t="s">
        <v>89</v>
      </c>
      <c r="AC137" s="82">
        <v>0</v>
      </c>
      <c r="AD137" s="82">
        <v>10000</v>
      </c>
      <c r="AE137" s="82">
        <v>0</v>
      </c>
      <c r="AF137" s="82">
        <v>35000</v>
      </c>
      <c r="AG137" t="str">
        <f t="shared" si="34"/>
        <v>川沙支行</v>
      </c>
      <c r="AI137" s="90" t="s">
        <v>472</v>
      </c>
      <c r="AJ137" s="90" t="s">
        <v>138</v>
      </c>
      <c r="AX137" t="s">
        <v>472</v>
      </c>
      <c r="AY137" t="s">
        <v>138</v>
      </c>
      <c r="BB137" t="str">
        <f t="shared" si="32"/>
        <v>零售市场部</v>
      </c>
      <c r="BC137" t="s">
        <v>189</v>
      </c>
      <c r="BD137">
        <v>47</v>
      </c>
    </row>
    <row r="138" ht="17.25" spans="4:56">
      <c r="D138" s="81">
        <v>0</v>
      </c>
      <c r="L138">
        <v>0</v>
      </c>
      <c r="Y138" s="87"/>
      <c r="Z138">
        <f t="shared" si="35"/>
        <v>0</v>
      </c>
      <c r="AA138" t="str">
        <f t="shared" si="33"/>
        <v>零售市场部</v>
      </c>
      <c r="AB138" s="82" t="s">
        <v>202</v>
      </c>
      <c r="AC138" s="82">
        <v>0</v>
      </c>
      <c r="AD138" s="82">
        <v>0</v>
      </c>
      <c r="AE138" s="82">
        <v>0</v>
      </c>
      <c r="AF138" s="82">
        <v>0</v>
      </c>
      <c r="AG138" t="str">
        <f t="shared" si="34"/>
        <v>零售市场部</v>
      </c>
      <c r="AI138" s="90" t="s">
        <v>474</v>
      </c>
      <c r="AJ138" s="90" t="s">
        <v>138</v>
      </c>
      <c r="AX138" t="s">
        <v>474</v>
      </c>
      <c r="AY138" t="s">
        <v>138</v>
      </c>
      <c r="BB138" t="str">
        <f t="shared" si="32"/>
        <v>合庆支行</v>
      </c>
      <c r="BC138" t="s">
        <v>471</v>
      </c>
      <c r="BD138">
        <v>1</v>
      </c>
    </row>
    <row r="139" ht="17.25" spans="4:56">
      <c r="D139" s="81">
        <v>0</v>
      </c>
      <c r="L139">
        <v>0</v>
      </c>
      <c r="Y139" s="87"/>
      <c r="Z139">
        <f t="shared" si="35"/>
        <v>0</v>
      </c>
      <c r="AA139" t="str">
        <f t="shared" si="33"/>
        <v>人力资源部</v>
      </c>
      <c r="AB139" s="82" t="s">
        <v>187</v>
      </c>
      <c r="AC139" s="82">
        <v>0</v>
      </c>
      <c r="AD139" s="82">
        <v>0</v>
      </c>
      <c r="AE139" s="82">
        <v>0</v>
      </c>
      <c r="AF139" s="82">
        <v>0</v>
      </c>
      <c r="AG139" t="str">
        <f t="shared" si="34"/>
        <v>人力资源部</v>
      </c>
      <c r="AI139" s="90" t="s">
        <v>476</v>
      </c>
      <c r="AJ139" s="90" t="s">
        <v>138</v>
      </c>
      <c r="AX139" t="s">
        <v>476</v>
      </c>
      <c r="AY139" t="s">
        <v>138</v>
      </c>
      <c r="BB139" t="str">
        <f t="shared" si="32"/>
        <v>严桥支行</v>
      </c>
      <c r="BC139" t="s">
        <v>473</v>
      </c>
      <c r="BD139">
        <v>0</v>
      </c>
    </row>
    <row r="140" ht="17.25" spans="4:56">
      <c r="D140" s="81">
        <v>0</v>
      </c>
      <c r="L140">
        <v>0</v>
      </c>
      <c r="Y140" s="87"/>
      <c r="Z140">
        <f t="shared" si="35"/>
        <v>0</v>
      </c>
      <c r="AA140" t="str">
        <f t="shared" si="33"/>
        <v>洋泾支行</v>
      </c>
      <c r="AB140" s="82" t="s">
        <v>478</v>
      </c>
      <c r="AC140" s="82">
        <v>0</v>
      </c>
      <c r="AD140" s="82">
        <v>0</v>
      </c>
      <c r="AE140" s="82">
        <v>4</v>
      </c>
      <c r="AF140" s="82">
        <v>0</v>
      </c>
      <c r="AG140" t="str">
        <f t="shared" si="34"/>
        <v>洋泾支行</v>
      </c>
      <c r="AI140" s="90" t="s">
        <v>479</v>
      </c>
      <c r="AJ140" s="90" t="s">
        <v>138</v>
      </c>
      <c r="AX140" t="s">
        <v>479</v>
      </c>
      <c r="AY140" t="s">
        <v>138</v>
      </c>
      <c r="BB140" t="str">
        <f t="shared" si="32"/>
        <v>张江支行</v>
      </c>
      <c r="BC140" t="s">
        <v>475</v>
      </c>
      <c r="BD140">
        <v>0</v>
      </c>
    </row>
    <row r="141" ht="17.25" spans="4:56">
      <c r="D141" s="81">
        <v>0</v>
      </c>
      <c r="L141">
        <v>0</v>
      </c>
      <c r="Y141" s="87"/>
      <c r="Z141">
        <f t="shared" si="35"/>
        <v>0</v>
      </c>
      <c r="AA141" t="str">
        <f t="shared" si="33"/>
        <v>高东支行</v>
      </c>
      <c r="AB141" s="82" t="s">
        <v>480</v>
      </c>
      <c r="AC141" s="82">
        <v>0</v>
      </c>
      <c r="AD141" s="82">
        <v>0</v>
      </c>
      <c r="AE141" s="82">
        <v>0</v>
      </c>
      <c r="AF141" s="82">
        <v>0</v>
      </c>
      <c r="AG141" t="str">
        <f t="shared" si="34"/>
        <v>高东支行</v>
      </c>
      <c r="AI141" s="91" t="s">
        <v>80</v>
      </c>
      <c r="AJ141" s="90" t="s">
        <v>99</v>
      </c>
      <c r="AX141" t="s">
        <v>80</v>
      </c>
      <c r="AY141" t="s">
        <v>99</v>
      </c>
      <c r="BB141" t="str">
        <f t="shared" si="32"/>
        <v>东沟支行</v>
      </c>
      <c r="BC141" t="s">
        <v>477</v>
      </c>
      <c r="BD141">
        <v>3</v>
      </c>
    </row>
    <row r="142" ht="17.25" spans="4:56">
      <c r="D142" s="81">
        <v>0</v>
      </c>
      <c r="L142">
        <v>0</v>
      </c>
      <c r="Y142" s="87"/>
      <c r="Z142">
        <f t="shared" si="35"/>
        <v>0</v>
      </c>
      <c r="AA142">
        <f t="shared" si="33"/>
        <v>0</v>
      </c>
      <c r="AB142" s="82" t="s">
        <v>482</v>
      </c>
      <c r="AC142" s="82">
        <v>0</v>
      </c>
      <c r="AD142" s="82">
        <v>0</v>
      </c>
      <c r="AE142" s="82">
        <v>0</v>
      </c>
      <c r="AF142" s="82">
        <v>200000</v>
      </c>
      <c r="AG142">
        <f t="shared" si="34"/>
        <v>0</v>
      </c>
      <c r="AI142" s="90" t="s">
        <v>483</v>
      </c>
      <c r="AJ142" s="90" t="s">
        <v>99</v>
      </c>
      <c r="AX142" t="s">
        <v>483</v>
      </c>
      <c r="AY142" t="s">
        <v>99</v>
      </c>
      <c r="BB142" t="str">
        <f t="shared" si="32"/>
        <v>金桥支行</v>
      </c>
      <c r="BC142" t="s">
        <v>249</v>
      </c>
      <c r="BD142">
        <v>1</v>
      </c>
    </row>
    <row r="143" ht="17.25" spans="4:56">
      <c r="D143" s="81">
        <v>0</v>
      </c>
      <c r="L143">
        <v>0</v>
      </c>
      <c r="Y143" s="87"/>
      <c r="Z143">
        <f t="shared" si="35"/>
        <v>0</v>
      </c>
      <c r="AA143" t="str">
        <f t="shared" si="33"/>
        <v>高行支行</v>
      </c>
      <c r="AB143" s="82" t="s">
        <v>122</v>
      </c>
      <c r="AC143" s="82">
        <v>0</v>
      </c>
      <c r="AD143" s="82">
        <v>0</v>
      </c>
      <c r="AE143" s="82">
        <v>0</v>
      </c>
      <c r="AF143" s="82">
        <v>30000</v>
      </c>
      <c r="AG143" t="str">
        <f t="shared" si="34"/>
        <v>高行支行</v>
      </c>
      <c r="AI143" s="90" t="s">
        <v>485</v>
      </c>
      <c r="AJ143" s="90" t="s">
        <v>99</v>
      </c>
      <c r="AX143" t="s">
        <v>485</v>
      </c>
      <c r="AY143" t="s">
        <v>99</v>
      </c>
      <c r="BB143" t="str">
        <f t="shared" si="32"/>
        <v>高桥支行</v>
      </c>
      <c r="BC143" t="s">
        <v>481</v>
      </c>
      <c r="BD143">
        <v>0</v>
      </c>
    </row>
    <row r="144" ht="17.25" spans="4:56">
      <c r="D144" s="81">
        <v>0</v>
      </c>
      <c r="L144">
        <v>0</v>
      </c>
      <c r="Y144" s="87"/>
      <c r="Z144">
        <f t="shared" si="35"/>
        <v>0</v>
      </c>
      <c r="AA144" t="str">
        <f t="shared" si="33"/>
        <v>杨思支行</v>
      </c>
      <c r="AB144" s="82" t="s">
        <v>487</v>
      </c>
      <c r="AC144" s="82">
        <v>0</v>
      </c>
      <c r="AD144" s="82">
        <v>0</v>
      </c>
      <c r="AE144" s="82">
        <v>0</v>
      </c>
      <c r="AF144" s="82">
        <v>0</v>
      </c>
      <c r="AG144" t="str">
        <f t="shared" si="34"/>
        <v>杨思支行</v>
      </c>
      <c r="AI144" s="90" t="s">
        <v>488</v>
      </c>
      <c r="AJ144" s="90" t="s">
        <v>99</v>
      </c>
      <c r="AX144" t="s">
        <v>488</v>
      </c>
      <c r="AY144" t="s">
        <v>99</v>
      </c>
      <c r="BB144" t="str">
        <f t="shared" si="32"/>
        <v>香山分理处</v>
      </c>
      <c r="BC144" t="s">
        <v>484</v>
      </c>
      <c r="BD144">
        <v>0</v>
      </c>
    </row>
    <row r="145" ht="17.25" spans="4:56">
      <c r="D145" s="81">
        <v>0</v>
      </c>
      <c r="L145">
        <v>0</v>
      </c>
      <c r="Y145" s="87"/>
      <c r="Z145">
        <f t="shared" si="35"/>
        <v>0</v>
      </c>
      <c r="AA145" t="str">
        <f t="shared" si="33"/>
        <v>高东支行</v>
      </c>
      <c r="AB145" s="82" t="s">
        <v>489</v>
      </c>
      <c r="AC145" s="82">
        <v>0</v>
      </c>
      <c r="AD145" s="82">
        <v>0</v>
      </c>
      <c r="AE145" s="82">
        <v>0</v>
      </c>
      <c r="AF145" s="82">
        <v>0</v>
      </c>
      <c r="AG145" t="str">
        <f t="shared" si="34"/>
        <v>高东支行</v>
      </c>
      <c r="AI145" s="90" t="s">
        <v>490</v>
      </c>
      <c r="AJ145" s="90" t="s">
        <v>99</v>
      </c>
      <c r="AX145" t="s">
        <v>490</v>
      </c>
      <c r="AY145" t="s">
        <v>99</v>
      </c>
      <c r="BB145" t="str">
        <f t="shared" si="32"/>
        <v>御桥分理处</v>
      </c>
      <c r="BC145" t="s">
        <v>486</v>
      </c>
      <c r="BD145">
        <v>1</v>
      </c>
    </row>
    <row r="146" ht="17.25" spans="4:56">
      <c r="D146" s="81">
        <v>0</v>
      </c>
      <c r="L146">
        <v>0</v>
      </c>
      <c r="Y146" s="87"/>
      <c r="Z146">
        <f t="shared" si="35"/>
        <v>0</v>
      </c>
      <c r="AA146" t="str">
        <f t="shared" si="33"/>
        <v>妙境支行</v>
      </c>
      <c r="AB146" s="82" t="s">
        <v>209</v>
      </c>
      <c r="AC146" s="82">
        <v>0</v>
      </c>
      <c r="AD146" s="82">
        <v>0</v>
      </c>
      <c r="AE146" s="82">
        <v>0</v>
      </c>
      <c r="AF146" s="82">
        <v>0</v>
      </c>
      <c r="AG146" t="str">
        <f t="shared" si="34"/>
        <v>妙境支行</v>
      </c>
      <c r="AI146" s="90" t="s">
        <v>492</v>
      </c>
      <c r="AJ146" s="90" t="s">
        <v>99</v>
      </c>
      <c r="AX146" t="s">
        <v>492</v>
      </c>
      <c r="AY146" t="s">
        <v>99</v>
      </c>
      <c r="BB146" t="str">
        <f t="shared" si="32"/>
        <v>洋泾支行</v>
      </c>
      <c r="BC146" t="s">
        <v>194</v>
      </c>
      <c r="BD146">
        <v>0</v>
      </c>
    </row>
    <row r="147" ht="17.25" spans="4:56">
      <c r="D147" s="81">
        <v>0</v>
      </c>
      <c r="L147">
        <v>0</v>
      </c>
      <c r="Y147" s="87"/>
      <c r="Z147">
        <f t="shared" si="35"/>
        <v>0</v>
      </c>
      <c r="AA147">
        <f t="shared" si="33"/>
        <v>0</v>
      </c>
      <c r="AB147" s="82" t="s">
        <v>494</v>
      </c>
      <c r="AC147" s="82">
        <v>0</v>
      </c>
      <c r="AD147" s="82">
        <v>0</v>
      </c>
      <c r="AE147" s="82">
        <v>0</v>
      </c>
      <c r="AF147" s="82">
        <v>30000</v>
      </c>
      <c r="AG147">
        <f t="shared" si="34"/>
        <v>0</v>
      </c>
      <c r="AI147" s="90" t="s">
        <v>495</v>
      </c>
      <c r="AJ147" s="90" t="s">
        <v>99</v>
      </c>
      <c r="AX147" t="s">
        <v>495</v>
      </c>
      <c r="AY147" t="s">
        <v>99</v>
      </c>
      <c r="BB147" t="str">
        <f t="shared" ref="BB147:BB178" si="36">VLOOKUP(BC147,$AX:$AY,2,FALSE)</f>
        <v>合庆支行</v>
      </c>
      <c r="BC147" t="s">
        <v>491</v>
      </c>
      <c r="BD147">
        <v>0</v>
      </c>
    </row>
    <row r="148" ht="17.25" spans="4:56">
      <c r="D148" s="81">
        <v>0</v>
      </c>
      <c r="L148">
        <v>0</v>
      </c>
      <c r="Y148" s="87"/>
      <c r="Z148">
        <f t="shared" si="35"/>
        <v>0</v>
      </c>
      <c r="AA148">
        <f t="shared" si="33"/>
        <v>0</v>
      </c>
      <c r="AB148" s="82" t="s">
        <v>497</v>
      </c>
      <c r="AC148" s="82">
        <v>0</v>
      </c>
      <c r="AD148" s="82">
        <v>0</v>
      </c>
      <c r="AE148" s="82">
        <v>0</v>
      </c>
      <c r="AF148" s="82">
        <v>0</v>
      </c>
      <c r="AG148">
        <f t="shared" si="34"/>
        <v>0</v>
      </c>
      <c r="AI148" s="90" t="s">
        <v>498</v>
      </c>
      <c r="AJ148" s="90" t="s">
        <v>99</v>
      </c>
      <c r="AX148" t="s">
        <v>498</v>
      </c>
      <c r="AY148" t="s">
        <v>99</v>
      </c>
      <c r="BB148" t="str">
        <f t="shared" si="36"/>
        <v>张江支行</v>
      </c>
      <c r="BC148" t="s">
        <v>493</v>
      </c>
      <c r="BD148">
        <v>4</v>
      </c>
    </row>
    <row r="149" ht="17.25" spans="4:56">
      <c r="D149" s="81">
        <v>0</v>
      </c>
      <c r="L149">
        <v>0</v>
      </c>
      <c r="Y149" s="87"/>
      <c r="Z149">
        <f t="shared" si="35"/>
        <v>0</v>
      </c>
      <c r="AA149" t="str">
        <f t="shared" si="33"/>
        <v>曹路支行</v>
      </c>
      <c r="AB149" s="82" t="s">
        <v>500</v>
      </c>
      <c r="AC149" s="82">
        <v>0</v>
      </c>
      <c r="AD149" s="82">
        <v>0</v>
      </c>
      <c r="AE149" s="82">
        <v>0</v>
      </c>
      <c r="AF149" s="82">
        <v>0</v>
      </c>
      <c r="AG149" t="str">
        <f t="shared" si="34"/>
        <v>曹路支行</v>
      </c>
      <c r="AI149" s="90" t="s">
        <v>501</v>
      </c>
      <c r="AJ149" s="90" t="s">
        <v>99</v>
      </c>
      <c r="AX149" t="s">
        <v>501</v>
      </c>
      <c r="AY149" t="s">
        <v>99</v>
      </c>
      <c r="BB149" t="str">
        <f t="shared" si="36"/>
        <v>曹路支行</v>
      </c>
      <c r="BC149" t="s">
        <v>496</v>
      </c>
      <c r="BD149">
        <v>0</v>
      </c>
    </row>
    <row r="150" ht="17.25" spans="4:56">
      <c r="D150" s="81">
        <v>0</v>
      </c>
      <c r="L150">
        <v>0</v>
      </c>
      <c r="Y150" s="87"/>
      <c r="Z150">
        <f t="shared" si="35"/>
        <v>0</v>
      </c>
      <c r="AA150">
        <f t="shared" si="33"/>
        <v>0</v>
      </c>
      <c r="AB150" s="82" t="s">
        <v>503</v>
      </c>
      <c r="AC150" s="82">
        <v>0</v>
      </c>
      <c r="AD150" s="82">
        <v>0</v>
      </c>
      <c r="AE150" s="82">
        <v>0</v>
      </c>
      <c r="AF150" s="82">
        <v>80000</v>
      </c>
      <c r="AG150">
        <f t="shared" si="34"/>
        <v>0</v>
      </c>
      <c r="AI150" s="90" t="s">
        <v>504</v>
      </c>
      <c r="AJ150" s="90" t="s">
        <v>99</v>
      </c>
      <c r="AX150" t="s">
        <v>504</v>
      </c>
      <c r="AY150" t="s">
        <v>99</v>
      </c>
      <c r="BB150" t="str">
        <f t="shared" si="36"/>
        <v>蔡路支行</v>
      </c>
      <c r="BC150" t="s">
        <v>499</v>
      </c>
      <c r="BD150">
        <v>0</v>
      </c>
    </row>
    <row r="151" ht="17.25" spans="4:56">
      <c r="D151" s="81">
        <v>0</v>
      </c>
      <c r="L151">
        <v>0</v>
      </c>
      <c r="Y151" s="87"/>
      <c r="Z151">
        <f t="shared" si="35"/>
        <v>0</v>
      </c>
      <c r="AA151">
        <f t="shared" si="33"/>
        <v>0</v>
      </c>
      <c r="AB151" s="82" t="s">
        <v>506</v>
      </c>
      <c r="AC151" s="82">
        <v>0</v>
      </c>
      <c r="AD151" s="82">
        <v>0</v>
      </c>
      <c r="AE151" s="82">
        <v>0</v>
      </c>
      <c r="AF151" s="82">
        <v>0</v>
      </c>
      <c r="AG151">
        <f t="shared" si="34"/>
        <v>0</v>
      </c>
      <c r="AI151" s="90" t="s">
        <v>507</v>
      </c>
      <c r="AJ151" s="90" t="s">
        <v>99</v>
      </c>
      <c r="AX151" t="s">
        <v>507</v>
      </c>
      <c r="AY151" t="s">
        <v>99</v>
      </c>
      <c r="BB151" t="str">
        <f t="shared" si="36"/>
        <v>施湾支行</v>
      </c>
      <c r="BC151" t="s">
        <v>502</v>
      </c>
      <c r="BD151">
        <v>0</v>
      </c>
    </row>
    <row r="152" ht="17.25" spans="4:56">
      <c r="D152" s="81">
        <v>0</v>
      </c>
      <c r="L152">
        <v>0</v>
      </c>
      <c r="Y152" s="87"/>
      <c r="Z152">
        <f t="shared" si="35"/>
        <v>0</v>
      </c>
      <c r="AA152" t="str">
        <f t="shared" si="33"/>
        <v>运营管理部</v>
      </c>
      <c r="AB152" s="82" t="s">
        <v>330</v>
      </c>
      <c r="AC152" s="82">
        <v>0</v>
      </c>
      <c r="AD152" s="82">
        <v>0</v>
      </c>
      <c r="AE152" s="82">
        <v>0</v>
      </c>
      <c r="AF152" s="82">
        <v>0</v>
      </c>
      <c r="AG152" t="str">
        <f t="shared" si="34"/>
        <v>运营管理部</v>
      </c>
      <c r="AI152" s="90" t="s">
        <v>509</v>
      </c>
      <c r="AJ152" s="90" t="s">
        <v>99</v>
      </c>
      <c r="AX152" t="s">
        <v>509</v>
      </c>
      <c r="AY152" t="s">
        <v>99</v>
      </c>
      <c r="BB152" t="str">
        <f t="shared" si="36"/>
        <v>南新支行</v>
      </c>
      <c r="BC152" t="s">
        <v>747</v>
      </c>
      <c r="BD152">
        <v>2</v>
      </c>
    </row>
    <row r="153" ht="17.25" spans="4:56">
      <c r="D153" s="81">
        <v>0</v>
      </c>
      <c r="L153">
        <v>0</v>
      </c>
      <c r="Y153" s="87"/>
      <c r="Z153">
        <f t="shared" si="35"/>
        <v>0</v>
      </c>
      <c r="AA153" t="str">
        <f t="shared" si="33"/>
        <v>香山分理处</v>
      </c>
      <c r="AB153" s="82" t="s">
        <v>214</v>
      </c>
      <c r="AC153" s="82">
        <v>0</v>
      </c>
      <c r="AD153" s="82">
        <v>0</v>
      </c>
      <c r="AE153" s="82">
        <v>0</v>
      </c>
      <c r="AF153" s="82">
        <v>0</v>
      </c>
      <c r="AG153" t="str">
        <f t="shared" si="34"/>
        <v>香山分理处</v>
      </c>
      <c r="AI153" s="90" t="s">
        <v>511</v>
      </c>
      <c r="AJ153" s="90" t="s">
        <v>99</v>
      </c>
      <c r="AX153" t="s">
        <v>511</v>
      </c>
      <c r="AY153" t="s">
        <v>99</v>
      </c>
      <c r="BB153" t="str">
        <f t="shared" si="36"/>
        <v>杨思支行</v>
      </c>
      <c r="BC153" t="s">
        <v>198</v>
      </c>
      <c r="BD153">
        <v>3</v>
      </c>
    </row>
    <row r="154" ht="17.25" spans="4:56">
      <c r="D154" s="81">
        <v>0</v>
      </c>
      <c r="L154">
        <v>0</v>
      </c>
      <c r="Y154" s="87"/>
      <c r="Z154">
        <f t="shared" si="35"/>
        <v>0</v>
      </c>
      <c r="AA154" t="str">
        <f t="shared" si="33"/>
        <v>高行支行</v>
      </c>
      <c r="AB154" s="82" t="s">
        <v>218</v>
      </c>
      <c r="AC154" s="82">
        <v>0</v>
      </c>
      <c r="AD154" s="82">
        <v>0</v>
      </c>
      <c r="AE154" s="82">
        <v>0</v>
      </c>
      <c r="AF154" s="82">
        <v>10000</v>
      </c>
      <c r="AG154" t="str">
        <f t="shared" si="34"/>
        <v>高行支行</v>
      </c>
      <c r="AI154" s="90" t="s">
        <v>513</v>
      </c>
      <c r="AJ154" s="90" t="s">
        <v>99</v>
      </c>
      <c r="AX154" t="s">
        <v>513</v>
      </c>
      <c r="AY154" t="s">
        <v>99</v>
      </c>
      <c r="BB154" t="str">
        <f t="shared" si="36"/>
        <v>花木支行</v>
      </c>
      <c r="BC154" t="s">
        <v>505</v>
      </c>
      <c r="BD154">
        <v>0</v>
      </c>
    </row>
    <row r="155" ht="17.25" spans="4:56">
      <c r="D155" s="81">
        <v>0</v>
      </c>
      <c r="L155">
        <v>0</v>
      </c>
      <c r="Y155" s="87"/>
      <c r="Z155">
        <f t="shared" si="35"/>
        <v>0</v>
      </c>
      <c r="AA155" t="str">
        <f t="shared" si="33"/>
        <v>运营管理部</v>
      </c>
      <c r="AB155" s="82" t="s">
        <v>328</v>
      </c>
      <c r="AC155" s="82">
        <v>0</v>
      </c>
      <c r="AD155" s="82">
        <v>0</v>
      </c>
      <c r="AE155" s="82">
        <v>0</v>
      </c>
      <c r="AF155" s="82">
        <v>0</v>
      </c>
      <c r="AG155" t="str">
        <f t="shared" si="34"/>
        <v>运营管理部</v>
      </c>
      <c r="AI155" s="90" t="s">
        <v>515</v>
      </c>
      <c r="AJ155" s="90" t="s">
        <v>99</v>
      </c>
      <c r="AX155" t="s">
        <v>515</v>
      </c>
      <c r="AY155" t="s">
        <v>99</v>
      </c>
      <c r="BB155" t="str">
        <f t="shared" si="36"/>
        <v>高桥支行</v>
      </c>
      <c r="BC155" t="s">
        <v>508</v>
      </c>
      <c r="BD155">
        <v>0</v>
      </c>
    </row>
    <row r="156" ht="17.25" spans="4:56">
      <c r="D156" s="81">
        <v>0</v>
      </c>
      <c r="L156">
        <v>0</v>
      </c>
      <c r="Y156" s="87"/>
      <c r="Z156">
        <f t="shared" si="35"/>
        <v>0</v>
      </c>
      <c r="AA156">
        <f t="shared" si="33"/>
        <v>0</v>
      </c>
      <c r="AB156" s="82" t="s">
        <v>517</v>
      </c>
      <c r="AC156" s="82">
        <v>0</v>
      </c>
      <c r="AD156" s="82">
        <v>0</v>
      </c>
      <c r="AE156" s="82">
        <v>0</v>
      </c>
      <c r="AF156" s="82">
        <v>0</v>
      </c>
      <c r="AG156">
        <f t="shared" si="34"/>
        <v>0</v>
      </c>
      <c r="AI156" s="90" t="s">
        <v>518</v>
      </c>
      <c r="AJ156" s="90" t="s">
        <v>99</v>
      </c>
      <c r="AX156" t="s">
        <v>518</v>
      </c>
      <c r="AY156" t="s">
        <v>99</v>
      </c>
      <c r="BB156" t="str">
        <f t="shared" si="36"/>
        <v>杨园支行</v>
      </c>
      <c r="BC156" t="s">
        <v>510</v>
      </c>
      <c r="BD156">
        <v>0</v>
      </c>
    </row>
    <row r="157" ht="17.25" spans="4:56">
      <c r="D157" s="81">
        <v>0</v>
      </c>
      <c r="L157">
        <v>0</v>
      </c>
      <c r="Y157" s="87"/>
      <c r="Z157">
        <f t="shared" si="35"/>
        <v>0</v>
      </c>
      <c r="AA157" t="str">
        <f t="shared" si="33"/>
        <v>三林支行</v>
      </c>
      <c r="AB157" s="82" t="s">
        <v>520</v>
      </c>
      <c r="AC157" s="82">
        <v>0</v>
      </c>
      <c r="AD157" s="82">
        <v>0</v>
      </c>
      <c r="AE157" s="82">
        <v>0</v>
      </c>
      <c r="AF157" s="82">
        <v>38000</v>
      </c>
      <c r="AG157" t="str">
        <f t="shared" si="34"/>
        <v>三林支行</v>
      </c>
      <c r="AI157" s="90" t="s">
        <v>521</v>
      </c>
      <c r="AJ157" s="90" t="s">
        <v>99</v>
      </c>
      <c r="AX157" t="s">
        <v>521</v>
      </c>
      <c r="AY157" t="s">
        <v>99</v>
      </c>
      <c r="BB157" t="str">
        <f t="shared" si="36"/>
        <v>北蔡支行</v>
      </c>
      <c r="BC157" t="s">
        <v>512</v>
      </c>
      <c r="BD157">
        <v>0</v>
      </c>
    </row>
    <row r="158" ht="17.25" spans="4:56">
      <c r="D158" s="81">
        <v>0</v>
      </c>
      <c r="L158">
        <v>0</v>
      </c>
      <c r="Y158" s="87"/>
      <c r="Z158">
        <f t="shared" si="35"/>
        <v>0</v>
      </c>
      <c r="AA158">
        <f t="shared" si="33"/>
        <v>0</v>
      </c>
      <c r="AB158" s="82" t="s">
        <v>523</v>
      </c>
      <c r="AC158" s="82">
        <v>0</v>
      </c>
      <c r="AD158" s="82">
        <v>0</v>
      </c>
      <c r="AE158" s="82">
        <v>0</v>
      </c>
      <c r="AF158" s="82">
        <v>0</v>
      </c>
      <c r="AG158">
        <f t="shared" si="34"/>
        <v>0</v>
      </c>
      <c r="AI158" s="90" t="s">
        <v>524</v>
      </c>
      <c r="AJ158" s="90" t="s">
        <v>99</v>
      </c>
      <c r="AX158" t="s">
        <v>524</v>
      </c>
      <c r="AY158" t="s">
        <v>99</v>
      </c>
      <c r="BB158" t="str">
        <f t="shared" si="36"/>
        <v>东波分理处</v>
      </c>
      <c r="BC158" t="s">
        <v>514</v>
      </c>
      <c r="BD158">
        <v>0</v>
      </c>
    </row>
    <row r="159" ht="17.25" spans="4:56">
      <c r="D159" s="81">
        <v>0</v>
      </c>
      <c r="L159">
        <v>0</v>
      </c>
      <c r="Y159" s="87"/>
      <c r="Z159">
        <f t="shared" si="35"/>
        <v>0</v>
      </c>
      <c r="AA159" t="str">
        <f t="shared" si="33"/>
        <v>施湾支行</v>
      </c>
      <c r="AB159" s="82" t="s">
        <v>526</v>
      </c>
      <c r="AC159" s="82">
        <v>0</v>
      </c>
      <c r="AD159" s="82">
        <v>0</v>
      </c>
      <c r="AE159" s="82">
        <v>0</v>
      </c>
      <c r="AF159" s="82">
        <v>0</v>
      </c>
      <c r="AG159" t="str">
        <f t="shared" si="34"/>
        <v>施湾支行</v>
      </c>
      <c r="AI159" s="90" t="s">
        <v>527</v>
      </c>
      <c r="AJ159" s="90" t="s">
        <v>99</v>
      </c>
      <c r="AX159" t="s">
        <v>527</v>
      </c>
      <c r="AY159" t="s">
        <v>99</v>
      </c>
      <c r="BB159" t="str">
        <f t="shared" si="36"/>
        <v>五星路支行</v>
      </c>
      <c r="BC159" t="s">
        <v>516</v>
      </c>
      <c r="BD159">
        <v>0</v>
      </c>
    </row>
    <row r="160" ht="17.25" spans="4:56">
      <c r="D160" s="81">
        <v>0</v>
      </c>
      <c r="L160">
        <v>0</v>
      </c>
      <c r="Y160" s="87"/>
      <c r="Z160">
        <f t="shared" si="35"/>
        <v>0</v>
      </c>
      <c r="AA160" t="str">
        <f t="shared" si="33"/>
        <v>花木支行</v>
      </c>
      <c r="AB160" s="82" t="s">
        <v>529</v>
      </c>
      <c r="AC160" s="82">
        <v>0</v>
      </c>
      <c r="AD160" s="82">
        <v>0</v>
      </c>
      <c r="AE160" s="82">
        <v>0</v>
      </c>
      <c r="AF160" s="82">
        <v>0</v>
      </c>
      <c r="AG160" t="str">
        <f t="shared" si="34"/>
        <v>花木支行</v>
      </c>
      <c r="AI160" s="90" t="s">
        <v>530</v>
      </c>
      <c r="AJ160" s="90" t="s">
        <v>99</v>
      </c>
      <c r="AX160" t="s">
        <v>530</v>
      </c>
      <c r="AY160" t="s">
        <v>99</v>
      </c>
      <c r="BB160" t="str">
        <f t="shared" si="36"/>
        <v>营业部</v>
      </c>
      <c r="BC160" t="s">
        <v>519</v>
      </c>
      <c r="BD160">
        <v>0</v>
      </c>
    </row>
    <row r="161" ht="17.25" spans="4:56">
      <c r="D161" s="81">
        <v>0</v>
      </c>
      <c r="L161">
        <v>0</v>
      </c>
      <c r="Y161" s="87"/>
      <c r="Z161">
        <f t="shared" si="35"/>
        <v>0</v>
      </c>
      <c r="AA161">
        <f t="shared" si="33"/>
        <v>0</v>
      </c>
      <c r="AB161" s="82" t="s">
        <v>532</v>
      </c>
      <c r="AC161" s="82">
        <v>0</v>
      </c>
      <c r="AD161" s="82">
        <v>0</v>
      </c>
      <c r="AE161" s="82">
        <v>0</v>
      </c>
      <c r="AF161" s="82">
        <v>0</v>
      </c>
      <c r="AG161">
        <f t="shared" si="34"/>
        <v>0</v>
      </c>
      <c r="AI161" s="90" t="s">
        <v>533</v>
      </c>
      <c r="AJ161" s="90" t="s">
        <v>99</v>
      </c>
      <c r="AX161" t="s">
        <v>533</v>
      </c>
      <c r="AY161" t="s">
        <v>99</v>
      </c>
      <c r="BB161" t="str">
        <f t="shared" si="36"/>
        <v>益江分理处</v>
      </c>
      <c r="BC161" t="s">
        <v>522</v>
      </c>
      <c r="BD161">
        <v>0</v>
      </c>
    </row>
    <row r="162" ht="17.25" spans="4:56">
      <c r="D162" s="81">
        <v>0</v>
      </c>
      <c r="L162">
        <v>0</v>
      </c>
      <c r="Y162" s="87"/>
      <c r="Z162">
        <f t="shared" si="35"/>
        <v>0</v>
      </c>
      <c r="AA162" t="str">
        <f t="shared" si="33"/>
        <v>高东支行</v>
      </c>
      <c r="AB162" s="82" t="s">
        <v>222</v>
      </c>
      <c r="AC162" s="82">
        <v>0</v>
      </c>
      <c r="AD162" s="82">
        <v>0</v>
      </c>
      <c r="AE162" s="82">
        <v>0</v>
      </c>
      <c r="AF162" s="82">
        <v>0</v>
      </c>
      <c r="AG162" t="str">
        <f t="shared" si="34"/>
        <v>高东支行</v>
      </c>
      <c r="AI162" s="89" t="s">
        <v>534</v>
      </c>
      <c r="AJ162" s="90" t="s">
        <v>244</v>
      </c>
      <c r="AX162" t="s">
        <v>534</v>
      </c>
      <c r="AY162" t="s">
        <v>244</v>
      </c>
      <c r="BB162" t="e">
        <f t="shared" si="36"/>
        <v>#N/A</v>
      </c>
      <c r="BC162" t="s">
        <v>525</v>
      </c>
      <c r="BD162">
        <v>0</v>
      </c>
    </row>
    <row r="163" ht="17.25" spans="4:56">
      <c r="D163" s="81">
        <v>0</v>
      </c>
      <c r="L163">
        <v>0</v>
      </c>
      <c r="Y163" s="87"/>
      <c r="Z163">
        <f t="shared" si="35"/>
        <v>0</v>
      </c>
      <c r="AA163">
        <f t="shared" si="33"/>
        <v>0</v>
      </c>
      <c r="AB163" s="82" t="s">
        <v>535</v>
      </c>
      <c r="AC163" s="82">
        <v>0</v>
      </c>
      <c r="AD163" s="82">
        <v>0</v>
      </c>
      <c r="AE163" s="82">
        <v>0</v>
      </c>
      <c r="AF163" s="82">
        <v>0</v>
      </c>
      <c r="AG163">
        <f t="shared" si="34"/>
        <v>0</v>
      </c>
      <c r="AI163" s="91" t="s">
        <v>152</v>
      </c>
      <c r="AJ163" s="90" t="s">
        <v>244</v>
      </c>
      <c r="AX163" t="s">
        <v>152</v>
      </c>
      <c r="AY163" t="s">
        <v>244</v>
      </c>
      <c r="BB163" t="str">
        <f t="shared" si="36"/>
        <v>黄楼支行</v>
      </c>
      <c r="BC163" t="s">
        <v>528</v>
      </c>
      <c r="BD163">
        <v>0</v>
      </c>
    </row>
    <row r="164" ht="17.25" spans="4:56">
      <c r="D164" s="81">
        <v>0</v>
      </c>
      <c r="L164">
        <v>0</v>
      </c>
      <c r="Y164" s="87"/>
      <c r="Z164">
        <f t="shared" si="35"/>
        <v>0</v>
      </c>
      <c r="AA164" t="str">
        <f t="shared" si="33"/>
        <v>市场三部</v>
      </c>
      <c r="AB164" s="82" t="s">
        <v>537</v>
      </c>
      <c r="AC164" s="82">
        <v>0</v>
      </c>
      <c r="AD164" s="82">
        <v>0</v>
      </c>
      <c r="AE164" s="82">
        <v>0</v>
      </c>
      <c r="AF164" s="82">
        <v>0</v>
      </c>
      <c r="AG164" t="str">
        <f t="shared" si="34"/>
        <v>市场三部</v>
      </c>
      <c r="AI164" s="91" t="s">
        <v>538</v>
      </c>
      <c r="AJ164" s="90" t="s">
        <v>244</v>
      </c>
      <c r="AX164" t="s">
        <v>538</v>
      </c>
      <c r="AY164" t="s">
        <v>244</v>
      </c>
      <c r="BB164" t="str">
        <f t="shared" si="36"/>
        <v>杨园支行</v>
      </c>
      <c r="BC164" t="s">
        <v>531</v>
      </c>
      <c r="BD164">
        <v>0</v>
      </c>
    </row>
    <row r="165" ht="17.25" spans="4:56">
      <c r="D165" s="81">
        <v>0</v>
      </c>
      <c r="L165">
        <v>0</v>
      </c>
      <c r="Y165" s="87"/>
      <c r="Z165">
        <f t="shared" si="35"/>
        <v>0</v>
      </c>
      <c r="AA165">
        <f t="shared" si="33"/>
        <v>0</v>
      </c>
      <c r="AB165" s="82" t="s">
        <v>540</v>
      </c>
      <c r="AC165" s="82">
        <v>0</v>
      </c>
      <c r="AD165" s="82">
        <v>0</v>
      </c>
      <c r="AE165" s="82">
        <v>0</v>
      </c>
      <c r="AF165" s="82">
        <v>0</v>
      </c>
      <c r="AG165">
        <f t="shared" si="34"/>
        <v>0</v>
      </c>
      <c r="AI165" s="90" t="s">
        <v>541</v>
      </c>
      <c r="AJ165" s="90" t="s">
        <v>244</v>
      </c>
      <c r="AX165" t="s">
        <v>541</v>
      </c>
      <c r="AY165" t="s">
        <v>244</v>
      </c>
      <c r="BB165" t="str">
        <f t="shared" si="36"/>
        <v>凌桥支行</v>
      </c>
      <c r="BC165" t="s">
        <v>905</v>
      </c>
      <c r="BD165">
        <v>1</v>
      </c>
    </row>
    <row r="166" ht="17.25" spans="4:56">
      <c r="D166" s="81">
        <v>0</v>
      </c>
      <c r="L166">
        <v>0</v>
      </c>
      <c r="Y166" s="87"/>
      <c r="Z166">
        <f t="shared" si="35"/>
        <v>0</v>
      </c>
      <c r="AA166" t="str">
        <f t="shared" si="33"/>
        <v>陆家嘴支行</v>
      </c>
      <c r="AB166" s="82" t="s">
        <v>224</v>
      </c>
      <c r="AC166" s="82">
        <v>0</v>
      </c>
      <c r="AD166" s="82">
        <v>0</v>
      </c>
      <c r="AE166" s="82">
        <v>0</v>
      </c>
      <c r="AF166" s="82">
        <v>97200</v>
      </c>
      <c r="AG166" t="str">
        <f t="shared" si="34"/>
        <v>陆家嘴支行</v>
      </c>
      <c r="AI166" s="90" t="s">
        <v>543</v>
      </c>
      <c r="AJ166" s="90" t="s">
        <v>244</v>
      </c>
      <c r="AX166" t="s">
        <v>543</v>
      </c>
      <c r="AY166" t="s">
        <v>244</v>
      </c>
      <c r="BB166" t="str">
        <f t="shared" si="36"/>
        <v>三林支行</v>
      </c>
      <c r="BC166" t="s">
        <v>252</v>
      </c>
      <c r="BD166">
        <v>0</v>
      </c>
    </row>
    <row r="167" ht="17.25" spans="4:56">
      <c r="D167" s="81">
        <v>0</v>
      </c>
      <c r="L167">
        <v>0</v>
      </c>
      <c r="Y167" s="87"/>
      <c r="Z167">
        <f t="shared" si="35"/>
        <v>0</v>
      </c>
      <c r="AA167">
        <f t="shared" si="33"/>
        <v>0</v>
      </c>
      <c r="AB167" s="82" t="s">
        <v>545</v>
      </c>
      <c r="AC167" s="82">
        <v>0</v>
      </c>
      <c r="AD167" s="82">
        <v>0</v>
      </c>
      <c r="AE167" s="82">
        <v>0</v>
      </c>
      <c r="AF167" s="82">
        <v>0</v>
      </c>
      <c r="AG167">
        <f t="shared" si="34"/>
        <v>0</v>
      </c>
      <c r="AI167" s="90" t="s">
        <v>546</v>
      </c>
      <c r="AJ167" s="90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ht="17.25" spans="4:56">
      <c r="D168" s="81">
        <v>0</v>
      </c>
      <c r="L168">
        <v>0</v>
      </c>
      <c r="Y168" s="87"/>
      <c r="Z168">
        <f t="shared" si="35"/>
        <v>0</v>
      </c>
      <c r="AA168" t="str">
        <f t="shared" si="33"/>
        <v>洋泾支行</v>
      </c>
      <c r="AB168" s="82" t="s">
        <v>95</v>
      </c>
      <c r="AC168" s="82">
        <v>0</v>
      </c>
      <c r="AD168" s="82">
        <v>0</v>
      </c>
      <c r="AE168" s="82">
        <v>0</v>
      </c>
      <c r="AF168" s="82">
        <v>92000</v>
      </c>
      <c r="AG168" t="str">
        <f t="shared" si="34"/>
        <v>洋泾支行</v>
      </c>
      <c r="AI168" s="90" t="s">
        <v>548</v>
      </c>
      <c r="AJ168" s="90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ht="17.25" spans="4:56">
      <c r="D169" s="81">
        <v>0</v>
      </c>
      <c r="L169">
        <v>0</v>
      </c>
      <c r="Y169" s="87"/>
      <c r="Z169">
        <f t="shared" si="35"/>
        <v>0</v>
      </c>
      <c r="AA169">
        <f t="shared" si="33"/>
        <v>0</v>
      </c>
      <c r="AB169" s="82" t="s">
        <v>550</v>
      </c>
      <c r="AC169" s="82">
        <v>0</v>
      </c>
      <c r="AD169" s="82">
        <v>0</v>
      </c>
      <c r="AE169" s="82">
        <v>0</v>
      </c>
      <c r="AF169" s="82">
        <v>0</v>
      </c>
      <c r="AG169">
        <f t="shared" si="34"/>
        <v>0</v>
      </c>
      <c r="AI169" s="90" t="s">
        <v>551</v>
      </c>
      <c r="AJ169" s="90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ht="17.25" spans="4:56">
      <c r="D170" s="81">
        <v>0</v>
      </c>
      <c r="L170">
        <v>0</v>
      </c>
      <c r="Y170" s="87"/>
      <c r="Z170">
        <f t="shared" si="35"/>
        <v>0</v>
      </c>
      <c r="AA170" t="str">
        <f t="shared" si="33"/>
        <v>新园路支行</v>
      </c>
      <c r="AB170" s="82" t="s">
        <v>553</v>
      </c>
      <c r="AC170" s="82">
        <v>0</v>
      </c>
      <c r="AD170" s="82">
        <v>0</v>
      </c>
      <c r="AE170" s="82">
        <v>0</v>
      </c>
      <c r="AF170" s="82">
        <v>0</v>
      </c>
      <c r="AG170" t="str">
        <f t="shared" si="34"/>
        <v>新园路支行</v>
      </c>
      <c r="AI170" s="90" t="s">
        <v>554</v>
      </c>
      <c r="AJ170" s="90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ht="17.25" spans="4:56">
      <c r="D171" s="81">
        <v>0</v>
      </c>
      <c r="L171">
        <v>0</v>
      </c>
      <c r="Y171" s="87"/>
      <c r="Z171">
        <f t="shared" si="35"/>
        <v>0</v>
      </c>
      <c r="AA171" t="str">
        <f t="shared" si="33"/>
        <v>六里支行</v>
      </c>
      <c r="AB171" s="82" t="s">
        <v>556</v>
      </c>
      <c r="AC171" s="82">
        <v>0</v>
      </c>
      <c r="AD171" s="82">
        <v>0</v>
      </c>
      <c r="AE171" s="82">
        <v>0</v>
      </c>
      <c r="AF171" s="82">
        <v>14000</v>
      </c>
      <c r="AG171" t="str">
        <f t="shared" si="34"/>
        <v>六里支行</v>
      </c>
      <c r="AI171" s="90" t="s">
        <v>557</v>
      </c>
      <c r="AJ171" s="90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ht="17.25" spans="4:56">
      <c r="D172" s="81">
        <v>0</v>
      </c>
      <c r="L172">
        <v>0</v>
      </c>
      <c r="Y172" s="87"/>
      <c r="Z172">
        <f t="shared" si="35"/>
        <v>0</v>
      </c>
      <c r="AA172" t="str">
        <f t="shared" si="33"/>
        <v>运营管理部</v>
      </c>
      <c r="AB172" s="82" t="s">
        <v>341</v>
      </c>
      <c r="AC172" s="82">
        <v>0</v>
      </c>
      <c r="AD172" s="82">
        <v>0</v>
      </c>
      <c r="AE172" s="82">
        <v>0</v>
      </c>
      <c r="AF172" s="82">
        <v>0</v>
      </c>
      <c r="AG172" t="str">
        <f t="shared" si="34"/>
        <v>运营管理部</v>
      </c>
      <c r="AI172" s="90" t="s">
        <v>559</v>
      </c>
      <c r="AJ172" s="90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ht="17.25" spans="4:56">
      <c r="D173" s="81">
        <v>0</v>
      </c>
      <c r="L173">
        <v>0</v>
      </c>
      <c r="Y173" s="87"/>
      <c r="Z173">
        <f t="shared" si="35"/>
        <v>0</v>
      </c>
      <c r="AA173">
        <f t="shared" si="33"/>
        <v>0</v>
      </c>
      <c r="AB173" s="82" t="s">
        <v>560</v>
      </c>
      <c r="AC173" s="82">
        <v>0</v>
      </c>
      <c r="AD173" s="82">
        <v>0</v>
      </c>
      <c r="AE173" s="82">
        <v>0</v>
      </c>
      <c r="AF173" s="82">
        <v>0</v>
      </c>
      <c r="AG173">
        <f t="shared" si="34"/>
        <v>0</v>
      </c>
      <c r="AI173" s="89" t="s">
        <v>561</v>
      </c>
      <c r="AJ173" s="90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ht="17.25" spans="4:56">
      <c r="D174" s="81">
        <v>0</v>
      </c>
      <c r="L174">
        <v>0</v>
      </c>
      <c r="Y174" s="87"/>
      <c r="Z174">
        <f t="shared" si="35"/>
        <v>0</v>
      </c>
      <c r="AA174">
        <f t="shared" si="33"/>
        <v>0</v>
      </c>
      <c r="AB174" s="82" t="s">
        <v>101</v>
      </c>
      <c r="AC174" s="82">
        <v>0</v>
      </c>
      <c r="AD174" s="82">
        <v>0</v>
      </c>
      <c r="AE174" s="82">
        <v>52</v>
      </c>
      <c r="AF174" s="82">
        <v>608000</v>
      </c>
      <c r="AG174">
        <f t="shared" si="34"/>
        <v>0</v>
      </c>
      <c r="AI174" s="91" t="s">
        <v>562</v>
      </c>
      <c r="AJ174" s="90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ht="17.25" spans="4:56">
      <c r="D175" s="81">
        <v>0</v>
      </c>
      <c r="L175">
        <v>0</v>
      </c>
      <c r="Y175" s="87"/>
      <c r="Z175">
        <f t="shared" si="35"/>
        <v>0</v>
      </c>
      <c r="AA175">
        <f t="shared" si="33"/>
        <v>0</v>
      </c>
      <c r="AB175" s="82" t="s">
        <v>563</v>
      </c>
      <c r="AC175" s="82">
        <v>0</v>
      </c>
      <c r="AD175" s="82">
        <v>0</v>
      </c>
      <c r="AE175" s="82">
        <v>0</v>
      </c>
      <c r="AF175" s="82">
        <v>0</v>
      </c>
      <c r="AG175">
        <f t="shared" si="34"/>
        <v>0</v>
      </c>
      <c r="AI175" s="91" t="s">
        <v>564</v>
      </c>
      <c r="AJ175" s="90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ht="17.25" spans="4:56">
      <c r="D176" s="81">
        <v>0</v>
      </c>
      <c r="L176">
        <v>0</v>
      </c>
      <c r="Y176" s="87"/>
      <c r="Z176">
        <f t="shared" si="35"/>
        <v>0</v>
      </c>
      <c r="AA176">
        <f t="shared" si="33"/>
        <v>0</v>
      </c>
      <c r="AB176" s="82" t="s">
        <v>565</v>
      </c>
      <c r="AC176" s="82">
        <v>0</v>
      </c>
      <c r="AD176" s="82">
        <v>0</v>
      </c>
      <c r="AE176" s="82">
        <v>0</v>
      </c>
      <c r="AF176" s="82">
        <v>6280</v>
      </c>
      <c r="AG176">
        <f t="shared" si="34"/>
        <v>0</v>
      </c>
      <c r="AI176" s="90" t="s">
        <v>566</v>
      </c>
      <c r="AJ176" s="90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ht="17.25" spans="4:56">
      <c r="D177" s="81">
        <v>0</v>
      </c>
      <c r="L177">
        <v>0</v>
      </c>
      <c r="Y177" s="87"/>
      <c r="Z177">
        <f t="shared" si="35"/>
        <v>0</v>
      </c>
      <c r="AA177" t="str">
        <f t="shared" si="33"/>
        <v>张江支行</v>
      </c>
      <c r="AB177" s="82" t="s">
        <v>567</v>
      </c>
      <c r="AC177" s="82">
        <v>0</v>
      </c>
      <c r="AD177" s="82">
        <v>0</v>
      </c>
      <c r="AE177" s="82">
        <v>0</v>
      </c>
      <c r="AF177" s="82">
        <v>222150</v>
      </c>
      <c r="AG177" t="str">
        <f t="shared" si="34"/>
        <v>张江支行</v>
      </c>
      <c r="AI177" s="90" t="s">
        <v>568</v>
      </c>
      <c r="AJ177" s="90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ht="17.25" spans="4:51">
      <c r="D178" s="81">
        <v>0</v>
      </c>
      <c r="L178">
        <v>0</v>
      </c>
      <c r="Y178" s="87"/>
      <c r="Z178">
        <f t="shared" si="35"/>
        <v>0</v>
      </c>
      <c r="AA178" t="str">
        <f t="shared" si="33"/>
        <v>曹路支行</v>
      </c>
      <c r="AB178" s="82" t="s">
        <v>569</v>
      </c>
      <c r="AC178" s="82">
        <v>0</v>
      </c>
      <c r="AD178" s="82">
        <v>0</v>
      </c>
      <c r="AE178" s="82">
        <v>0</v>
      </c>
      <c r="AF178" s="82">
        <v>0</v>
      </c>
      <c r="AG178" t="str">
        <f t="shared" si="34"/>
        <v>曹路支行</v>
      </c>
      <c r="AI178" s="90" t="s">
        <v>570</v>
      </c>
      <c r="AJ178" s="90" t="s">
        <v>259</v>
      </c>
      <c r="AX178" t="s">
        <v>570</v>
      </c>
      <c r="AY178" t="s">
        <v>259</v>
      </c>
    </row>
    <row r="179" ht="17.25" spans="4:51">
      <c r="D179" s="81">
        <v>0</v>
      </c>
      <c r="L179">
        <v>0</v>
      </c>
      <c r="Y179" s="87"/>
      <c r="Z179">
        <f t="shared" si="35"/>
        <v>0</v>
      </c>
      <c r="AA179">
        <f t="shared" si="33"/>
        <v>0</v>
      </c>
      <c r="AB179" s="82" t="s">
        <v>571</v>
      </c>
      <c r="AC179" s="82">
        <v>0</v>
      </c>
      <c r="AD179" s="82">
        <v>0</v>
      </c>
      <c r="AE179" s="82">
        <v>0</v>
      </c>
      <c r="AF179" s="82">
        <v>66000</v>
      </c>
      <c r="AG179">
        <f t="shared" si="34"/>
        <v>0</v>
      </c>
      <c r="AI179" s="90" t="s">
        <v>572</v>
      </c>
      <c r="AJ179" s="90" t="s">
        <v>259</v>
      </c>
      <c r="AX179" t="s">
        <v>572</v>
      </c>
      <c r="AY179" t="s">
        <v>259</v>
      </c>
    </row>
    <row r="180" ht="17.25" spans="4:51">
      <c r="D180" s="81">
        <v>0</v>
      </c>
      <c r="L180">
        <v>0</v>
      </c>
      <c r="Y180" s="87"/>
      <c r="Z180">
        <f t="shared" si="35"/>
        <v>0</v>
      </c>
      <c r="AA180" t="str">
        <f t="shared" si="33"/>
        <v>芳华分理处</v>
      </c>
      <c r="AB180" s="82" t="s">
        <v>573</v>
      </c>
      <c r="AC180" s="82">
        <v>0</v>
      </c>
      <c r="AD180" s="82">
        <v>0</v>
      </c>
      <c r="AE180" s="82">
        <v>0</v>
      </c>
      <c r="AF180" s="82">
        <v>0</v>
      </c>
      <c r="AG180" t="str">
        <f t="shared" si="34"/>
        <v>芳华分理处</v>
      </c>
      <c r="AI180" s="93" t="s">
        <v>574</v>
      </c>
      <c r="AJ180" s="90" t="s">
        <v>259</v>
      </c>
      <c r="AX180" t="s">
        <v>574</v>
      </c>
      <c r="AY180" t="s">
        <v>259</v>
      </c>
    </row>
    <row r="181" ht="17.25" spans="4:51">
      <c r="D181" s="81">
        <v>0</v>
      </c>
      <c r="L181">
        <v>0</v>
      </c>
      <c r="Y181" s="87"/>
      <c r="Z181">
        <f t="shared" si="35"/>
        <v>0</v>
      </c>
      <c r="AA181" t="str">
        <f t="shared" si="33"/>
        <v>高桥支行</v>
      </c>
      <c r="AB181" s="82" t="s">
        <v>575</v>
      </c>
      <c r="AC181" s="82">
        <v>0</v>
      </c>
      <c r="AD181" s="82">
        <v>0</v>
      </c>
      <c r="AE181" s="82">
        <v>0</v>
      </c>
      <c r="AF181" s="82">
        <v>0</v>
      </c>
      <c r="AG181" t="str">
        <f t="shared" si="34"/>
        <v>高桥支行</v>
      </c>
      <c r="AI181" s="94" t="s">
        <v>576</v>
      </c>
      <c r="AJ181" s="90" t="s">
        <v>259</v>
      </c>
      <c r="AX181" t="s">
        <v>576</v>
      </c>
      <c r="AY181" t="s">
        <v>259</v>
      </c>
    </row>
    <row r="182" ht="17.25" spans="4:51">
      <c r="D182" s="81">
        <v>0</v>
      </c>
      <c r="L182">
        <v>0</v>
      </c>
      <c r="Y182" s="87"/>
      <c r="Z182">
        <f t="shared" si="35"/>
        <v>0</v>
      </c>
      <c r="AA182" t="str">
        <f t="shared" si="33"/>
        <v>高东支行</v>
      </c>
      <c r="AB182" s="82" t="s">
        <v>577</v>
      </c>
      <c r="AC182" s="82">
        <v>0</v>
      </c>
      <c r="AD182" s="82">
        <v>0</v>
      </c>
      <c r="AE182" s="82">
        <v>0</v>
      </c>
      <c r="AF182" s="82">
        <v>0</v>
      </c>
      <c r="AG182" t="str">
        <f t="shared" si="34"/>
        <v>高东支行</v>
      </c>
      <c r="AI182" s="90" t="s">
        <v>578</v>
      </c>
      <c r="AJ182" s="90" t="s">
        <v>259</v>
      </c>
      <c r="AX182" t="s">
        <v>578</v>
      </c>
      <c r="AY182" t="s">
        <v>259</v>
      </c>
    </row>
    <row r="183" ht="17.25" spans="4:51">
      <c r="D183" s="81">
        <v>0</v>
      </c>
      <c r="L183">
        <v>0</v>
      </c>
      <c r="Y183" s="87"/>
      <c r="Z183">
        <f t="shared" si="35"/>
        <v>0</v>
      </c>
      <c r="AA183">
        <f t="shared" si="33"/>
        <v>0</v>
      </c>
      <c r="AB183" s="82" t="s">
        <v>579</v>
      </c>
      <c r="AC183" s="82">
        <v>0</v>
      </c>
      <c r="AD183" s="82">
        <v>0</v>
      </c>
      <c r="AE183" s="82">
        <v>0</v>
      </c>
      <c r="AF183" s="82">
        <v>10000</v>
      </c>
      <c r="AG183">
        <f t="shared" si="34"/>
        <v>0</v>
      </c>
      <c r="AI183" s="90" t="s">
        <v>580</v>
      </c>
      <c r="AJ183" s="90" t="s">
        <v>239</v>
      </c>
      <c r="AX183" t="s">
        <v>580</v>
      </c>
      <c r="AY183" t="s">
        <v>239</v>
      </c>
    </row>
    <row r="184" ht="17.25" spans="4:51">
      <c r="D184" s="81">
        <v>0</v>
      </c>
      <c r="L184">
        <v>0</v>
      </c>
      <c r="Y184" s="87"/>
      <c r="Z184">
        <f t="shared" si="35"/>
        <v>0</v>
      </c>
      <c r="AA184">
        <f t="shared" si="33"/>
        <v>0</v>
      </c>
      <c r="AB184" s="82" t="s">
        <v>581</v>
      </c>
      <c r="AC184" s="82">
        <v>0</v>
      </c>
      <c r="AD184" s="82">
        <v>0</v>
      </c>
      <c r="AE184" s="82">
        <v>0</v>
      </c>
      <c r="AF184" s="82">
        <v>0</v>
      </c>
      <c r="AG184">
        <f t="shared" si="34"/>
        <v>0</v>
      </c>
      <c r="AI184" s="90" t="s">
        <v>582</v>
      </c>
      <c r="AJ184" s="90" t="s">
        <v>239</v>
      </c>
      <c r="AX184" t="s">
        <v>582</v>
      </c>
      <c r="AY184" t="s">
        <v>239</v>
      </c>
    </row>
    <row r="185" ht="17.25" spans="4:51">
      <c r="D185" s="81">
        <v>0</v>
      </c>
      <c r="L185">
        <v>0</v>
      </c>
      <c r="Y185" s="87"/>
      <c r="Z185">
        <f t="shared" si="35"/>
        <v>0</v>
      </c>
      <c r="AA185">
        <f t="shared" si="33"/>
        <v>0</v>
      </c>
      <c r="AB185" s="82" t="s">
        <v>583</v>
      </c>
      <c r="AC185" s="82">
        <v>0</v>
      </c>
      <c r="AD185" s="82">
        <v>0</v>
      </c>
      <c r="AE185" s="82">
        <v>0</v>
      </c>
      <c r="AF185" s="82">
        <v>200000</v>
      </c>
      <c r="AG185">
        <f t="shared" si="34"/>
        <v>0</v>
      </c>
      <c r="AI185" s="90" t="s">
        <v>584</v>
      </c>
      <c r="AJ185" s="90" t="s">
        <v>239</v>
      </c>
      <c r="AX185" t="s">
        <v>584</v>
      </c>
      <c r="AY185" t="s">
        <v>239</v>
      </c>
    </row>
    <row r="186" ht="17.25" spans="4:51">
      <c r="D186" s="81">
        <v>0</v>
      </c>
      <c r="L186">
        <v>0</v>
      </c>
      <c r="Y186" s="87"/>
      <c r="Z186">
        <f t="shared" si="35"/>
        <v>0</v>
      </c>
      <c r="AA186" t="str">
        <f t="shared" si="33"/>
        <v>曹路支行</v>
      </c>
      <c r="AB186" s="82" t="s">
        <v>585</v>
      </c>
      <c r="AC186" s="82">
        <v>0</v>
      </c>
      <c r="AD186" s="82">
        <v>0</v>
      </c>
      <c r="AE186" s="82">
        <v>0</v>
      </c>
      <c r="AF186" s="82">
        <v>0</v>
      </c>
      <c r="AG186" t="str">
        <f t="shared" si="34"/>
        <v>曹路支行</v>
      </c>
      <c r="AI186" s="90" t="s">
        <v>586</v>
      </c>
      <c r="AJ186" s="90" t="s">
        <v>239</v>
      </c>
      <c r="AX186" t="s">
        <v>586</v>
      </c>
      <c r="AY186" t="s">
        <v>239</v>
      </c>
    </row>
    <row r="187" ht="17.25" spans="4:51">
      <c r="D187" s="81">
        <v>0</v>
      </c>
      <c r="L187">
        <v>0</v>
      </c>
      <c r="Y187" s="87"/>
      <c r="Z187">
        <f t="shared" si="35"/>
        <v>0</v>
      </c>
      <c r="AA187" t="str">
        <f t="shared" si="33"/>
        <v>三林支行</v>
      </c>
      <c r="AB187" s="82" t="s">
        <v>587</v>
      </c>
      <c r="AC187" s="82">
        <v>0</v>
      </c>
      <c r="AD187" s="82">
        <v>0</v>
      </c>
      <c r="AE187" s="82">
        <v>0</v>
      </c>
      <c r="AF187" s="82">
        <v>0</v>
      </c>
      <c r="AG187" t="str">
        <f t="shared" si="34"/>
        <v>三林支行</v>
      </c>
      <c r="AI187" s="90" t="s">
        <v>588</v>
      </c>
      <c r="AJ187" s="90" t="s">
        <v>239</v>
      </c>
      <c r="AX187" t="s">
        <v>588</v>
      </c>
      <c r="AY187" t="s">
        <v>239</v>
      </c>
    </row>
    <row r="188" ht="17.25" spans="4:51">
      <c r="D188" s="81">
        <v>0</v>
      </c>
      <c r="L188">
        <v>0</v>
      </c>
      <c r="Y188" s="87"/>
      <c r="Z188">
        <f t="shared" si="35"/>
        <v>0</v>
      </c>
      <c r="AA188" t="str">
        <f t="shared" si="33"/>
        <v>运营管理部业务保障部</v>
      </c>
      <c r="AB188" s="82" t="s">
        <v>415</v>
      </c>
      <c r="AC188" s="82">
        <v>0</v>
      </c>
      <c r="AD188" s="82">
        <v>0</v>
      </c>
      <c r="AE188" s="82">
        <v>0</v>
      </c>
      <c r="AF188" s="82">
        <v>0</v>
      </c>
      <c r="AG188" t="str">
        <f t="shared" si="34"/>
        <v>运营管理部业务保障部</v>
      </c>
      <c r="AI188" s="90" t="s">
        <v>589</v>
      </c>
      <c r="AJ188" s="90" t="s">
        <v>239</v>
      </c>
      <c r="AX188" t="s">
        <v>589</v>
      </c>
      <c r="AY188" t="s">
        <v>239</v>
      </c>
    </row>
    <row r="189" ht="17.25" spans="4:51">
      <c r="D189" s="81">
        <v>0</v>
      </c>
      <c r="L189">
        <v>0</v>
      </c>
      <c r="Y189" s="87"/>
      <c r="Z189">
        <f t="shared" si="35"/>
        <v>0</v>
      </c>
      <c r="AA189" t="str">
        <f t="shared" si="33"/>
        <v>凌兆分理处</v>
      </c>
      <c r="AB189" s="82" t="s">
        <v>236</v>
      </c>
      <c r="AC189" s="82">
        <v>0</v>
      </c>
      <c r="AD189" s="82">
        <v>0</v>
      </c>
      <c r="AE189" s="82">
        <v>0</v>
      </c>
      <c r="AF189" s="82">
        <v>13000</v>
      </c>
      <c r="AG189" t="str">
        <f t="shared" si="34"/>
        <v>凌兆分理处</v>
      </c>
      <c r="AI189" s="90" t="s">
        <v>590</v>
      </c>
      <c r="AJ189" s="90" t="s">
        <v>239</v>
      </c>
      <c r="AX189" t="s">
        <v>590</v>
      </c>
      <c r="AY189" t="s">
        <v>239</v>
      </c>
    </row>
    <row r="190" ht="17.25" spans="4:51">
      <c r="D190" s="81">
        <v>0</v>
      </c>
      <c r="L190">
        <v>0</v>
      </c>
      <c r="Y190" s="87"/>
      <c r="Z190">
        <f t="shared" si="35"/>
        <v>0</v>
      </c>
      <c r="AA190" t="str">
        <f t="shared" si="33"/>
        <v>东沟支行</v>
      </c>
      <c r="AB190" s="82" t="s">
        <v>134</v>
      </c>
      <c r="AC190" s="82">
        <v>0</v>
      </c>
      <c r="AD190" s="82">
        <v>0</v>
      </c>
      <c r="AE190" s="82">
        <v>0</v>
      </c>
      <c r="AF190" s="82">
        <v>0</v>
      </c>
      <c r="AG190" t="str">
        <f t="shared" si="34"/>
        <v>东沟支行</v>
      </c>
      <c r="AI190" s="94" t="s">
        <v>591</v>
      </c>
      <c r="AJ190" s="90" t="s">
        <v>239</v>
      </c>
      <c r="AX190" t="s">
        <v>591</v>
      </c>
      <c r="AY190" t="s">
        <v>239</v>
      </c>
    </row>
    <row r="191" ht="17.25" spans="4:51">
      <c r="D191" s="81">
        <v>0</v>
      </c>
      <c r="L191">
        <v>0</v>
      </c>
      <c r="Y191" s="87"/>
      <c r="Z191">
        <f t="shared" si="35"/>
        <v>0</v>
      </c>
      <c r="AA191" t="str">
        <f t="shared" si="33"/>
        <v>潼港分理处</v>
      </c>
      <c r="AB191" s="82" t="s">
        <v>245</v>
      </c>
      <c r="AC191" s="82">
        <v>0</v>
      </c>
      <c r="AD191" s="82">
        <v>8000</v>
      </c>
      <c r="AE191" s="82">
        <v>0</v>
      </c>
      <c r="AF191" s="82">
        <v>8000</v>
      </c>
      <c r="AG191" t="str">
        <f t="shared" si="34"/>
        <v>潼港分理处</v>
      </c>
      <c r="AI191" s="90" t="s">
        <v>352</v>
      </c>
      <c r="AJ191" s="90" t="s">
        <v>239</v>
      </c>
      <c r="AX191" t="s">
        <v>352</v>
      </c>
      <c r="AY191" t="s">
        <v>239</v>
      </c>
    </row>
    <row r="192" ht="17.25" spans="4:51">
      <c r="D192" s="81">
        <v>0</v>
      </c>
      <c r="L192">
        <v>0</v>
      </c>
      <c r="Y192" s="87"/>
      <c r="Z192">
        <f t="shared" si="35"/>
        <v>0</v>
      </c>
      <c r="AA192" t="str">
        <f t="shared" si="33"/>
        <v>曹路支行</v>
      </c>
      <c r="AB192" s="82" t="s">
        <v>592</v>
      </c>
      <c r="AC192" s="82">
        <v>0</v>
      </c>
      <c r="AD192" s="82">
        <v>0</v>
      </c>
      <c r="AE192" s="82">
        <v>0</v>
      </c>
      <c r="AF192" s="82">
        <v>0</v>
      </c>
      <c r="AG192" t="str">
        <f t="shared" si="34"/>
        <v>曹路支行</v>
      </c>
      <c r="AI192" s="90" t="s">
        <v>593</v>
      </c>
      <c r="AJ192" s="90" t="s">
        <v>73</v>
      </c>
      <c r="AX192" t="s">
        <v>593</v>
      </c>
      <c r="AY192" t="s">
        <v>73</v>
      </c>
    </row>
    <row r="193" ht="17.25" spans="4:51">
      <c r="D193" s="81">
        <v>0</v>
      </c>
      <c r="L193">
        <v>0</v>
      </c>
      <c r="Y193" s="87"/>
      <c r="Z193">
        <f t="shared" si="35"/>
        <v>0</v>
      </c>
      <c r="AA193">
        <f t="shared" si="33"/>
        <v>0</v>
      </c>
      <c r="AB193" s="82" t="s">
        <v>594</v>
      </c>
      <c r="AC193" s="82">
        <v>0</v>
      </c>
      <c r="AD193" s="82">
        <v>0</v>
      </c>
      <c r="AE193" s="82">
        <v>0</v>
      </c>
      <c r="AF193" s="82">
        <v>0</v>
      </c>
      <c r="AG193">
        <f t="shared" si="34"/>
        <v>0</v>
      </c>
      <c r="AI193" s="90" t="s">
        <v>595</v>
      </c>
      <c r="AJ193" s="90" t="s">
        <v>73</v>
      </c>
      <c r="AX193" t="s">
        <v>595</v>
      </c>
      <c r="AY193" t="s">
        <v>73</v>
      </c>
    </row>
    <row r="194" ht="17.25" spans="4:51">
      <c r="D194" s="81">
        <v>0</v>
      </c>
      <c r="L194">
        <v>0</v>
      </c>
      <c r="Y194" s="87"/>
      <c r="Z194">
        <f t="shared" si="35"/>
        <v>0</v>
      </c>
      <c r="AA194" t="str">
        <f t="shared" ref="AA194:AA257" si="37">AG194</f>
        <v>民耀分理处</v>
      </c>
      <c r="AB194" s="82" t="s">
        <v>248</v>
      </c>
      <c r="AC194" s="82">
        <v>0</v>
      </c>
      <c r="AD194" s="82">
        <v>0</v>
      </c>
      <c r="AE194" s="82">
        <v>0</v>
      </c>
      <c r="AF194" s="82">
        <v>50000</v>
      </c>
      <c r="AG194" t="str">
        <f t="shared" ref="AG194:AG257" si="38">IFERROR(VLOOKUP(AB194,$AI:$AJ,2,FALSE),0)</f>
        <v>民耀分理处</v>
      </c>
      <c r="AI194" s="90" t="s">
        <v>331</v>
      </c>
      <c r="AJ194" s="90" t="s">
        <v>73</v>
      </c>
      <c r="AK194" t="s">
        <v>263</v>
      </c>
      <c r="AX194" t="s">
        <v>331</v>
      </c>
      <c r="AY194" t="s">
        <v>73</v>
      </c>
    </row>
    <row r="195" ht="17.25" spans="4:51">
      <c r="D195" s="81">
        <v>0</v>
      </c>
      <c r="L195">
        <v>0</v>
      </c>
      <c r="Y195" s="87"/>
      <c r="Z195">
        <f t="shared" si="35"/>
        <v>0</v>
      </c>
      <c r="AA195" t="str">
        <f t="shared" si="37"/>
        <v>张江支行</v>
      </c>
      <c r="AB195" s="82" t="s">
        <v>596</v>
      </c>
      <c r="AC195" s="82">
        <v>0</v>
      </c>
      <c r="AD195" s="82">
        <v>0</v>
      </c>
      <c r="AE195" s="82">
        <v>0</v>
      </c>
      <c r="AF195" s="82">
        <v>0</v>
      </c>
      <c r="AG195" t="str">
        <f t="shared" si="38"/>
        <v>张江支行</v>
      </c>
      <c r="AI195" s="90" t="s">
        <v>597</v>
      </c>
      <c r="AJ195" s="90" t="s">
        <v>73</v>
      </c>
      <c r="AK195" t="s">
        <v>263</v>
      </c>
      <c r="AX195" t="s">
        <v>597</v>
      </c>
      <c r="AY195" t="s">
        <v>73</v>
      </c>
    </row>
    <row r="196" ht="17.25" spans="4:51">
      <c r="D196" s="81">
        <v>0</v>
      </c>
      <c r="L196">
        <v>0</v>
      </c>
      <c r="Y196" s="87"/>
      <c r="Z196">
        <f t="shared" ref="Z196:Z259" si="39">P196-Y196</f>
        <v>0</v>
      </c>
      <c r="AA196" t="str">
        <f t="shared" si="37"/>
        <v>六里支行</v>
      </c>
      <c r="AB196" s="82" t="s">
        <v>108</v>
      </c>
      <c r="AC196" s="82">
        <v>0</v>
      </c>
      <c r="AD196" s="82">
        <v>0</v>
      </c>
      <c r="AE196" s="82">
        <v>0</v>
      </c>
      <c r="AF196" s="82">
        <v>0</v>
      </c>
      <c r="AG196" t="str">
        <f t="shared" si="38"/>
        <v>六里支行</v>
      </c>
      <c r="AI196" s="90" t="s">
        <v>410</v>
      </c>
      <c r="AJ196" s="90" t="s">
        <v>73</v>
      </c>
      <c r="AK196" t="s">
        <v>263</v>
      </c>
      <c r="AX196" t="s">
        <v>410</v>
      </c>
      <c r="AY196" t="s">
        <v>73</v>
      </c>
    </row>
    <row r="197" ht="17.25" spans="4:51">
      <c r="D197" s="81">
        <v>0</v>
      </c>
      <c r="L197">
        <v>0</v>
      </c>
      <c r="Y197" s="87"/>
      <c r="Z197">
        <f t="shared" si="39"/>
        <v>0</v>
      </c>
      <c r="AA197" t="str">
        <f t="shared" si="37"/>
        <v>零售金融部</v>
      </c>
      <c r="AB197" s="82" t="s">
        <v>282</v>
      </c>
      <c r="AC197" s="82">
        <v>0</v>
      </c>
      <c r="AD197" s="82">
        <v>0</v>
      </c>
      <c r="AE197" s="82">
        <v>0</v>
      </c>
      <c r="AF197" s="82">
        <v>0</v>
      </c>
      <c r="AG197" t="str">
        <f t="shared" si="38"/>
        <v>零售金融部</v>
      </c>
      <c r="AI197" s="94" t="s">
        <v>598</v>
      </c>
      <c r="AJ197" s="90" t="s">
        <v>73</v>
      </c>
      <c r="AK197" t="s">
        <v>263</v>
      </c>
      <c r="AX197" t="s">
        <v>598</v>
      </c>
      <c r="AY197" t="s">
        <v>73</v>
      </c>
    </row>
    <row r="198" ht="17.25" spans="4:51">
      <c r="D198" s="81">
        <v>0</v>
      </c>
      <c r="L198">
        <v>0</v>
      </c>
      <c r="Y198" s="87"/>
      <c r="Z198">
        <f t="shared" si="39"/>
        <v>0</v>
      </c>
      <c r="AA198" t="str">
        <f t="shared" si="37"/>
        <v>御桥分理处</v>
      </c>
      <c r="AB198" s="82" t="s">
        <v>599</v>
      </c>
      <c r="AC198" s="82">
        <v>0</v>
      </c>
      <c r="AD198" s="82">
        <v>0</v>
      </c>
      <c r="AE198" s="82">
        <v>0</v>
      </c>
      <c r="AF198" s="82">
        <v>0</v>
      </c>
      <c r="AG198" t="str">
        <f t="shared" si="38"/>
        <v>御桥分理处</v>
      </c>
      <c r="AI198" s="90" t="s">
        <v>600</v>
      </c>
      <c r="AJ198" s="90" t="s">
        <v>73</v>
      </c>
      <c r="AK198" t="s">
        <v>263</v>
      </c>
      <c r="AX198" t="s">
        <v>600</v>
      </c>
      <c r="AY198" t="s">
        <v>73</v>
      </c>
    </row>
    <row r="199" ht="17.25" spans="4:51">
      <c r="D199" s="81">
        <v>0</v>
      </c>
      <c r="L199">
        <v>0</v>
      </c>
      <c r="Y199" s="87"/>
      <c r="Z199">
        <f t="shared" si="39"/>
        <v>0</v>
      </c>
      <c r="AA199" t="str">
        <f t="shared" si="37"/>
        <v>三林支行</v>
      </c>
      <c r="AB199" s="82" t="s">
        <v>601</v>
      </c>
      <c r="AC199" s="82">
        <v>0</v>
      </c>
      <c r="AD199" s="82">
        <v>0</v>
      </c>
      <c r="AE199" s="82">
        <v>3</v>
      </c>
      <c r="AF199" s="82">
        <v>0</v>
      </c>
      <c r="AG199" t="str">
        <f t="shared" si="38"/>
        <v>三林支行</v>
      </c>
      <c r="AI199" s="90" t="s">
        <v>602</v>
      </c>
      <c r="AJ199" s="90" t="s">
        <v>73</v>
      </c>
      <c r="AK199" t="s">
        <v>263</v>
      </c>
      <c r="AX199" t="s">
        <v>602</v>
      </c>
      <c r="AY199" t="s">
        <v>73</v>
      </c>
    </row>
    <row r="200" ht="17.25" spans="4:51">
      <c r="D200" s="81">
        <v>0</v>
      </c>
      <c r="L200">
        <v>0</v>
      </c>
      <c r="Y200" s="87"/>
      <c r="Z200">
        <f t="shared" si="39"/>
        <v>0</v>
      </c>
      <c r="AA200">
        <f t="shared" si="37"/>
        <v>0</v>
      </c>
      <c r="AB200" s="82" t="s">
        <v>603</v>
      </c>
      <c r="AC200" s="82">
        <v>0</v>
      </c>
      <c r="AD200" s="82">
        <v>0</v>
      </c>
      <c r="AE200" s="82">
        <v>0</v>
      </c>
      <c r="AF200" s="82">
        <v>0</v>
      </c>
      <c r="AG200">
        <f t="shared" si="38"/>
        <v>0</v>
      </c>
      <c r="AI200" s="90" t="s">
        <v>604</v>
      </c>
      <c r="AJ200" s="90" t="s">
        <v>73</v>
      </c>
      <c r="AK200" t="s">
        <v>263</v>
      </c>
      <c r="AX200" t="s">
        <v>604</v>
      </c>
      <c r="AY200" t="s">
        <v>73</v>
      </c>
    </row>
    <row r="201" ht="17.25" spans="4:51">
      <c r="D201" s="81">
        <v>0</v>
      </c>
      <c r="L201">
        <v>0</v>
      </c>
      <c r="Y201" s="87"/>
      <c r="Z201">
        <f t="shared" si="39"/>
        <v>0</v>
      </c>
      <c r="AA201" t="str">
        <f t="shared" si="37"/>
        <v>零售市场部</v>
      </c>
      <c r="AB201" s="82" t="s">
        <v>255</v>
      </c>
      <c r="AC201" s="82">
        <v>0</v>
      </c>
      <c r="AD201" s="82">
        <v>0</v>
      </c>
      <c r="AE201" s="82">
        <v>0</v>
      </c>
      <c r="AF201" s="82">
        <v>477300</v>
      </c>
      <c r="AG201" t="str">
        <f t="shared" si="38"/>
        <v>零售市场部</v>
      </c>
      <c r="AI201" s="94" t="s">
        <v>262</v>
      </c>
      <c r="AJ201" s="90" t="s">
        <v>73</v>
      </c>
      <c r="AK201" t="s">
        <v>263</v>
      </c>
      <c r="AX201" t="s">
        <v>262</v>
      </c>
      <c r="AY201" t="s">
        <v>73</v>
      </c>
    </row>
    <row r="202" ht="17.25" spans="4:51">
      <c r="D202" s="81">
        <v>0</v>
      </c>
      <c r="L202">
        <v>0</v>
      </c>
      <c r="Y202" s="87"/>
      <c r="Z202">
        <f t="shared" si="39"/>
        <v>0</v>
      </c>
      <c r="AA202" t="str">
        <f t="shared" si="37"/>
        <v>北蔡支行</v>
      </c>
      <c r="AB202" s="82" t="s">
        <v>260</v>
      </c>
      <c r="AC202" s="82">
        <v>0</v>
      </c>
      <c r="AD202" s="82">
        <v>0</v>
      </c>
      <c r="AE202" s="82">
        <v>0</v>
      </c>
      <c r="AF202" s="82">
        <v>140000</v>
      </c>
      <c r="AG202" t="str">
        <f t="shared" si="38"/>
        <v>北蔡支行</v>
      </c>
      <c r="AI202" s="90" t="s">
        <v>605</v>
      </c>
      <c r="AJ202" s="90" t="s">
        <v>235</v>
      </c>
      <c r="AX202" t="s">
        <v>605</v>
      </c>
      <c r="AY202" t="s">
        <v>235</v>
      </c>
    </row>
    <row r="203" ht="17.25" spans="4:51">
      <c r="D203" s="81">
        <v>0</v>
      </c>
      <c r="L203">
        <v>0</v>
      </c>
      <c r="Y203" s="87"/>
      <c r="Z203">
        <f t="shared" si="39"/>
        <v>0</v>
      </c>
      <c r="AA203" t="str">
        <f t="shared" si="37"/>
        <v>金海华城分理处</v>
      </c>
      <c r="AB203" s="82" t="s">
        <v>606</v>
      </c>
      <c r="AC203" s="82">
        <v>0</v>
      </c>
      <c r="AD203" s="82">
        <v>0</v>
      </c>
      <c r="AE203" s="82">
        <v>0</v>
      </c>
      <c r="AF203" s="82">
        <v>6800</v>
      </c>
      <c r="AG203" t="str">
        <f t="shared" si="38"/>
        <v>金海华城分理处</v>
      </c>
      <c r="AI203" s="90" t="s">
        <v>607</v>
      </c>
      <c r="AJ203" s="90" t="s">
        <v>235</v>
      </c>
      <c r="AX203" t="s">
        <v>607</v>
      </c>
      <c r="AY203" t="s">
        <v>235</v>
      </c>
    </row>
    <row r="204" ht="17.25" spans="4:51">
      <c r="D204" s="81">
        <v>0</v>
      </c>
      <c r="L204">
        <v>0</v>
      </c>
      <c r="Y204" s="87"/>
      <c r="Z204">
        <f t="shared" si="39"/>
        <v>0</v>
      </c>
      <c r="AA204" t="str">
        <f t="shared" si="37"/>
        <v>运营管理部</v>
      </c>
      <c r="AB204" s="82" t="s">
        <v>333</v>
      </c>
      <c r="AC204" s="82">
        <v>0</v>
      </c>
      <c r="AD204" s="82">
        <v>0</v>
      </c>
      <c r="AE204" s="82">
        <v>0</v>
      </c>
      <c r="AF204" s="82">
        <v>0</v>
      </c>
      <c r="AG204" t="str">
        <f t="shared" si="38"/>
        <v>运营管理部</v>
      </c>
      <c r="AI204" s="90" t="s">
        <v>537</v>
      </c>
      <c r="AJ204" s="90" t="s">
        <v>235</v>
      </c>
      <c r="AX204" t="s">
        <v>537</v>
      </c>
      <c r="AY204" t="s">
        <v>235</v>
      </c>
    </row>
    <row r="205" ht="17.25" spans="4:51">
      <c r="D205" s="81">
        <v>0</v>
      </c>
      <c r="L205">
        <v>0</v>
      </c>
      <c r="Y205" s="87"/>
      <c r="Z205">
        <f t="shared" si="39"/>
        <v>0</v>
      </c>
      <c r="AA205" t="str">
        <f t="shared" si="37"/>
        <v>合规内控部</v>
      </c>
      <c r="AB205" s="82" t="s">
        <v>470</v>
      </c>
      <c r="AC205" s="82">
        <v>0</v>
      </c>
      <c r="AD205" s="82">
        <v>0</v>
      </c>
      <c r="AE205" s="82">
        <v>0</v>
      </c>
      <c r="AF205" s="82">
        <v>0</v>
      </c>
      <c r="AG205" t="str">
        <f t="shared" si="38"/>
        <v>合规内控部</v>
      </c>
      <c r="AI205" s="90" t="s">
        <v>608</v>
      </c>
      <c r="AJ205" s="90" t="s">
        <v>235</v>
      </c>
      <c r="AX205" t="s">
        <v>608</v>
      </c>
      <c r="AY205" t="s">
        <v>235</v>
      </c>
    </row>
    <row r="206" ht="17.25" spans="4:51">
      <c r="D206" s="81">
        <v>0</v>
      </c>
      <c r="L206">
        <v>0</v>
      </c>
      <c r="Y206" s="87"/>
      <c r="Z206">
        <f t="shared" si="39"/>
        <v>0</v>
      </c>
      <c r="AA206" t="str">
        <f t="shared" si="37"/>
        <v>高行支行</v>
      </c>
      <c r="AB206" s="82" t="s">
        <v>609</v>
      </c>
      <c r="AC206" s="82">
        <v>0</v>
      </c>
      <c r="AD206" s="82">
        <v>0</v>
      </c>
      <c r="AE206" s="82">
        <v>0</v>
      </c>
      <c r="AF206" s="82">
        <v>0</v>
      </c>
      <c r="AG206" t="str">
        <f t="shared" si="38"/>
        <v>高行支行</v>
      </c>
      <c r="AI206" s="89" t="s">
        <v>610</v>
      </c>
      <c r="AJ206" s="90" t="s">
        <v>66</v>
      </c>
      <c r="AK206" t="s">
        <v>267</v>
      </c>
      <c r="AX206" t="s">
        <v>610</v>
      </c>
      <c r="AY206" t="s">
        <v>66</v>
      </c>
    </row>
    <row r="207" ht="17.25" spans="4:51">
      <c r="D207" s="81">
        <v>0</v>
      </c>
      <c r="L207">
        <v>0</v>
      </c>
      <c r="Y207" s="87"/>
      <c r="Z207">
        <f t="shared" si="39"/>
        <v>0</v>
      </c>
      <c r="AA207" t="str">
        <f t="shared" si="37"/>
        <v>风险管理部</v>
      </c>
      <c r="AB207" s="82" t="s">
        <v>513</v>
      </c>
      <c r="AC207" s="82">
        <v>0</v>
      </c>
      <c r="AD207" s="82">
        <v>0</v>
      </c>
      <c r="AE207" s="82">
        <v>0</v>
      </c>
      <c r="AF207" s="82">
        <v>0</v>
      </c>
      <c r="AG207" t="str">
        <f t="shared" si="38"/>
        <v>风险管理部</v>
      </c>
      <c r="AI207" s="91" t="s">
        <v>275</v>
      </c>
      <c r="AJ207" s="90" t="s">
        <v>66</v>
      </c>
      <c r="AK207" t="s">
        <v>267</v>
      </c>
      <c r="AX207" t="s">
        <v>275</v>
      </c>
      <c r="AY207" t="s">
        <v>66</v>
      </c>
    </row>
    <row r="208" ht="17.25" spans="4:51">
      <c r="D208" s="81">
        <v>0</v>
      </c>
      <c r="L208">
        <v>0</v>
      </c>
      <c r="Y208" s="87"/>
      <c r="Z208">
        <f t="shared" si="39"/>
        <v>0</v>
      </c>
      <c r="AA208" t="str">
        <f t="shared" si="37"/>
        <v>营业部</v>
      </c>
      <c r="AB208" s="82" t="s">
        <v>262</v>
      </c>
      <c r="AC208" s="82">
        <v>0</v>
      </c>
      <c r="AD208" s="82">
        <v>0</v>
      </c>
      <c r="AE208" s="82">
        <v>0</v>
      </c>
      <c r="AF208" s="82">
        <v>0</v>
      </c>
      <c r="AG208" t="str">
        <f t="shared" si="38"/>
        <v>营业部</v>
      </c>
      <c r="AI208" s="90" t="s">
        <v>277</v>
      </c>
      <c r="AJ208" s="90" t="s">
        <v>66</v>
      </c>
      <c r="AK208" t="s">
        <v>267</v>
      </c>
      <c r="AX208" t="s">
        <v>277</v>
      </c>
      <c r="AY208" t="s">
        <v>66</v>
      </c>
    </row>
    <row r="209" ht="17.25" spans="4:51">
      <c r="D209" s="81">
        <v>0</v>
      </c>
      <c r="L209">
        <v>0</v>
      </c>
      <c r="Y209" s="87"/>
      <c r="Z209">
        <f t="shared" si="39"/>
        <v>0</v>
      </c>
      <c r="AA209" t="str">
        <f t="shared" si="37"/>
        <v>运营管理部</v>
      </c>
      <c r="AB209" s="82" t="s">
        <v>344</v>
      </c>
      <c r="AC209" s="82">
        <v>0</v>
      </c>
      <c r="AD209" s="82">
        <v>0</v>
      </c>
      <c r="AE209" s="82">
        <v>0</v>
      </c>
      <c r="AF209" s="82">
        <v>0</v>
      </c>
      <c r="AG209" t="str">
        <f t="shared" si="38"/>
        <v>运营管理部</v>
      </c>
      <c r="AI209" s="90" t="s">
        <v>313</v>
      </c>
      <c r="AJ209" s="90" t="s">
        <v>66</v>
      </c>
      <c r="AK209" t="s">
        <v>267</v>
      </c>
      <c r="AX209" t="s">
        <v>313</v>
      </c>
      <c r="AY209" t="s">
        <v>66</v>
      </c>
    </row>
    <row r="210" ht="17.25" spans="4:51">
      <c r="D210" s="81">
        <v>0</v>
      </c>
      <c r="L210">
        <v>0</v>
      </c>
      <c r="Y210" s="87"/>
      <c r="Z210">
        <f t="shared" si="39"/>
        <v>0</v>
      </c>
      <c r="AA210" t="str">
        <f t="shared" si="37"/>
        <v>营业部</v>
      </c>
      <c r="AB210" s="82" t="s">
        <v>611</v>
      </c>
      <c r="AC210" s="82">
        <v>0</v>
      </c>
      <c r="AD210" s="82">
        <v>0</v>
      </c>
      <c r="AE210" s="82">
        <v>0</v>
      </c>
      <c r="AF210" s="82">
        <v>0</v>
      </c>
      <c r="AG210" t="str">
        <f t="shared" si="38"/>
        <v>营业部</v>
      </c>
      <c r="AI210" s="90" t="s">
        <v>612</v>
      </c>
      <c r="AJ210" s="90" t="s">
        <v>66</v>
      </c>
      <c r="AK210" t="s">
        <v>267</v>
      </c>
      <c r="AX210" t="s">
        <v>612</v>
      </c>
      <c r="AY210" t="s">
        <v>66</v>
      </c>
    </row>
    <row r="211" ht="17.25" spans="4:51">
      <c r="D211" s="81">
        <v>0</v>
      </c>
      <c r="L211">
        <v>0</v>
      </c>
      <c r="Y211" s="87"/>
      <c r="Z211">
        <f t="shared" si="39"/>
        <v>0</v>
      </c>
      <c r="AA211" t="str">
        <f t="shared" si="37"/>
        <v>香山分理处</v>
      </c>
      <c r="AB211" s="82" t="s">
        <v>613</v>
      </c>
      <c r="AC211" s="82">
        <v>0</v>
      </c>
      <c r="AD211" s="82">
        <v>0</v>
      </c>
      <c r="AE211" s="82">
        <v>6</v>
      </c>
      <c r="AF211" s="82">
        <v>0</v>
      </c>
      <c r="AG211" t="str">
        <f t="shared" si="38"/>
        <v>香山分理处</v>
      </c>
      <c r="AI211" s="90" t="s">
        <v>614</v>
      </c>
      <c r="AJ211" s="90" t="s">
        <v>66</v>
      </c>
      <c r="AX211" t="s">
        <v>614</v>
      </c>
      <c r="AY211" t="s">
        <v>66</v>
      </c>
    </row>
    <row r="212" ht="17.25" spans="4:51">
      <c r="D212" s="81">
        <v>0</v>
      </c>
      <c r="L212">
        <v>0</v>
      </c>
      <c r="Y212" s="87"/>
      <c r="Z212">
        <f t="shared" si="39"/>
        <v>0</v>
      </c>
      <c r="AA212" t="str">
        <f t="shared" si="37"/>
        <v>办公室</v>
      </c>
      <c r="AB212" s="82" t="s">
        <v>87</v>
      </c>
      <c r="AC212" s="82">
        <v>0</v>
      </c>
      <c r="AD212" s="82">
        <v>0</v>
      </c>
      <c r="AE212" s="82">
        <v>0</v>
      </c>
      <c r="AF212" s="82">
        <v>0</v>
      </c>
      <c r="AG212" t="str">
        <f t="shared" si="38"/>
        <v>办公室</v>
      </c>
      <c r="AI212" s="90" t="s">
        <v>355</v>
      </c>
      <c r="AJ212" s="90" t="s">
        <v>100</v>
      </c>
      <c r="AX212" t="s">
        <v>355</v>
      </c>
      <c r="AY212" t="s">
        <v>100</v>
      </c>
    </row>
    <row r="213" ht="17.25" spans="4:51">
      <c r="D213" s="81">
        <v>0</v>
      </c>
      <c r="L213">
        <v>0</v>
      </c>
      <c r="Y213" s="87"/>
      <c r="Z213">
        <f t="shared" si="39"/>
        <v>0</v>
      </c>
      <c r="AA213" t="str">
        <f t="shared" si="37"/>
        <v>和炯路支行</v>
      </c>
      <c r="AB213" s="82" t="s">
        <v>266</v>
      </c>
      <c r="AC213" s="82">
        <v>0</v>
      </c>
      <c r="AD213" s="82">
        <v>0</v>
      </c>
      <c r="AE213" s="82">
        <v>0</v>
      </c>
      <c r="AF213" s="82">
        <v>0</v>
      </c>
      <c r="AG213" t="str">
        <f t="shared" si="38"/>
        <v>和炯路支行</v>
      </c>
      <c r="AI213" s="90" t="s">
        <v>423</v>
      </c>
      <c r="AJ213" s="90" t="s">
        <v>100</v>
      </c>
      <c r="AX213" t="s">
        <v>423</v>
      </c>
      <c r="AY213" t="s">
        <v>100</v>
      </c>
    </row>
    <row r="214" ht="17.25" spans="4:51">
      <c r="D214" s="81">
        <v>0</v>
      </c>
      <c r="L214">
        <v>0</v>
      </c>
      <c r="Y214" s="87"/>
      <c r="Z214">
        <f t="shared" si="39"/>
        <v>0</v>
      </c>
      <c r="AA214" t="str">
        <f t="shared" si="37"/>
        <v>花木支行</v>
      </c>
      <c r="AB214" s="82" t="s">
        <v>270</v>
      </c>
      <c r="AC214" s="82">
        <v>0</v>
      </c>
      <c r="AD214" s="82">
        <v>0</v>
      </c>
      <c r="AE214" s="82">
        <v>0</v>
      </c>
      <c r="AF214" s="82">
        <v>25700</v>
      </c>
      <c r="AG214" t="str">
        <f t="shared" si="38"/>
        <v>花木支行</v>
      </c>
      <c r="AI214" s="90" t="s">
        <v>202</v>
      </c>
      <c r="AJ214" s="90" t="s">
        <v>100</v>
      </c>
      <c r="AX214" t="s">
        <v>202</v>
      </c>
      <c r="AY214" t="s">
        <v>100</v>
      </c>
    </row>
    <row r="215" ht="17.25" spans="4:51">
      <c r="D215" s="81">
        <v>0</v>
      </c>
      <c r="L215">
        <v>0</v>
      </c>
      <c r="Y215" s="87"/>
      <c r="Z215">
        <f t="shared" si="39"/>
        <v>0</v>
      </c>
      <c r="AA215" t="str">
        <f t="shared" si="37"/>
        <v>运营管理部</v>
      </c>
      <c r="AB215" s="82" t="s">
        <v>309</v>
      </c>
      <c r="AC215" s="82">
        <v>0</v>
      </c>
      <c r="AD215" s="82">
        <v>0</v>
      </c>
      <c r="AE215" s="82">
        <v>0</v>
      </c>
      <c r="AF215" s="82">
        <v>0</v>
      </c>
      <c r="AG215" t="str">
        <f t="shared" si="38"/>
        <v>运营管理部</v>
      </c>
      <c r="AI215" s="90" t="s">
        <v>403</v>
      </c>
      <c r="AJ215" s="90" t="s">
        <v>100</v>
      </c>
      <c r="AX215" t="s">
        <v>403</v>
      </c>
      <c r="AY215" t="s">
        <v>100</v>
      </c>
    </row>
    <row r="216" ht="17.25" spans="4:51">
      <c r="D216" s="81">
        <v>0</v>
      </c>
      <c r="L216">
        <v>0</v>
      </c>
      <c r="Y216" s="87"/>
      <c r="Z216">
        <f t="shared" si="39"/>
        <v>0</v>
      </c>
      <c r="AA216" t="str">
        <f t="shared" si="37"/>
        <v>市场一部</v>
      </c>
      <c r="AB216" s="82" t="s">
        <v>589</v>
      </c>
      <c r="AC216" s="82">
        <v>0</v>
      </c>
      <c r="AD216" s="82">
        <v>0</v>
      </c>
      <c r="AE216" s="82">
        <v>0</v>
      </c>
      <c r="AF216" s="82">
        <v>0</v>
      </c>
      <c r="AG216" t="str">
        <f t="shared" si="38"/>
        <v>市场一部</v>
      </c>
      <c r="AI216" s="90" t="s">
        <v>615</v>
      </c>
      <c r="AJ216" s="90" t="s">
        <v>100</v>
      </c>
      <c r="AK216" t="s">
        <v>263</v>
      </c>
      <c r="AX216" t="s">
        <v>615</v>
      </c>
      <c r="AY216" t="s">
        <v>100</v>
      </c>
    </row>
    <row r="217" ht="17.25" spans="4:51">
      <c r="D217" s="81">
        <v>0</v>
      </c>
      <c r="L217">
        <v>0</v>
      </c>
      <c r="Y217" s="87"/>
      <c r="Z217">
        <f t="shared" si="39"/>
        <v>0</v>
      </c>
      <c r="AA217" t="str">
        <f t="shared" si="37"/>
        <v>民耀分理处</v>
      </c>
      <c r="AB217" s="82" t="s">
        <v>616</v>
      </c>
      <c r="AC217" s="82">
        <v>0</v>
      </c>
      <c r="AD217" s="82">
        <v>0</v>
      </c>
      <c r="AE217" s="82">
        <v>0</v>
      </c>
      <c r="AF217" s="82">
        <v>0</v>
      </c>
      <c r="AG217" t="str">
        <f t="shared" si="38"/>
        <v>民耀分理处</v>
      </c>
      <c r="AI217" s="90" t="s">
        <v>617</v>
      </c>
      <c r="AJ217" s="90" t="s">
        <v>100</v>
      </c>
      <c r="AX217" t="s">
        <v>617</v>
      </c>
      <c r="AY217" t="s">
        <v>100</v>
      </c>
    </row>
    <row r="218" ht="17.25" spans="4:51">
      <c r="D218" s="81">
        <v>0</v>
      </c>
      <c r="L218">
        <v>0</v>
      </c>
      <c r="Y218" s="87"/>
      <c r="Z218">
        <f t="shared" si="39"/>
        <v>0</v>
      </c>
      <c r="AA218">
        <f t="shared" si="37"/>
        <v>0</v>
      </c>
      <c r="AB218" s="82" t="s">
        <v>141</v>
      </c>
      <c r="AC218" s="82">
        <v>0</v>
      </c>
      <c r="AD218" s="82">
        <v>0</v>
      </c>
      <c r="AE218" s="82">
        <v>0</v>
      </c>
      <c r="AF218" s="82">
        <v>0</v>
      </c>
      <c r="AG218">
        <f t="shared" si="38"/>
        <v>0</v>
      </c>
      <c r="AI218" s="90" t="s">
        <v>280</v>
      </c>
      <c r="AJ218" s="90" t="s">
        <v>100</v>
      </c>
      <c r="AX218" t="s">
        <v>280</v>
      </c>
      <c r="AY218" t="s">
        <v>100</v>
      </c>
    </row>
    <row r="219" ht="17.25" spans="4:51">
      <c r="D219" s="81">
        <v>0</v>
      </c>
      <c r="L219">
        <v>0</v>
      </c>
      <c r="Y219" s="87"/>
      <c r="Z219">
        <f t="shared" si="39"/>
        <v>0</v>
      </c>
      <c r="AA219" t="str">
        <f t="shared" si="37"/>
        <v>张江支行</v>
      </c>
      <c r="AB219" s="82" t="s">
        <v>275</v>
      </c>
      <c r="AC219" s="82">
        <v>0</v>
      </c>
      <c r="AD219" s="82">
        <v>0</v>
      </c>
      <c r="AE219" s="82">
        <v>0</v>
      </c>
      <c r="AF219" s="82">
        <v>0</v>
      </c>
      <c r="AG219" t="str">
        <f t="shared" si="38"/>
        <v>张江支行</v>
      </c>
      <c r="AI219" s="90" t="s">
        <v>618</v>
      </c>
      <c r="AJ219" s="90" t="s">
        <v>100</v>
      </c>
      <c r="AX219" t="s">
        <v>618</v>
      </c>
      <c r="AY219" t="s">
        <v>100</v>
      </c>
    </row>
    <row r="220" ht="17.25" spans="4:51">
      <c r="D220" s="81">
        <v>0</v>
      </c>
      <c r="L220">
        <v>0</v>
      </c>
      <c r="Y220" s="87"/>
      <c r="Z220">
        <f t="shared" si="39"/>
        <v>0</v>
      </c>
      <c r="AA220" t="str">
        <f t="shared" si="37"/>
        <v>营业部</v>
      </c>
      <c r="AB220" s="82" t="s">
        <v>619</v>
      </c>
      <c r="AC220" s="82">
        <v>0</v>
      </c>
      <c r="AD220" s="82">
        <v>0</v>
      </c>
      <c r="AE220" s="82">
        <v>0</v>
      </c>
      <c r="AF220" s="82">
        <v>0</v>
      </c>
      <c r="AG220" t="str">
        <f t="shared" si="38"/>
        <v>营业部</v>
      </c>
      <c r="AI220" s="90" t="s">
        <v>620</v>
      </c>
      <c r="AJ220" s="90" t="s">
        <v>100</v>
      </c>
      <c r="AX220" t="s">
        <v>620</v>
      </c>
      <c r="AY220" t="s">
        <v>100</v>
      </c>
    </row>
    <row r="221" ht="17.25" spans="4:51">
      <c r="D221" s="81">
        <v>0</v>
      </c>
      <c r="L221">
        <v>0</v>
      </c>
      <c r="Y221" s="87"/>
      <c r="Z221">
        <f t="shared" si="39"/>
        <v>0</v>
      </c>
      <c r="AA221">
        <f t="shared" si="37"/>
        <v>0</v>
      </c>
      <c r="AB221" s="82" t="s">
        <v>621</v>
      </c>
      <c r="AC221" s="82">
        <v>0</v>
      </c>
      <c r="AD221" s="82">
        <v>0</v>
      </c>
      <c r="AE221" s="82">
        <v>0</v>
      </c>
      <c r="AF221" s="82">
        <v>0</v>
      </c>
      <c r="AG221">
        <f t="shared" si="38"/>
        <v>0</v>
      </c>
      <c r="AI221" s="90" t="s">
        <v>408</v>
      </c>
      <c r="AJ221" s="90" t="s">
        <v>100</v>
      </c>
      <c r="AX221" t="s">
        <v>408</v>
      </c>
      <c r="AY221" t="s">
        <v>100</v>
      </c>
    </row>
    <row r="222" ht="17.25" spans="4:51">
      <c r="D222" s="81">
        <v>0</v>
      </c>
      <c r="L222">
        <v>0</v>
      </c>
      <c r="Y222" s="87"/>
      <c r="Z222">
        <f t="shared" si="39"/>
        <v>0</v>
      </c>
      <c r="AA222" t="str">
        <f t="shared" si="37"/>
        <v>风险管理部</v>
      </c>
      <c r="AB222" s="82" t="s">
        <v>515</v>
      </c>
      <c r="AC222" s="82">
        <v>0</v>
      </c>
      <c r="AD222" s="82">
        <v>0</v>
      </c>
      <c r="AE222" s="82">
        <v>0</v>
      </c>
      <c r="AF222" s="82">
        <v>0</v>
      </c>
      <c r="AG222" t="str">
        <f t="shared" si="38"/>
        <v>风险管理部</v>
      </c>
      <c r="AI222" s="90" t="s">
        <v>162</v>
      </c>
      <c r="AJ222" s="90" t="s">
        <v>100</v>
      </c>
      <c r="AX222" t="s">
        <v>162</v>
      </c>
      <c r="AY222" t="s">
        <v>100</v>
      </c>
    </row>
    <row r="223" ht="17.25" spans="4:51">
      <c r="D223" s="81">
        <v>0</v>
      </c>
      <c r="L223">
        <v>0</v>
      </c>
      <c r="Y223" s="87"/>
      <c r="Z223">
        <f t="shared" si="39"/>
        <v>0</v>
      </c>
      <c r="AA223">
        <f t="shared" si="37"/>
        <v>0</v>
      </c>
      <c r="AB223" s="82" t="s">
        <v>622</v>
      </c>
      <c r="AC223" s="82">
        <v>0</v>
      </c>
      <c r="AD223" s="82">
        <v>0</v>
      </c>
      <c r="AE223" s="82">
        <v>0</v>
      </c>
      <c r="AF223" s="82">
        <v>0</v>
      </c>
      <c r="AG223">
        <f t="shared" si="38"/>
        <v>0</v>
      </c>
      <c r="AI223" s="90" t="s">
        <v>173</v>
      </c>
      <c r="AJ223" s="90" t="s">
        <v>100</v>
      </c>
      <c r="AX223" t="s">
        <v>173</v>
      </c>
      <c r="AY223" t="s">
        <v>100</v>
      </c>
    </row>
    <row r="224" ht="17.25" spans="4:51">
      <c r="D224" s="81">
        <v>0</v>
      </c>
      <c r="L224">
        <v>0</v>
      </c>
      <c r="Y224" s="87"/>
      <c r="Z224">
        <f t="shared" si="39"/>
        <v>0</v>
      </c>
      <c r="AA224" t="str">
        <f t="shared" si="37"/>
        <v>公司金融部</v>
      </c>
      <c r="AB224" s="82" t="s">
        <v>223</v>
      </c>
      <c r="AC224" s="82">
        <v>0</v>
      </c>
      <c r="AD224" s="82">
        <v>0</v>
      </c>
      <c r="AE224" s="82">
        <v>0</v>
      </c>
      <c r="AF224" s="82">
        <v>0</v>
      </c>
      <c r="AG224" t="str">
        <f t="shared" si="38"/>
        <v>公司金融部</v>
      </c>
      <c r="AI224" s="90" t="s">
        <v>195</v>
      </c>
      <c r="AJ224" s="90" t="s">
        <v>100</v>
      </c>
      <c r="AX224" t="s">
        <v>195</v>
      </c>
      <c r="AY224" t="s">
        <v>100</v>
      </c>
    </row>
    <row r="225" ht="17.25" spans="4:51">
      <c r="D225" s="81">
        <v>0</v>
      </c>
      <c r="L225">
        <v>0</v>
      </c>
      <c r="Y225" s="87"/>
      <c r="Z225">
        <f t="shared" si="39"/>
        <v>0</v>
      </c>
      <c r="AA225" t="str">
        <f t="shared" si="37"/>
        <v>张江支行</v>
      </c>
      <c r="AB225" s="82" t="s">
        <v>277</v>
      </c>
      <c r="AC225" s="82">
        <v>0</v>
      </c>
      <c r="AD225" s="82">
        <v>0</v>
      </c>
      <c r="AE225" s="82">
        <v>0</v>
      </c>
      <c r="AF225" s="82">
        <v>100000</v>
      </c>
      <c r="AG225" t="str">
        <f t="shared" si="38"/>
        <v>张江支行</v>
      </c>
      <c r="AI225" s="95" t="s">
        <v>65</v>
      </c>
      <c r="AJ225" s="90" t="s">
        <v>100</v>
      </c>
      <c r="AX225" t="s">
        <v>65</v>
      </c>
      <c r="AY225" t="s">
        <v>100</v>
      </c>
    </row>
    <row r="226" ht="17.25" spans="4:51">
      <c r="D226" s="81">
        <v>0</v>
      </c>
      <c r="L226">
        <v>0</v>
      </c>
      <c r="Y226" s="87"/>
      <c r="Z226">
        <f t="shared" si="39"/>
        <v>0</v>
      </c>
      <c r="AA226" t="str">
        <f t="shared" si="37"/>
        <v>运营管理部</v>
      </c>
      <c r="AB226" s="82" t="s">
        <v>412</v>
      </c>
      <c r="AC226" s="82">
        <v>0</v>
      </c>
      <c r="AD226" s="82">
        <v>0</v>
      </c>
      <c r="AE226" s="82">
        <v>0</v>
      </c>
      <c r="AF226" s="82">
        <v>0</v>
      </c>
      <c r="AG226" t="str">
        <f t="shared" si="38"/>
        <v>运营管理部</v>
      </c>
      <c r="AI226" s="93" t="s">
        <v>77</v>
      </c>
      <c r="AJ226" s="90" t="s">
        <v>100</v>
      </c>
      <c r="AX226" t="s">
        <v>77</v>
      </c>
      <c r="AY226" t="s">
        <v>100</v>
      </c>
    </row>
    <row r="227" ht="17.25" spans="4:51">
      <c r="D227" s="81">
        <v>0</v>
      </c>
      <c r="L227">
        <v>0</v>
      </c>
      <c r="Y227" s="87"/>
      <c r="Z227">
        <f t="shared" si="39"/>
        <v>0</v>
      </c>
      <c r="AA227" t="str">
        <f t="shared" si="37"/>
        <v>三林支行</v>
      </c>
      <c r="AB227" s="82" t="s">
        <v>623</v>
      </c>
      <c r="AC227" s="82">
        <v>0</v>
      </c>
      <c r="AD227" s="82">
        <v>0</v>
      </c>
      <c r="AE227" s="82">
        <v>0</v>
      </c>
      <c r="AF227" s="82">
        <v>100000</v>
      </c>
      <c r="AG227" t="str">
        <f t="shared" si="38"/>
        <v>三林支行</v>
      </c>
      <c r="AI227" s="90" t="s">
        <v>206</v>
      </c>
      <c r="AJ227" s="90" t="s">
        <v>100</v>
      </c>
      <c r="AX227" t="s">
        <v>206</v>
      </c>
      <c r="AY227" t="s">
        <v>100</v>
      </c>
    </row>
    <row r="228" ht="17.25" spans="4:51">
      <c r="D228" s="81">
        <v>0</v>
      </c>
      <c r="L228">
        <v>0</v>
      </c>
      <c r="Y228" s="87"/>
      <c r="Z228">
        <f t="shared" si="39"/>
        <v>0</v>
      </c>
      <c r="AA228">
        <f t="shared" si="37"/>
        <v>0</v>
      </c>
      <c r="AB228" s="82" t="s">
        <v>624</v>
      </c>
      <c r="AC228" s="82">
        <v>0</v>
      </c>
      <c r="AD228" s="82">
        <v>0</v>
      </c>
      <c r="AE228" s="82">
        <v>0</v>
      </c>
      <c r="AF228" s="82">
        <v>0</v>
      </c>
      <c r="AG228">
        <f t="shared" si="38"/>
        <v>0</v>
      </c>
      <c r="AI228" s="96" t="s">
        <v>33</v>
      </c>
      <c r="AJ228" s="90" t="s">
        <v>100</v>
      </c>
      <c r="AX228" t="s">
        <v>33</v>
      </c>
      <c r="AY228" t="s">
        <v>100</v>
      </c>
    </row>
    <row r="229" ht="17.25" spans="4:51">
      <c r="D229" s="81">
        <v>0</v>
      </c>
      <c r="L229">
        <v>0</v>
      </c>
      <c r="Y229" s="87"/>
      <c r="Z229">
        <f t="shared" si="39"/>
        <v>0</v>
      </c>
      <c r="AA229" t="str">
        <f t="shared" si="37"/>
        <v>零售市场部</v>
      </c>
      <c r="AB229" s="82" t="s">
        <v>280</v>
      </c>
      <c r="AC229" s="82">
        <v>0</v>
      </c>
      <c r="AD229" s="82">
        <v>0</v>
      </c>
      <c r="AE229" s="82">
        <v>0</v>
      </c>
      <c r="AF229" s="82">
        <v>17888</v>
      </c>
      <c r="AG229" t="str">
        <f t="shared" si="38"/>
        <v>零售市场部</v>
      </c>
      <c r="AI229" s="96" t="s">
        <v>255</v>
      </c>
      <c r="AJ229" s="90" t="s">
        <v>100</v>
      </c>
      <c r="AX229" t="s">
        <v>255</v>
      </c>
      <c r="AY229" t="s">
        <v>100</v>
      </c>
    </row>
    <row r="230" ht="17.25" spans="4:51">
      <c r="D230" s="81">
        <v>0</v>
      </c>
      <c r="L230">
        <v>0</v>
      </c>
      <c r="Y230" s="87"/>
      <c r="Z230">
        <f t="shared" si="39"/>
        <v>0</v>
      </c>
      <c r="AA230" t="str">
        <f t="shared" si="37"/>
        <v>唐镇支行</v>
      </c>
      <c r="AB230" s="82" t="s">
        <v>625</v>
      </c>
      <c r="AC230" s="82">
        <v>0</v>
      </c>
      <c r="AD230" s="82">
        <v>0</v>
      </c>
      <c r="AE230" s="82">
        <v>0</v>
      </c>
      <c r="AF230" s="82">
        <v>0</v>
      </c>
      <c r="AG230" t="str">
        <f t="shared" si="38"/>
        <v>唐镇支行</v>
      </c>
      <c r="AI230" s="90" t="s">
        <v>116</v>
      </c>
      <c r="AJ230" s="90" t="s">
        <v>100</v>
      </c>
      <c r="AX230" t="s">
        <v>116</v>
      </c>
      <c r="AY230" t="s">
        <v>100</v>
      </c>
    </row>
    <row r="231" ht="17.25" spans="4:51">
      <c r="D231" s="81">
        <v>0</v>
      </c>
      <c r="L231">
        <v>0</v>
      </c>
      <c r="Y231" s="87"/>
      <c r="Z231">
        <f t="shared" si="39"/>
        <v>0</v>
      </c>
      <c r="AA231" t="str">
        <f t="shared" si="37"/>
        <v>川沙支行</v>
      </c>
      <c r="AB231" s="82" t="s">
        <v>283</v>
      </c>
      <c r="AC231" s="82">
        <v>0</v>
      </c>
      <c r="AD231" s="82">
        <v>0</v>
      </c>
      <c r="AE231" s="82">
        <v>3</v>
      </c>
      <c r="AF231" s="82">
        <v>136000</v>
      </c>
      <c r="AG231" t="str">
        <f t="shared" si="38"/>
        <v>川沙支行</v>
      </c>
      <c r="AI231" s="90" t="s">
        <v>158</v>
      </c>
      <c r="AJ231" s="90" t="s">
        <v>100</v>
      </c>
      <c r="AX231" t="s">
        <v>158</v>
      </c>
      <c r="AY231" t="s">
        <v>100</v>
      </c>
    </row>
    <row r="232" ht="17.25" spans="4:51">
      <c r="D232" s="81">
        <v>0</v>
      </c>
      <c r="L232">
        <v>0</v>
      </c>
      <c r="Y232" s="87"/>
      <c r="Z232">
        <f t="shared" si="39"/>
        <v>0</v>
      </c>
      <c r="AA232" t="str">
        <f t="shared" si="37"/>
        <v>高东支行</v>
      </c>
      <c r="AB232" s="82" t="s">
        <v>287</v>
      </c>
      <c r="AC232" s="82">
        <v>0</v>
      </c>
      <c r="AD232" s="82">
        <v>0</v>
      </c>
      <c r="AE232" s="82">
        <v>27</v>
      </c>
      <c r="AF232" s="82">
        <v>182500</v>
      </c>
      <c r="AG232" t="str">
        <f t="shared" si="38"/>
        <v>高东支行</v>
      </c>
      <c r="AI232" s="90" t="s">
        <v>185</v>
      </c>
      <c r="AJ232" s="90" t="s">
        <v>100</v>
      </c>
      <c r="AX232" t="s">
        <v>185</v>
      </c>
      <c r="AY232" t="s">
        <v>100</v>
      </c>
    </row>
    <row r="233" ht="17.25" spans="4:51">
      <c r="D233" s="81">
        <v>0</v>
      </c>
      <c r="L233">
        <v>0</v>
      </c>
      <c r="Y233" s="87"/>
      <c r="Z233">
        <f t="shared" si="39"/>
        <v>0</v>
      </c>
      <c r="AA233" t="str">
        <f t="shared" si="37"/>
        <v>陆家嘴支行</v>
      </c>
      <c r="AB233" s="82" t="s">
        <v>291</v>
      </c>
      <c r="AC233" s="82">
        <v>0</v>
      </c>
      <c r="AD233" s="82">
        <v>0</v>
      </c>
      <c r="AE233" s="82">
        <v>1</v>
      </c>
      <c r="AF233" s="82">
        <v>36550</v>
      </c>
      <c r="AG233" t="str">
        <f t="shared" si="38"/>
        <v>陆家嘴支行</v>
      </c>
      <c r="AI233" s="90" t="s">
        <v>56</v>
      </c>
      <c r="AJ233" s="90" t="s">
        <v>100</v>
      </c>
      <c r="AX233" t="s">
        <v>56</v>
      </c>
      <c r="AY233" t="s">
        <v>100</v>
      </c>
    </row>
    <row r="234" ht="17.25" spans="4:51">
      <c r="D234" s="81">
        <v>0</v>
      </c>
      <c r="L234">
        <v>0</v>
      </c>
      <c r="Y234" s="87"/>
      <c r="Z234">
        <f t="shared" si="39"/>
        <v>0</v>
      </c>
      <c r="AA234" t="str">
        <f t="shared" si="37"/>
        <v>高行支行</v>
      </c>
      <c r="AB234" s="82" t="s">
        <v>626</v>
      </c>
      <c r="AC234" s="82">
        <v>0</v>
      </c>
      <c r="AD234" s="82">
        <v>0</v>
      </c>
      <c r="AE234" s="82">
        <v>0</v>
      </c>
      <c r="AF234" s="82">
        <v>0</v>
      </c>
      <c r="AG234" t="str">
        <f t="shared" si="38"/>
        <v>高行支行</v>
      </c>
      <c r="AI234" s="90" t="s">
        <v>189</v>
      </c>
      <c r="AJ234" s="90" t="s">
        <v>100</v>
      </c>
      <c r="AX234" t="s">
        <v>189</v>
      </c>
      <c r="AY234" t="s">
        <v>100</v>
      </c>
    </row>
    <row r="235" ht="17.25" spans="4:51">
      <c r="D235" s="81">
        <v>0</v>
      </c>
      <c r="L235">
        <v>0</v>
      </c>
      <c r="Y235" s="87"/>
      <c r="Z235">
        <f t="shared" si="39"/>
        <v>0</v>
      </c>
      <c r="AA235" t="str">
        <f t="shared" si="37"/>
        <v>三林支行</v>
      </c>
      <c r="AB235" s="82" t="s">
        <v>627</v>
      </c>
      <c r="AC235" s="82">
        <v>0</v>
      </c>
      <c r="AD235" s="82">
        <v>0</v>
      </c>
      <c r="AE235" s="82">
        <v>0</v>
      </c>
      <c r="AF235" s="82">
        <v>200000</v>
      </c>
      <c r="AG235" t="str">
        <f t="shared" si="38"/>
        <v>三林支行</v>
      </c>
      <c r="AI235" s="90" t="s">
        <v>240</v>
      </c>
      <c r="AJ235" s="90" t="s">
        <v>100</v>
      </c>
      <c r="AX235" t="s">
        <v>240</v>
      </c>
      <c r="AY235" t="s">
        <v>100</v>
      </c>
    </row>
    <row r="236" ht="17.25" spans="4:51">
      <c r="D236" s="81">
        <v>0</v>
      </c>
      <c r="L236">
        <v>0</v>
      </c>
      <c r="Y236" s="87"/>
      <c r="Z236">
        <f t="shared" si="39"/>
        <v>0</v>
      </c>
      <c r="AA236" t="str">
        <f t="shared" si="37"/>
        <v>高桥支行</v>
      </c>
      <c r="AB236" s="82" t="s">
        <v>628</v>
      </c>
      <c r="AC236" s="82">
        <v>0</v>
      </c>
      <c r="AD236" s="82">
        <v>0</v>
      </c>
      <c r="AE236" s="82">
        <v>0</v>
      </c>
      <c r="AF236" s="82">
        <v>0</v>
      </c>
      <c r="AG236" t="str">
        <f t="shared" si="38"/>
        <v>高桥支行</v>
      </c>
      <c r="AI236" s="90" t="s">
        <v>150</v>
      </c>
      <c r="AJ236" s="90" t="s">
        <v>100</v>
      </c>
      <c r="AX236" t="s">
        <v>150</v>
      </c>
      <c r="AY236" t="s">
        <v>100</v>
      </c>
    </row>
    <row r="237" ht="17.25" spans="4:51">
      <c r="D237" s="81">
        <v>0</v>
      </c>
      <c r="L237">
        <v>0</v>
      </c>
      <c r="Y237" s="87"/>
      <c r="Z237">
        <f t="shared" si="39"/>
        <v>0</v>
      </c>
      <c r="AA237">
        <f t="shared" si="37"/>
        <v>0</v>
      </c>
      <c r="AB237" s="82" t="s">
        <v>629</v>
      </c>
      <c r="AC237" s="82">
        <v>0</v>
      </c>
      <c r="AD237" s="82">
        <v>0</v>
      </c>
      <c r="AE237" s="82">
        <v>0</v>
      </c>
      <c r="AF237" s="82">
        <v>0</v>
      </c>
      <c r="AG237">
        <f t="shared" si="38"/>
        <v>0</v>
      </c>
      <c r="AI237" s="90" t="s">
        <v>131</v>
      </c>
      <c r="AJ237" s="90" t="s">
        <v>100</v>
      </c>
      <c r="AX237" t="s">
        <v>131</v>
      </c>
      <c r="AY237" t="s">
        <v>100</v>
      </c>
    </row>
    <row r="238" ht="17.25" spans="4:51">
      <c r="D238" s="81">
        <v>0</v>
      </c>
      <c r="L238">
        <v>0</v>
      </c>
      <c r="Y238" s="87"/>
      <c r="Z238">
        <f t="shared" si="39"/>
        <v>0</v>
      </c>
      <c r="AA238" t="str">
        <f t="shared" si="37"/>
        <v>零售市场部</v>
      </c>
      <c r="AB238" s="82" t="s">
        <v>116</v>
      </c>
      <c r="AC238" s="82">
        <v>0</v>
      </c>
      <c r="AD238" s="82">
        <v>0</v>
      </c>
      <c r="AE238" s="82">
        <v>50</v>
      </c>
      <c r="AF238" s="82">
        <v>1005000</v>
      </c>
      <c r="AG238" t="str">
        <f t="shared" si="38"/>
        <v>零售市场部</v>
      </c>
      <c r="AI238" s="90" t="s">
        <v>179</v>
      </c>
      <c r="AJ238" s="90" t="s">
        <v>100</v>
      </c>
      <c r="AX238" t="s">
        <v>179</v>
      </c>
      <c r="AY238" t="s">
        <v>100</v>
      </c>
    </row>
    <row r="239" ht="17.25" spans="4:51">
      <c r="D239" s="81">
        <v>0</v>
      </c>
      <c r="L239">
        <v>0</v>
      </c>
      <c r="Y239" s="87"/>
      <c r="Z239">
        <f t="shared" si="39"/>
        <v>0</v>
      </c>
      <c r="AA239">
        <f t="shared" si="37"/>
        <v>0</v>
      </c>
      <c r="AB239" s="82" t="s">
        <v>630</v>
      </c>
      <c r="AC239" s="82">
        <v>0</v>
      </c>
      <c r="AD239" s="82">
        <v>0</v>
      </c>
      <c r="AE239" s="82">
        <v>0</v>
      </c>
      <c r="AF239" s="82">
        <v>0</v>
      </c>
      <c r="AG239">
        <f t="shared" si="38"/>
        <v>0</v>
      </c>
      <c r="AI239" s="90" t="s">
        <v>168</v>
      </c>
      <c r="AJ239" s="90" t="s">
        <v>100</v>
      </c>
      <c r="AX239" t="s">
        <v>168</v>
      </c>
      <c r="AY239" t="s">
        <v>100</v>
      </c>
    </row>
    <row r="240" ht="17.25" spans="4:51">
      <c r="D240" s="81">
        <v>0</v>
      </c>
      <c r="L240">
        <v>0</v>
      </c>
      <c r="Y240" s="87"/>
      <c r="Z240">
        <f t="shared" si="39"/>
        <v>0</v>
      </c>
      <c r="AA240">
        <f t="shared" si="37"/>
        <v>0</v>
      </c>
      <c r="AB240" s="82" t="s">
        <v>631</v>
      </c>
      <c r="AC240" s="82">
        <v>0</v>
      </c>
      <c r="AD240" s="82">
        <v>0</v>
      </c>
      <c r="AE240" s="82">
        <v>0</v>
      </c>
      <c r="AF240" s="82">
        <v>0</v>
      </c>
      <c r="AG240">
        <f t="shared" si="38"/>
        <v>0</v>
      </c>
      <c r="AI240" s="93" t="s">
        <v>632</v>
      </c>
      <c r="AJ240" s="90" t="s">
        <v>73</v>
      </c>
      <c r="AX240" t="s">
        <v>632</v>
      </c>
      <c r="AY240" t="s">
        <v>73</v>
      </c>
    </row>
    <row r="241" ht="17.25" spans="4:51">
      <c r="D241" s="81">
        <v>0</v>
      </c>
      <c r="L241">
        <v>0</v>
      </c>
      <c r="Y241" s="87"/>
      <c r="Z241">
        <f t="shared" si="39"/>
        <v>0</v>
      </c>
      <c r="AA241" t="str">
        <f t="shared" si="37"/>
        <v>妙境支行</v>
      </c>
      <c r="AB241" s="82" t="s">
        <v>120</v>
      </c>
      <c r="AC241" s="82">
        <v>0</v>
      </c>
      <c r="AD241" s="82">
        <v>0</v>
      </c>
      <c r="AE241" s="82">
        <v>1</v>
      </c>
      <c r="AF241" s="82">
        <v>0</v>
      </c>
      <c r="AG241" t="str">
        <f t="shared" si="38"/>
        <v>妙境支行</v>
      </c>
      <c r="AI241" s="94" t="s">
        <v>633</v>
      </c>
      <c r="AJ241" s="90" t="s">
        <v>73</v>
      </c>
      <c r="AX241" t="s">
        <v>633</v>
      </c>
      <c r="AY241" t="s">
        <v>73</v>
      </c>
    </row>
    <row r="242" ht="17.25" spans="4:51">
      <c r="D242" s="81">
        <v>0</v>
      </c>
      <c r="L242">
        <v>0</v>
      </c>
      <c r="Y242" s="87"/>
      <c r="Z242">
        <f t="shared" si="39"/>
        <v>0</v>
      </c>
      <c r="AA242" t="str">
        <f t="shared" si="37"/>
        <v>高桥支行</v>
      </c>
      <c r="AB242" s="82" t="s">
        <v>634</v>
      </c>
      <c r="AC242" s="82">
        <v>0</v>
      </c>
      <c r="AD242" s="82">
        <v>0</v>
      </c>
      <c r="AE242" s="82">
        <v>0</v>
      </c>
      <c r="AF242" s="82">
        <v>0</v>
      </c>
      <c r="AG242" t="str">
        <f t="shared" si="38"/>
        <v>高桥支行</v>
      </c>
      <c r="AI242" s="95" t="s">
        <v>297</v>
      </c>
      <c r="AJ242" s="90" t="s">
        <v>73</v>
      </c>
      <c r="AX242" t="s">
        <v>297</v>
      </c>
      <c r="AY242" t="s">
        <v>73</v>
      </c>
    </row>
    <row r="243" ht="17.25" spans="4:51">
      <c r="D243" s="81">
        <v>0</v>
      </c>
      <c r="L243">
        <v>0</v>
      </c>
      <c r="Y243" s="87"/>
      <c r="Z243">
        <f t="shared" si="39"/>
        <v>0</v>
      </c>
      <c r="AA243" t="str">
        <f t="shared" si="37"/>
        <v>六里支行</v>
      </c>
      <c r="AB243" s="82" t="s">
        <v>635</v>
      </c>
      <c r="AC243" s="82">
        <v>0</v>
      </c>
      <c r="AD243" s="82">
        <v>0</v>
      </c>
      <c r="AE243" s="82">
        <v>0</v>
      </c>
      <c r="AF243" s="82">
        <v>0</v>
      </c>
      <c r="AG243" t="str">
        <f t="shared" si="38"/>
        <v>六里支行</v>
      </c>
      <c r="AI243" s="96" t="s">
        <v>519</v>
      </c>
      <c r="AJ243" s="90" t="s">
        <v>73</v>
      </c>
      <c r="AX243" t="s">
        <v>519</v>
      </c>
      <c r="AY243" t="s">
        <v>73</v>
      </c>
    </row>
    <row r="244" ht="17.25" spans="4:51">
      <c r="D244" s="81">
        <v>0</v>
      </c>
      <c r="L244">
        <v>0</v>
      </c>
      <c r="Y244" s="87"/>
      <c r="Z244">
        <f t="shared" si="39"/>
        <v>0</v>
      </c>
      <c r="AA244" t="str">
        <f t="shared" si="37"/>
        <v>花木支行</v>
      </c>
      <c r="AB244" s="82" t="s">
        <v>636</v>
      </c>
      <c r="AC244" s="82">
        <v>0</v>
      </c>
      <c r="AD244" s="82">
        <v>0</v>
      </c>
      <c r="AE244" s="82">
        <v>0</v>
      </c>
      <c r="AF244" s="82">
        <v>0</v>
      </c>
      <c r="AG244" t="str">
        <f t="shared" si="38"/>
        <v>花木支行</v>
      </c>
      <c r="AI244" s="90" t="s">
        <v>237</v>
      </c>
      <c r="AJ244" s="90" t="s">
        <v>57</v>
      </c>
      <c r="AX244" t="s">
        <v>237</v>
      </c>
      <c r="AY244" t="s">
        <v>57</v>
      </c>
    </row>
    <row r="245" ht="17.25" spans="4:51">
      <c r="D245" s="81">
        <v>0</v>
      </c>
      <c r="L245">
        <v>0</v>
      </c>
      <c r="Y245" s="87"/>
      <c r="Z245">
        <f t="shared" si="39"/>
        <v>0</v>
      </c>
      <c r="AA245" t="str">
        <f t="shared" si="37"/>
        <v>零售金融部</v>
      </c>
      <c r="AB245" s="82" t="s">
        <v>274</v>
      </c>
      <c r="AC245" s="82">
        <v>0</v>
      </c>
      <c r="AD245" s="82">
        <v>0</v>
      </c>
      <c r="AE245" s="82">
        <v>0</v>
      </c>
      <c r="AF245" s="82">
        <v>0</v>
      </c>
      <c r="AG245" t="str">
        <f t="shared" si="38"/>
        <v>零售金融部</v>
      </c>
      <c r="AI245" s="94" t="s">
        <v>249</v>
      </c>
      <c r="AJ245" s="90" t="s">
        <v>64</v>
      </c>
      <c r="AX245" t="s">
        <v>249</v>
      </c>
      <c r="AY245" t="s">
        <v>64</v>
      </c>
    </row>
    <row r="246" ht="17.25" spans="4:51">
      <c r="D246" s="81">
        <v>0</v>
      </c>
      <c r="L246">
        <v>0</v>
      </c>
      <c r="Y246" s="87"/>
      <c r="Z246">
        <f t="shared" si="39"/>
        <v>0</v>
      </c>
      <c r="AA246" t="str">
        <f t="shared" si="37"/>
        <v>公司金融部</v>
      </c>
      <c r="AB246" s="82" t="s">
        <v>243</v>
      </c>
      <c r="AC246" s="82">
        <v>0</v>
      </c>
      <c r="AD246" s="82">
        <v>0</v>
      </c>
      <c r="AE246" s="82">
        <v>0</v>
      </c>
      <c r="AF246" s="82">
        <v>0</v>
      </c>
      <c r="AG246" t="str">
        <f t="shared" si="38"/>
        <v>公司金融部</v>
      </c>
      <c r="AI246" s="90" t="s">
        <v>637</v>
      </c>
      <c r="AJ246" s="90" t="s">
        <v>73</v>
      </c>
      <c r="AX246" t="s">
        <v>637</v>
      </c>
      <c r="AY246" t="s">
        <v>73</v>
      </c>
    </row>
    <row r="247" ht="17.25" spans="4:51">
      <c r="D247" s="81">
        <v>0</v>
      </c>
      <c r="L247">
        <v>0</v>
      </c>
      <c r="Y247" s="87"/>
      <c r="Z247">
        <f t="shared" si="39"/>
        <v>0</v>
      </c>
      <c r="AA247" t="str">
        <f t="shared" si="37"/>
        <v>运营管理部</v>
      </c>
      <c r="AB247" s="82" t="s">
        <v>315</v>
      </c>
      <c r="AC247" s="82">
        <v>0</v>
      </c>
      <c r="AD247" s="82">
        <v>0</v>
      </c>
      <c r="AE247" s="82">
        <v>0</v>
      </c>
      <c r="AF247" s="82">
        <v>0</v>
      </c>
      <c r="AG247" t="str">
        <f t="shared" si="38"/>
        <v>运营管理部</v>
      </c>
      <c r="AI247" s="90" t="s">
        <v>619</v>
      </c>
      <c r="AJ247" s="90" t="s">
        <v>73</v>
      </c>
      <c r="AX247" t="s">
        <v>619</v>
      </c>
      <c r="AY247" t="s">
        <v>73</v>
      </c>
    </row>
    <row r="248" ht="17.25" spans="4:51">
      <c r="D248" s="81">
        <v>0</v>
      </c>
      <c r="L248">
        <v>0</v>
      </c>
      <c r="Y248" s="87"/>
      <c r="Z248">
        <f t="shared" si="39"/>
        <v>0</v>
      </c>
      <c r="AA248" t="str">
        <f t="shared" si="37"/>
        <v>三林支行</v>
      </c>
      <c r="AB248" s="82" t="s">
        <v>638</v>
      </c>
      <c r="AC248" s="82">
        <v>0</v>
      </c>
      <c r="AD248" s="82">
        <v>0</v>
      </c>
      <c r="AE248" s="82">
        <v>0</v>
      </c>
      <c r="AF248" s="82">
        <v>132571</v>
      </c>
      <c r="AG248" t="str">
        <f t="shared" si="38"/>
        <v>三林支行</v>
      </c>
      <c r="AI248" s="90" t="s">
        <v>639</v>
      </c>
      <c r="AJ248" s="90" t="s">
        <v>73</v>
      </c>
      <c r="AX248" t="s">
        <v>639</v>
      </c>
      <c r="AY248" t="s">
        <v>73</v>
      </c>
    </row>
    <row r="249" ht="17.25" spans="4:51">
      <c r="D249" s="81">
        <v>0</v>
      </c>
      <c r="L249">
        <v>0</v>
      </c>
      <c r="Y249" s="87"/>
      <c r="Z249">
        <f t="shared" si="39"/>
        <v>0</v>
      </c>
      <c r="AA249" t="str">
        <f t="shared" si="37"/>
        <v>运营管理部</v>
      </c>
      <c r="AB249" s="82" t="s">
        <v>312</v>
      </c>
      <c r="AC249" s="82">
        <v>0</v>
      </c>
      <c r="AD249" s="82">
        <v>0</v>
      </c>
      <c r="AE249" s="82">
        <v>0</v>
      </c>
      <c r="AF249" s="82">
        <v>0</v>
      </c>
      <c r="AG249" t="str">
        <f t="shared" si="38"/>
        <v>运营管理部</v>
      </c>
      <c r="AI249" s="90" t="s">
        <v>640</v>
      </c>
      <c r="AJ249" s="90" t="s">
        <v>73</v>
      </c>
      <c r="AX249" t="s">
        <v>640</v>
      </c>
      <c r="AY249" t="s">
        <v>73</v>
      </c>
    </row>
    <row r="250" ht="17.25" spans="4:51">
      <c r="D250" s="81">
        <v>0</v>
      </c>
      <c r="L250">
        <v>0</v>
      </c>
      <c r="Y250" s="87"/>
      <c r="Z250">
        <f t="shared" si="39"/>
        <v>0</v>
      </c>
      <c r="AA250" t="str">
        <f t="shared" si="37"/>
        <v>合庆支行</v>
      </c>
      <c r="AB250" s="82" t="s">
        <v>641</v>
      </c>
      <c r="AC250" s="82">
        <v>0</v>
      </c>
      <c r="AD250" s="82">
        <v>0</v>
      </c>
      <c r="AE250" s="82">
        <v>0</v>
      </c>
      <c r="AF250" s="82">
        <v>0</v>
      </c>
      <c r="AG250" t="str">
        <f t="shared" si="38"/>
        <v>合庆支行</v>
      </c>
      <c r="AI250" s="90" t="s">
        <v>611</v>
      </c>
      <c r="AJ250" s="90" t="s">
        <v>73</v>
      </c>
      <c r="AX250" t="s">
        <v>611</v>
      </c>
      <c r="AY250" t="s">
        <v>73</v>
      </c>
    </row>
    <row r="251" ht="17.25" spans="4:51">
      <c r="D251" s="81">
        <v>0</v>
      </c>
      <c r="L251">
        <v>0</v>
      </c>
      <c r="Y251" s="87"/>
      <c r="Z251">
        <f t="shared" si="39"/>
        <v>0</v>
      </c>
      <c r="AA251">
        <f t="shared" si="37"/>
        <v>0</v>
      </c>
      <c r="AB251" s="82" t="s">
        <v>642</v>
      </c>
      <c r="AC251" s="82">
        <v>0</v>
      </c>
      <c r="AD251" s="82">
        <v>60000</v>
      </c>
      <c r="AE251" s="82">
        <v>0</v>
      </c>
      <c r="AF251" s="82">
        <v>70000</v>
      </c>
      <c r="AG251">
        <f t="shared" si="38"/>
        <v>0</v>
      </c>
      <c r="AI251" s="90" t="s">
        <v>643</v>
      </c>
      <c r="AJ251" s="90" t="s">
        <v>73</v>
      </c>
      <c r="AX251" t="s">
        <v>643</v>
      </c>
      <c r="AY251" t="s">
        <v>73</v>
      </c>
    </row>
    <row r="252" ht="17.25" spans="4:51">
      <c r="D252" s="81">
        <v>0</v>
      </c>
      <c r="L252">
        <v>0</v>
      </c>
      <c r="Y252" s="87"/>
      <c r="Z252">
        <f t="shared" si="39"/>
        <v>0</v>
      </c>
      <c r="AA252" t="str">
        <f t="shared" si="37"/>
        <v>曹路支行</v>
      </c>
      <c r="AB252" s="82" t="s">
        <v>644</v>
      </c>
      <c r="AC252" s="82">
        <v>0</v>
      </c>
      <c r="AD252" s="82">
        <v>0</v>
      </c>
      <c r="AE252" s="82">
        <v>0</v>
      </c>
      <c r="AF252" s="82">
        <v>0</v>
      </c>
      <c r="AG252" t="str">
        <f t="shared" si="38"/>
        <v>曹路支行</v>
      </c>
      <c r="AI252" s="90" t="s">
        <v>645</v>
      </c>
      <c r="AJ252" s="90" t="s">
        <v>73</v>
      </c>
      <c r="AX252" t="s">
        <v>645</v>
      </c>
      <c r="AY252" t="s">
        <v>73</v>
      </c>
    </row>
    <row r="253" ht="17.25" spans="4:51">
      <c r="D253" s="81">
        <v>0</v>
      </c>
      <c r="L253">
        <v>0</v>
      </c>
      <c r="Y253" s="87"/>
      <c r="Z253">
        <f t="shared" si="39"/>
        <v>0</v>
      </c>
      <c r="AA253" t="str">
        <f t="shared" si="37"/>
        <v>新园路支行</v>
      </c>
      <c r="AB253" s="82" t="s">
        <v>646</v>
      </c>
      <c r="AC253" s="82">
        <v>0</v>
      </c>
      <c r="AD253" s="82">
        <v>0</v>
      </c>
      <c r="AE253" s="82">
        <v>0</v>
      </c>
      <c r="AF253" s="82">
        <v>0</v>
      </c>
      <c r="AG253" t="str">
        <f t="shared" si="38"/>
        <v>新园路支行</v>
      </c>
      <c r="AI253" s="90" t="s">
        <v>647</v>
      </c>
      <c r="AJ253" s="90" t="s">
        <v>73</v>
      </c>
      <c r="AX253" t="s">
        <v>647</v>
      </c>
      <c r="AY253" t="s">
        <v>73</v>
      </c>
    </row>
    <row r="254" ht="17.25" spans="4:51">
      <c r="D254" s="81">
        <v>0</v>
      </c>
      <c r="L254">
        <v>0</v>
      </c>
      <c r="Y254" s="87"/>
      <c r="Z254">
        <f t="shared" si="39"/>
        <v>0</v>
      </c>
      <c r="AA254" t="str">
        <f t="shared" si="37"/>
        <v>高行支行</v>
      </c>
      <c r="AB254" s="82" t="s">
        <v>127</v>
      </c>
      <c r="AC254" s="82">
        <v>0</v>
      </c>
      <c r="AD254" s="82">
        <v>0</v>
      </c>
      <c r="AE254" s="82">
        <v>1</v>
      </c>
      <c r="AF254" s="82">
        <v>808700</v>
      </c>
      <c r="AG254" t="str">
        <f t="shared" si="38"/>
        <v>高行支行</v>
      </c>
      <c r="AI254" s="90" t="s">
        <v>648</v>
      </c>
      <c r="AJ254" s="90" t="s">
        <v>73</v>
      </c>
      <c r="AX254" t="s">
        <v>648</v>
      </c>
      <c r="AY254" t="s">
        <v>73</v>
      </c>
    </row>
    <row r="255" ht="17.25" spans="4:51">
      <c r="D255" s="81">
        <v>0</v>
      </c>
      <c r="L255">
        <v>0</v>
      </c>
      <c r="Y255" s="87"/>
      <c r="Z255">
        <f t="shared" si="39"/>
        <v>0</v>
      </c>
      <c r="AA255">
        <f t="shared" si="37"/>
        <v>0</v>
      </c>
      <c r="AB255" s="82" t="s">
        <v>300</v>
      </c>
      <c r="AC255" s="82">
        <v>0</v>
      </c>
      <c r="AD255" s="82">
        <v>0</v>
      </c>
      <c r="AE255" s="82">
        <v>0</v>
      </c>
      <c r="AF255" s="82">
        <v>0</v>
      </c>
      <c r="AG255">
        <f t="shared" si="38"/>
        <v>0</v>
      </c>
      <c r="AI255" s="90" t="s">
        <v>420</v>
      </c>
      <c r="AJ255" s="90" t="s">
        <v>73</v>
      </c>
      <c r="AX255" t="s">
        <v>420</v>
      </c>
      <c r="AY255" t="s">
        <v>73</v>
      </c>
    </row>
    <row r="256" ht="17.25" spans="4:51">
      <c r="D256" s="81">
        <v>0</v>
      </c>
      <c r="L256">
        <v>0</v>
      </c>
      <c r="Y256" s="87"/>
      <c r="Z256">
        <f t="shared" si="39"/>
        <v>0</v>
      </c>
      <c r="AA256" t="str">
        <f t="shared" si="37"/>
        <v>运营管理部</v>
      </c>
      <c r="AB256" s="82" t="s">
        <v>293</v>
      </c>
      <c r="AC256" s="82">
        <v>0</v>
      </c>
      <c r="AD256" s="82">
        <v>0</v>
      </c>
      <c r="AE256" s="82">
        <v>0</v>
      </c>
      <c r="AF256" s="82">
        <v>0</v>
      </c>
      <c r="AG256" t="str">
        <f t="shared" si="38"/>
        <v>运营管理部</v>
      </c>
      <c r="AI256" s="90" t="s">
        <v>649</v>
      </c>
      <c r="AJ256" s="90" t="s">
        <v>49</v>
      </c>
      <c r="AX256" t="s">
        <v>649</v>
      </c>
      <c r="AY256" t="s">
        <v>49</v>
      </c>
    </row>
    <row r="257" ht="17.25" spans="4:51">
      <c r="D257" s="81">
        <v>0</v>
      </c>
      <c r="L257">
        <v>0</v>
      </c>
      <c r="Y257" s="87"/>
      <c r="Z257">
        <f t="shared" si="39"/>
        <v>0</v>
      </c>
      <c r="AA257">
        <f t="shared" si="37"/>
        <v>0</v>
      </c>
      <c r="AB257" s="82" t="s">
        <v>650</v>
      </c>
      <c r="AC257" s="82">
        <v>0</v>
      </c>
      <c r="AD257" s="82">
        <v>0</v>
      </c>
      <c r="AE257" s="82">
        <v>0</v>
      </c>
      <c r="AF257" s="82">
        <v>0</v>
      </c>
      <c r="AG257">
        <f t="shared" si="38"/>
        <v>0</v>
      </c>
      <c r="AI257" s="90" t="s">
        <v>224</v>
      </c>
      <c r="AJ257" s="90" t="s">
        <v>49</v>
      </c>
      <c r="AX257" t="s">
        <v>224</v>
      </c>
      <c r="AY257" t="s">
        <v>49</v>
      </c>
    </row>
    <row r="258" ht="17.25" spans="4:51">
      <c r="D258" s="81">
        <v>0</v>
      </c>
      <c r="L258">
        <v>0</v>
      </c>
      <c r="Y258" s="87"/>
      <c r="Z258">
        <f t="shared" si="39"/>
        <v>0</v>
      </c>
      <c r="AA258" t="str">
        <f t="shared" ref="AA258:AA321" si="40">AG258</f>
        <v>金杨支行</v>
      </c>
      <c r="AB258" s="82" t="s">
        <v>303</v>
      </c>
      <c r="AC258" s="82">
        <v>0</v>
      </c>
      <c r="AD258" s="82">
        <v>0</v>
      </c>
      <c r="AE258" s="82">
        <v>0</v>
      </c>
      <c r="AF258" s="82">
        <v>0</v>
      </c>
      <c r="AG258" t="str">
        <f t="shared" ref="AG258:AG321" si="41">IFERROR(VLOOKUP(AB258,$AI:$AJ,2,FALSE),0)</f>
        <v>金杨支行</v>
      </c>
      <c r="AI258" s="90" t="s">
        <v>314</v>
      </c>
      <c r="AJ258" s="90" t="s">
        <v>49</v>
      </c>
      <c r="AX258" t="s">
        <v>314</v>
      </c>
      <c r="AY258" t="s">
        <v>49</v>
      </c>
    </row>
    <row r="259" ht="17.25" spans="4:51">
      <c r="D259" s="81">
        <v>0</v>
      </c>
      <c r="L259">
        <v>0</v>
      </c>
      <c r="Y259" s="87"/>
      <c r="Z259">
        <f t="shared" si="39"/>
        <v>0</v>
      </c>
      <c r="AA259" t="str">
        <f t="shared" si="40"/>
        <v>运营管理部</v>
      </c>
      <c r="AB259" s="82" t="s">
        <v>346</v>
      </c>
      <c r="AC259" s="82">
        <v>0</v>
      </c>
      <c r="AD259" s="82">
        <v>0</v>
      </c>
      <c r="AE259" s="82">
        <v>0</v>
      </c>
      <c r="AF259" s="82">
        <v>0</v>
      </c>
      <c r="AG259" t="str">
        <f t="shared" si="41"/>
        <v>运营管理部</v>
      </c>
      <c r="AI259" s="95" t="s">
        <v>651</v>
      </c>
      <c r="AJ259" s="90" t="s">
        <v>49</v>
      </c>
      <c r="AX259" t="s">
        <v>651</v>
      </c>
      <c r="AY259" t="s">
        <v>49</v>
      </c>
    </row>
    <row r="260" ht="17.25" spans="4:51">
      <c r="D260" s="81">
        <v>0</v>
      </c>
      <c r="L260">
        <v>0</v>
      </c>
      <c r="Y260" s="87"/>
      <c r="Z260">
        <f t="shared" ref="Z260:Z323" si="42">P260-Y260</f>
        <v>0</v>
      </c>
      <c r="AA260" t="str">
        <f t="shared" si="40"/>
        <v>唐镇支行</v>
      </c>
      <c r="AB260" s="82" t="s">
        <v>652</v>
      </c>
      <c r="AC260" s="82">
        <v>0</v>
      </c>
      <c r="AD260" s="82">
        <v>0</v>
      </c>
      <c r="AE260" s="82">
        <v>0</v>
      </c>
      <c r="AF260" s="82">
        <v>6000</v>
      </c>
      <c r="AG260" t="str">
        <f t="shared" si="41"/>
        <v>唐镇支行</v>
      </c>
      <c r="AI260" s="96" t="s">
        <v>653</v>
      </c>
      <c r="AJ260" s="90" t="s">
        <v>49</v>
      </c>
      <c r="AX260" t="s">
        <v>653</v>
      </c>
      <c r="AY260" t="s">
        <v>49</v>
      </c>
    </row>
    <row r="261" ht="17.25" spans="4:51">
      <c r="D261" s="81">
        <v>0</v>
      </c>
      <c r="L261">
        <v>0</v>
      </c>
      <c r="Y261" s="87"/>
      <c r="Z261">
        <f t="shared" si="42"/>
        <v>0</v>
      </c>
      <c r="AA261" t="str">
        <f t="shared" si="40"/>
        <v>东沟支行</v>
      </c>
      <c r="AB261" s="82" t="s">
        <v>654</v>
      </c>
      <c r="AC261" s="82">
        <v>0</v>
      </c>
      <c r="AD261" s="82">
        <v>0</v>
      </c>
      <c r="AE261" s="82">
        <v>0</v>
      </c>
      <c r="AF261" s="82">
        <v>0</v>
      </c>
      <c r="AG261" t="str">
        <f t="shared" si="41"/>
        <v>东沟支行</v>
      </c>
      <c r="AI261" s="90" t="s">
        <v>655</v>
      </c>
      <c r="AJ261" s="90" t="s">
        <v>49</v>
      </c>
      <c r="AX261" t="s">
        <v>655</v>
      </c>
      <c r="AY261" t="s">
        <v>49</v>
      </c>
    </row>
    <row r="262" ht="17.25" spans="4:51">
      <c r="D262" s="81">
        <v>0</v>
      </c>
      <c r="L262">
        <v>0</v>
      </c>
      <c r="Y262" s="87"/>
      <c r="Z262">
        <f t="shared" si="42"/>
        <v>0</v>
      </c>
      <c r="AA262" t="str">
        <f t="shared" si="40"/>
        <v>川沙支行</v>
      </c>
      <c r="AB262" s="82" t="s">
        <v>656</v>
      </c>
      <c r="AC262" s="82">
        <v>0</v>
      </c>
      <c r="AD262" s="82">
        <v>0</v>
      </c>
      <c r="AE262" s="82">
        <v>0</v>
      </c>
      <c r="AF262" s="82">
        <v>0</v>
      </c>
      <c r="AG262" t="str">
        <f t="shared" si="41"/>
        <v>川沙支行</v>
      </c>
      <c r="AI262" s="90" t="s">
        <v>657</v>
      </c>
      <c r="AJ262" s="90" t="s">
        <v>49</v>
      </c>
      <c r="AX262" t="s">
        <v>657</v>
      </c>
      <c r="AY262" t="s">
        <v>49</v>
      </c>
    </row>
    <row r="263" ht="17.25" spans="4:51">
      <c r="D263" s="81">
        <v>0</v>
      </c>
      <c r="L263">
        <v>0</v>
      </c>
      <c r="Y263" s="87"/>
      <c r="Z263">
        <f t="shared" si="42"/>
        <v>0</v>
      </c>
      <c r="AA263" t="str">
        <f t="shared" si="40"/>
        <v>妙境支行</v>
      </c>
      <c r="AB263" s="82" t="s">
        <v>658</v>
      </c>
      <c r="AC263" s="82">
        <v>0</v>
      </c>
      <c r="AD263" s="82">
        <v>0</v>
      </c>
      <c r="AE263" s="82">
        <v>0</v>
      </c>
      <c r="AF263" s="82">
        <v>0</v>
      </c>
      <c r="AG263" t="str">
        <f t="shared" si="41"/>
        <v>妙境支行</v>
      </c>
      <c r="AI263" s="90" t="s">
        <v>659</v>
      </c>
      <c r="AJ263" s="90" t="s">
        <v>49</v>
      </c>
      <c r="AX263" t="s">
        <v>659</v>
      </c>
      <c r="AY263" t="s">
        <v>49</v>
      </c>
    </row>
    <row r="264" ht="17.25" spans="4:51">
      <c r="D264" s="81">
        <v>0</v>
      </c>
      <c r="L264">
        <v>0</v>
      </c>
      <c r="Y264" s="87"/>
      <c r="Z264">
        <f t="shared" si="42"/>
        <v>0</v>
      </c>
      <c r="AA264" t="str">
        <f t="shared" si="40"/>
        <v>零售市场部</v>
      </c>
      <c r="AB264" s="82" t="s">
        <v>615</v>
      </c>
      <c r="AC264" s="82">
        <v>0</v>
      </c>
      <c r="AD264" s="82">
        <v>0</v>
      </c>
      <c r="AE264" s="82">
        <v>0</v>
      </c>
      <c r="AF264" s="82">
        <v>0</v>
      </c>
      <c r="AG264" t="str">
        <f t="shared" si="41"/>
        <v>零售市场部</v>
      </c>
      <c r="AI264" s="90" t="s">
        <v>291</v>
      </c>
      <c r="AJ264" s="90" t="s">
        <v>49</v>
      </c>
      <c r="AX264" t="s">
        <v>291</v>
      </c>
      <c r="AY264" t="s">
        <v>49</v>
      </c>
    </row>
    <row r="265" ht="17.25" spans="4:51">
      <c r="D265" s="81">
        <v>0</v>
      </c>
      <c r="L265">
        <v>0</v>
      </c>
      <c r="Y265" s="87"/>
      <c r="Z265">
        <f t="shared" si="42"/>
        <v>0</v>
      </c>
      <c r="AA265" t="str">
        <f t="shared" si="40"/>
        <v>运营管理部</v>
      </c>
      <c r="AB265" s="82" t="s">
        <v>320</v>
      </c>
      <c r="AC265" s="82">
        <v>0</v>
      </c>
      <c r="AD265" s="82">
        <v>0</v>
      </c>
      <c r="AE265" s="82">
        <v>0</v>
      </c>
      <c r="AF265" s="82">
        <v>0</v>
      </c>
      <c r="AG265" t="str">
        <f t="shared" si="41"/>
        <v>运营管理部</v>
      </c>
      <c r="AI265" s="90" t="s">
        <v>132</v>
      </c>
      <c r="AJ265" s="90" t="s">
        <v>49</v>
      </c>
      <c r="AX265" t="s">
        <v>132</v>
      </c>
      <c r="AY265" t="s">
        <v>49</v>
      </c>
    </row>
    <row r="266" ht="17.25" spans="4:51">
      <c r="D266" s="81">
        <v>0</v>
      </c>
      <c r="L266">
        <v>0</v>
      </c>
      <c r="Y266" s="87"/>
      <c r="Z266">
        <f t="shared" si="42"/>
        <v>0</v>
      </c>
      <c r="AA266">
        <f t="shared" si="40"/>
        <v>0</v>
      </c>
      <c r="AB266" s="82" t="s">
        <v>660</v>
      </c>
      <c r="AC266" s="82">
        <v>0</v>
      </c>
      <c r="AD266" s="82">
        <v>0</v>
      </c>
      <c r="AE266" s="82">
        <v>1</v>
      </c>
      <c r="AF266" s="82">
        <v>0</v>
      </c>
      <c r="AG266">
        <f t="shared" si="41"/>
        <v>0</v>
      </c>
      <c r="AI266" s="93" t="s">
        <v>370</v>
      </c>
      <c r="AJ266" s="90" t="s">
        <v>49</v>
      </c>
      <c r="AX266" t="s">
        <v>370</v>
      </c>
      <c r="AY266" t="s">
        <v>49</v>
      </c>
    </row>
    <row r="267" ht="17.25" spans="4:51">
      <c r="D267" s="81">
        <v>0</v>
      </c>
      <c r="L267">
        <v>0</v>
      </c>
      <c r="Y267" s="87"/>
      <c r="Z267">
        <f t="shared" si="42"/>
        <v>0</v>
      </c>
      <c r="AA267" t="str">
        <f t="shared" si="40"/>
        <v>陆家嘴支行</v>
      </c>
      <c r="AB267" s="82" t="s">
        <v>132</v>
      </c>
      <c r="AC267" s="82">
        <v>0</v>
      </c>
      <c r="AD267" s="82">
        <v>0</v>
      </c>
      <c r="AE267" s="82">
        <v>0</v>
      </c>
      <c r="AF267" s="82">
        <v>140900</v>
      </c>
      <c r="AG267" t="str">
        <f t="shared" si="41"/>
        <v>陆家嘴支行</v>
      </c>
      <c r="AI267" s="94" t="s">
        <v>661</v>
      </c>
      <c r="AJ267" s="90" t="s">
        <v>49</v>
      </c>
      <c r="AX267" t="s">
        <v>661</v>
      </c>
      <c r="AY267" t="s">
        <v>49</v>
      </c>
    </row>
    <row r="268" ht="17.25" spans="4:51">
      <c r="D268" s="81">
        <v>0</v>
      </c>
      <c r="L268">
        <v>0</v>
      </c>
      <c r="Y268" s="87"/>
      <c r="Z268">
        <f t="shared" si="42"/>
        <v>0</v>
      </c>
      <c r="AA268">
        <f t="shared" si="40"/>
        <v>0</v>
      </c>
      <c r="AB268" s="82" t="s">
        <v>308</v>
      </c>
      <c r="AC268" s="82">
        <v>0</v>
      </c>
      <c r="AD268" s="82">
        <v>0</v>
      </c>
      <c r="AE268" s="82">
        <v>0</v>
      </c>
      <c r="AF268" s="82">
        <v>20000</v>
      </c>
      <c r="AG268">
        <f t="shared" si="41"/>
        <v>0</v>
      </c>
      <c r="AI268" s="96" t="s">
        <v>662</v>
      </c>
      <c r="AJ268" s="90" t="s">
        <v>49</v>
      </c>
      <c r="AX268" t="s">
        <v>662</v>
      </c>
      <c r="AY268" t="s">
        <v>49</v>
      </c>
    </row>
    <row r="269" ht="17.25" spans="4:51">
      <c r="D269" s="81">
        <v>0</v>
      </c>
      <c r="L269">
        <v>0</v>
      </c>
      <c r="Y269" s="87"/>
      <c r="Z269">
        <f t="shared" si="42"/>
        <v>0</v>
      </c>
      <c r="AA269" t="str">
        <f t="shared" si="40"/>
        <v>六团支行</v>
      </c>
      <c r="AB269" s="82" t="s">
        <v>663</v>
      </c>
      <c r="AC269" s="82">
        <v>0</v>
      </c>
      <c r="AD269" s="82">
        <v>0</v>
      </c>
      <c r="AE269" s="82">
        <v>3</v>
      </c>
      <c r="AF269" s="82">
        <v>0</v>
      </c>
      <c r="AG269" t="str">
        <f t="shared" si="41"/>
        <v>六团支行</v>
      </c>
      <c r="AI269" s="95" t="s">
        <v>664</v>
      </c>
      <c r="AJ269" s="90" t="s">
        <v>49</v>
      </c>
      <c r="AX269" t="s">
        <v>664</v>
      </c>
      <c r="AY269" t="s">
        <v>49</v>
      </c>
    </row>
    <row r="270" ht="17.25" spans="4:51">
      <c r="D270" s="81">
        <v>0</v>
      </c>
      <c r="L270">
        <v>0</v>
      </c>
      <c r="Y270" s="87"/>
      <c r="Z270">
        <f t="shared" si="42"/>
        <v>0</v>
      </c>
      <c r="AA270">
        <f t="shared" si="40"/>
        <v>0</v>
      </c>
      <c r="AB270" s="82" t="s">
        <v>665</v>
      </c>
      <c r="AC270" s="82">
        <v>0</v>
      </c>
      <c r="AD270" s="82">
        <v>0</v>
      </c>
      <c r="AE270" s="82">
        <v>0</v>
      </c>
      <c r="AF270" s="82">
        <v>50000</v>
      </c>
      <c r="AG270">
        <f t="shared" si="41"/>
        <v>0</v>
      </c>
      <c r="AI270" s="90" t="s">
        <v>666</v>
      </c>
      <c r="AJ270" s="90" t="s">
        <v>49</v>
      </c>
      <c r="AX270" t="s">
        <v>666</v>
      </c>
      <c r="AY270" t="s">
        <v>49</v>
      </c>
    </row>
    <row r="271" ht="17.25" spans="4:51">
      <c r="D271" s="81">
        <v>0</v>
      </c>
      <c r="L271">
        <v>0</v>
      </c>
      <c r="Y271" s="87"/>
      <c r="Z271">
        <f t="shared" si="42"/>
        <v>0</v>
      </c>
      <c r="AA271">
        <f t="shared" si="40"/>
        <v>0</v>
      </c>
      <c r="AB271" s="82" t="s">
        <v>667</v>
      </c>
      <c r="AC271" s="82">
        <v>0</v>
      </c>
      <c r="AD271" s="82">
        <v>0</v>
      </c>
      <c r="AE271" s="82">
        <v>0</v>
      </c>
      <c r="AF271" s="82">
        <v>0</v>
      </c>
      <c r="AG271">
        <f t="shared" si="41"/>
        <v>0</v>
      </c>
      <c r="AI271" s="90" t="s">
        <v>668</v>
      </c>
      <c r="AJ271" s="90" t="s">
        <v>49</v>
      </c>
      <c r="AX271" t="s">
        <v>668</v>
      </c>
      <c r="AY271" t="s">
        <v>49</v>
      </c>
    </row>
    <row r="272" ht="17.25" spans="4:51">
      <c r="D272" s="81">
        <v>0</v>
      </c>
      <c r="L272">
        <v>0</v>
      </c>
      <c r="Y272" s="87"/>
      <c r="Z272">
        <f t="shared" si="42"/>
        <v>0</v>
      </c>
      <c r="AA272" t="str">
        <f t="shared" si="40"/>
        <v>风险管理部</v>
      </c>
      <c r="AB272" s="82" t="s">
        <v>492</v>
      </c>
      <c r="AC272" s="82">
        <v>0</v>
      </c>
      <c r="AD272" s="82">
        <v>0</v>
      </c>
      <c r="AE272" s="82">
        <v>0</v>
      </c>
      <c r="AF272" s="82">
        <v>0</v>
      </c>
      <c r="AG272" t="str">
        <f t="shared" si="41"/>
        <v>风险管理部</v>
      </c>
      <c r="AI272" s="94" t="s">
        <v>669</v>
      </c>
      <c r="AJ272" s="90" t="s">
        <v>49</v>
      </c>
      <c r="AX272" t="s">
        <v>669</v>
      </c>
      <c r="AY272" t="s">
        <v>49</v>
      </c>
    </row>
    <row r="273" ht="17.25" spans="4:51">
      <c r="D273" s="81">
        <v>0</v>
      </c>
      <c r="L273">
        <v>0</v>
      </c>
      <c r="Y273" s="87"/>
      <c r="Z273">
        <f t="shared" si="42"/>
        <v>0</v>
      </c>
      <c r="AA273">
        <f t="shared" si="40"/>
        <v>0</v>
      </c>
      <c r="AB273" s="82" t="s">
        <v>670</v>
      </c>
      <c r="AC273" s="82">
        <v>0</v>
      </c>
      <c r="AD273" s="82">
        <v>0</v>
      </c>
      <c r="AE273" s="82">
        <v>0</v>
      </c>
      <c r="AF273" s="82">
        <v>0</v>
      </c>
      <c r="AG273">
        <f t="shared" si="41"/>
        <v>0</v>
      </c>
      <c r="AI273" s="90" t="s">
        <v>425</v>
      </c>
      <c r="AJ273" s="90" t="s">
        <v>241</v>
      </c>
      <c r="AX273" t="s">
        <v>425</v>
      </c>
      <c r="AY273" t="s">
        <v>241</v>
      </c>
    </row>
    <row r="274" ht="17.25" spans="4:51">
      <c r="D274" s="81">
        <v>0</v>
      </c>
      <c r="L274">
        <v>0</v>
      </c>
      <c r="Y274" s="87"/>
      <c r="Z274">
        <f t="shared" si="42"/>
        <v>0</v>
      </c>
      <c r="AA274" t="str">
        <f t="shared" si="40"/>
        <v>江镇支行</v>
      </c>
      <c r="AB274" s="82" t="s">
        <v>140</v>
      </c>
      <c r="AC274" s="82">
        <v>0</v>
      </c>
      <c r="AD274" s="82">
        <v>0</v>
      </c>
      <c r="AE274" s="82">
        <v>1</v>
      </c>
      <c r="AF274" s="82">
        <v>10000</v>
      </c>
      <c r="AG274" t="str">
        <f t="shared" si="41"/>
        <v>江镇支行</v>
      </c>
      <c r="AI274" s="90" t="s">
        <v>183</v>
      </c>
      <c r="AJ274" s="90" t="s">
        <v>241</v>
      </c>
      <c r="AX274" t="s">
        <v>183</v>
      </c>
      <c r="AY274" t="s">
        <v>241</v>
      </c>
    </row>
    <row r="275" ht="17.25" spans="4:51">
      <c r="D275" s="81">
        <v>0</v>
      </c>
      <c r="L275">
        <v>0</v>
      </c>
      <c r="Y275" s="87"/>
      <c r="Z275">
        <f t="shared" si="42"/>
        <v>0</v>
      </c>
      <c r="AA275" t="str">
        <f t="shared" si="40"/>
        <v>运营管理部</v>
      </c>
      <c r="AB275" s="82" t="s">
        <v>348</v>
      </c>
      <c r="AC275" s="82">
        <v>0</v>
      </c>
      <c r="AD275" s="82">
        <v>0</v>
      </c>
      <c r="AE275" s="82">
        <v>0</v>
      </c>
      <c r="AF275" s="82">
        <v>0</v>
      </c>
      <c r="AG275" t="str">
        <f t="shared" si="41"/>
        <v>运营管理部</v>
      </c>
      <c r="AI275" s="90" t="s">
        <v>461</v>
      </c>
      <c r="AJ275" s="90" t="s">
        <v>241</v>
      </c>
      <c r="AX275" t="s">
        <v>461</v>
      </c>
      <c r="AY275" t="s">
        <v>241</v>
      </c>
    </row>
    <row r="276" ht="17.25" spans="4:51">
      <c r="D276" s="81">
        <v>0</v>
      </c>
      <c r="L276">
        <v>0</v>
      </c>
      <c r="Y276" s="87"/>
      <c r="Z276">
        <f t="shared" si="42"/>
        <v>0</v>
      </c>
      <c r="AA276">
        <f t="shared" si="40"/>
        <v>0</v>
      </c>
      <c r="AB276" s="82" t="s">
        <v>671</v>
      </c>
      <c r="AC276" s="82">
        <v>0</v>
      </c>
      <c r="AD276" s="82">
        <v>0</v>
      </c>
      <c r="AE276" s="82">
        <v>0</v>
      </c>
      <c r="AF276" s="82">
        <v>0</v>
      </c>
      <c r="AG276">
        <f t="shared" si="41"/>
        <v>0</v>
      </c>
      <c r="AI276" s="90" t="s">
        <v>484</v>
      </c>
      <c r="AJ276" s="90" t="s">
        <v>241</v>
      </c>
      <c r="AX276" t="s">
        <v>484</v>
      </c>
      <c r="AY276" t="s">
        <v>241</v>
      </c>
    </row>
    <row r="277" ht="17.25" spans="4:51">
      <c r="D277" s="81">
        <v>0</v>
      </c>
      <c r="L277">
        <v>0</v>
      </c>
      <c r="Y277" s="87"/>
      <c r="Z277">
        <f t="shared" si="42"/>
        <v>0</v>
      </c>
      <c r="AA277">
        <f t="shared" si="40"/>
        <v>0</v>
      </c>
      <c r="AB277" s="82" t="s">
        <v>672</v>
      </c>
      <c r="AC277" s="82">
        <v>0</v>
      </c>
      <c r="AD277" s="82">
        <v>0</v>
      </c>
      <c r="AE277" s="82">
        <v>0</v>
      </c>
      <c r="AF277" s="82">
        <v>0</v>
      </c>
      <c r="AG277">
        <f t="shared" si="41"/>
        <v>0</v>
      </c>
      <c r="AI277" s="90" t="s">
        <v>214</v>
      </c>
      <c r="AJ277" s="90" t="s">
        <v>241</v>
      </c>
      <c r="AX277" t="s">
        <v>214</v>
      </c>
      <c r="AY277" t="s">
        <v>241</v>
      </c>
    </row>
    <row r="278" ht="17.25" spans="4:51">
      <c r="D278" s="81">
        <v>0</v>
      </c>
      <c r="L278">
        <v>0</v>
      </c>
      <c r="Y278" s="87"/>
      <c r="Z278">
        <f t="shared" si="42"/>
        <v>0</v>
      </c>
      <c r="AA278" t="str">
        <f t="shared" si="40"/>
        <v>金桥支行</v>
      </c>
      <c r="AB278" s="82" t="s">
        <v>673</v>
      </c>
      <c r="AC278" s="82">
        <v>0</v>
      </c>
      <c r="AD278" s="82">
        <v>0</v>
      </c>
      <c r="AE278" s="82">
        <v>0</v>
      </c>
      <c r="AF278" s="82">
        <v>0</v>
      </c>
      <c r="AG278" t="str">
        <f t="shared" si="41"/>
        <v>金桥支行</v>
      </c>
      <c r="AI278" s="90" t="s">
        <v>613</v>
      </c>
      <c r="AJ278" s="90" t="s">
        <v>241</v>
      </c>
      <c r="AX278" t="s">
        <v>613</v>
      </c>
      <c r="AY278" t="s">
        <v>241</v>
      </c>
    </row>
    <row r="279" ht="17.25" spans="4:51">
      <c r="D279" s="81">
        <v>0</v>
      </c>
      <c r="L279">
        <v>0</v>
      </c>
      <c r="Y279" s="87"/>
      <c r="Z279">
        <f t="shared" si="42"/>
        <v>0</v>
      </c>
      <c r="AA279">
        <f t="shared" si="40"/>
        <v>0</v>
      </c>
      <c r="AB279" s="82" t="s">
        <v>674</v>
      </c>
      <c r="AC279" s="82">
        <v>0</v>
      </c>
      <c r="AD279" s="82">
        <v>0</v>
      </c>
      <c r="AE279" s="82">
        <v>0</v>
      </c>
      <c r="AF279" s="82">
        <v>0</v>
      </c>
      <c r="AG279">
        <f t="shared" si="41"/>
        <v>0</v>
      </c>
      <c r="AI279" s="90" t="s">
        <v>675</v>
      </c>
      <c r="AJ279" s="90" t="s">
        <v>241</v>
      </c>
      <c r="AX279" t="s">
        <v>675</v>
      </c>
      <c r="AY279" t="s">
        <v>241</v>
      </c>
    </row>
    <row r="280" ht="17.25" spans="4:51">
      <c r="D280" s="81">
        <v>0</v>
      </c>
      <c r="L280">
        <v>0</v>
      </c>
      <c r="Y280" s="87"/>
      <c r="Z280">
        <f t="shared" si="42"/>
        <v>0</v>
      </c>
      <c r="AA280" t="str">
        <f t="shared" si="40"/>
        <v>金桥支行</v>
      </c>
      <c r="AB280" s="82" t="s">
        <v>676</v>
      </c>
      <c r="AC280" s="82">
        <v>0</v>
      </c>
      <c r="AD280" s="82">
        <v>0</v>
      </c>
      <c r="AE280" s="82">
        <v>0</v>
      </c>
      <c r="AF280" s="82">
        <v>0</v>
      </c>
      <c r="AG280" t="str">
        <f t="shared" si="41"/>
        <v>金桥支行</v>
      </c>
      <c r="AI280" s="90" t="s">
        <v>677</v>
      </c>
      <c r="AJ280" s="90" t="s">
        <v>241</v>
      </c>
      <c r="AX280" t="s">
        <v>677</v>
      </c>
      <c r="AY280" t="s">
        <v>241</v>
      </c>
    </row>
    <row r="281" ht="17.25" spans="4:51">
      <c r="D281" s="81">
        <v>0</v>
      </c>
      <c r="L281">
        <v>0</v>
      </c>
      <c r="Y281" s="87"/>
      <c r="Z281">
        <f t="shared" si="42"/>
        <v>0</v>
      </c>
      <c r="AA281">
        <f t="shared" si="40"/>
        <v>0</v>
      </c>
      <c r="AB281" s="82" t="s">
        <v>678</v>
      </c>
      <c r="AC281" s="82">
        <v>0</v>
      </c>
      <c r="AD281" s="82">
        <v>0</v>
      </c>
      <c r="AE281" s="82">
        <v>0</v>
      </c>
      <c r="AF281" s="82">
        <v>355245</v>
      </c>
      <c r="AG281">
        <f t="shared" si="41"/>
        <v>0</v>
      </c>
      <c r="AI281" s="90" t="s">
        <v>679</v>
      </c>
      <c r="AJ281" s="90" t="s">
        <v>241</v>
      </c>
      <c r="AX281" t="s">
        <v>679</v>
      </c>
      <c r="AY281" t="s">
        <v>241</v>
      </c>
    </row>
    <row r="282" ht="17.25" spans="4:51">
      <c r="D282" s="81">
        <v>0</v>
      </c>
      <c r="L282">
        <v>0</v>
      </c>
      <c r="Y282" s="87"/>
      <c r="Z282">
        <f t="shared" si="42"/>
        <v>0</v>
      </c>
      <c r="AA282">
        <f t="shared" si="40"/>
        <v>0</v>
      </c>
      <c r="AB282" s="82" t="s">
        <v>680</v>
      </c>
      <c r="AC282" s="82">
        <v>0</v>
      </c>
      <c r="AD282" s="82">
        <v>0</v>
      </c>
      <c r="AE282" s="82">
        <v>0</v>
      </c>
      <c r="AF282" s="82">
        <v>0</v>
      </c>
      <c r="AG282">
        <f t="shared" si="41"/>
        <v>0</v>
      </c>
      <c r="AI282" s="90" t="s">
        <v>681</v>
      </c>
      <c r="AJ282" s="90" t="s">
        <v>57</v>
      </c>
      <c r="AX282" t="s">
        <v>681</v>
      </c>
      <c r="AY282" t="s">
        <v>57</v>
      </c>
    </row>
    <row r="283" ht="17.25" spans="4:51">
      <c r="D283" s="81">
        <v>0</v>
      </c>
      <c r="L283">
        <v>0</v>
      </c>
      <c r="Y283" s="87"/>
      <c r="Z283">
        <f t="shared" si="42"/>
        <v>0</v>
      </c>
      <c r="AA283">
        <f t="shared" si="40"/>
        <v>0</v>
      </c>
      <c r="AB283" s="82" t="s">
        <v>682</v>
      </c>
      <c r="AC283" s="82">
        <v>0</v>
      </c>
      <c r="AD283" s="82">
        <v>0</v>
      </c>
      <c r="AE283" s="82">
        <v>0</v>
      </c>
      <c r="AF283" s="82">
        <v>0</v>
      </c>
      <c r="AG283">
        <f t="shared" si="41"/>
        <v>0</v>
      </c>
      <c r="AI283" s="90" t="s">
        <v>683</v>
      </c>
      <c r="AJ283" s="90" t="s">
        <v>57</v>
      </c>
      <c r="AX283" t="s">
        <v>683</v>
      </c>
      <c r="AY283" t="s">
        <v>57</v>
      </c>
    </row>
    <row r="284" ht="17.25" spans="4:51">
      <c r="D284" s="81">
        <v>0</v>
      </c>
      <c r="L284">
        <v>0</v>
      </c>
      <c r="Y284" s="87"/>
      <c r="Z284">
        <f t="shared" si="42"/>
        <v>0</v>
      </c>
      <c r="AA284" t="str">
        <f t="shared" si="40"/>
        <v>六里支行</v>
      </c>
      <c r="AB284" s="82" t="s">
        <v>684</v>
      </c>
      <c r="AC284" s="82">
        <v>0</v>
      </c>
      <c r="AD284" s="82">
        <v>0</v>
      </c>
      <c r="AE284" s="82">
        <v>0</v>
      </c>
      <c r="AF284" s="82">
        <v>0</v>
      </c>
      <c r="AG284" t="str">
        <f t="shared" si="41"/>
        <v>六里支行</v>
      </c>
      <c r="AI284" s="90" t="s">
        <v>685</v>
      </c>
      <c r="AJ284" s="90" t="s">
        <v>57</v>
      </c>
      <c r="AX284" t="s">
        <v>685</v>
      </c>
      <c r="AY284" t="s">
        <v>57</v>
      </c>
    </row>
    <row r="285" ht="17.25" spans="4:51">
      <c r="D285" s="81">
        <v>0</v>
      </c>
      <c r="L285">
        <v>0</v>
      </c>
      <c r="Y285" s="87"/>
      <c r="Z285">
        <f t="shared" si="42"/>
        <v>0</v>
      </c>
      <c r="AA285">
        <f t="shared" si="40"/>
        <v>0</v>
      </c>
      <c r="AB285" s="82" t="s">
        <v>686</v>
      </c>
      <c r="AC285" s="82">
        <v>0</v>
      </c>
      <c r="AD285" s="82">
        <v>0</v>
      </c>
      <c r="AE285" s="82">
        <v>0</v>
      </c>
      <c r="AF285" s="82">
        <v>0</v>
      </c>
      <c r="AG285">
        <f t="shared" si="41"/>
        <v>0</v>
      </c>
      <c r="AI285" s="90" t="s">
        <v>529</v>
      </c>
      <c r="AJ285" s="90" t="s">
        <v>57</v>
      </c>
      <c r="AX285" t="s">
        <v>529</v>
      </c>
      <c r="AY285" t="s">
        <v>57</v>
      </c>
    </row>
    <row r="286" ht="17.25" spans="4:51">
      <c r="D286" s="81">
        <v>0</v>
      </c>
      <c r="L286">
        <v>0</v>
      </c>
      <c r="Y286" s="87"/>
      <c r="Z286">
        <f t="shared" si="42"/>
        <v>0</v>
      </c>
      <c r="AA286" t="str">
        <f t="shared" si="40"/>
        <v>人力资源部</v>
      </c>
      <c r="AB286" s="82" t="s">
        <v>181</v>
      </c>
      <c r="AC286" s="82">
        <v>0</v>
      </c>
      <c r="AD286" s="82">
        <v>0</v>
      </c>
      <c r="AE286" s="82">
        <v>0</v>
      </c>
      <c r="AF286" s="82">
        <v>0</v>
      </c>
      <c r="AG286" t="str">
        <f t="shared" si="41"/>
        <v>人力资源部</v>
      </c>
      <c r="AI286" s="95" t="s">
        <v>435</v>
      </c>
      <c r="AJ286" s="90" t="s">
        <v>57</v>
      </c>
      <c r="AX286" t="s">
        <v>435</v>
      </c>
      <c r="AY286" t="s">
        <v>57</v>
      </c>
    </row>
    <row r="287" ht="17.25" spans="4:51">
      <c r="D287" s="81">
        <v>0</v>
      </c>
      <c r="L287">
        <v>0</v>
      </c>
      <c r="Y287" s="87"/>
      <c r="Z287">
        <f t="shared" si="42"/>
        <v>0</v>
      </c>
      <c r="AA287" t="str">
        <f t="shared" si="40"/>
        <v>风险管理部</v>
      </c>
      <c r="AB287" s="82" t="s">
        <v>524</v>
      </c>
      <c r="AC287" s="82">
        <v>0</v>
      </c>
      <c r="AD287" s="82">
        <v>0</v>
      </c>
      <c r="AE287" s="82">
        <v>0</v>
      </c>
      <c r="AF287" s="82">
        <v>0</v>
      </c>
      <c r="AG287" t="str">
        <f t="shared" si="41"/>
        <v>风险管理部</v>
      </c>
      <c r="AI287" s="96" t="s">
        <v>270</v>
      </c>
      <c r="AJ287" s="90" t="s">
        <v>57</v>
      </c>
      <c r="AX287" t="s">
        <v>270</v>
      </c>
      <c r="AY287" t="s">
        <v>57</v>
      </c>
    </row>
    <row r="288" ht="17.25" spans="4:51">
      <c r="D288" s="81">
        <v>0</v>
      </c>
      <c r="L288">
        <v>0</v>
      </c>
      <c r="Y288" s="87"/>
      <c r="Z288">
        <f t="shared" si="42"/>
        <v>0</v>
      </c>
      <c r="AA288" t="str">
        <f t="shared" si="40"/>
        <v>花木支行</v>
      </c>
      <c r="AB288" s="82" t="s">
        <v>681</v>
      </c>
      <c r="AC288" s="82">
        <v>0</v>
      </c>
      <c r="AD288" s="82">
        <v>0</v>
      </c>
      <c r="AE288" s="82">
        <v>0</v>
      </c>
      <c r="AF288" s="82">
        <v>0</v>
      </c>
      <c r="AG288" t="str">
        <f t="shared" si="41"/>
        <v>花木支行</v>
      </c>
      <c r="AI288" s="90" t="s">
        <v>687</v>
      </c>
      <c r="AJ288" s="90" t="s">
        <v>57</v>
      </c>
      <c r="AX288" t="s">
        <v>687</v>
      </c>
      <c r="AY288" t="s">
        <v>57</v>
      </c>
    </row>
    <row r="289" ht="17.25" spans="4:51">
      <c r="D289" s="81">
        <v>0</v>
      </c>
      <c r="L289">
        <v>0</v>
      </c>
      <c r="Y289" s="87"/>
      <c r="Z289">
        <f t="shared" si="42"/>
        <v>0</v>
      </c>
      <c r="AA289" t="str">
        <f t="shared" si="40"/>
        <v>金海华城分理处</v>
      </c>
      <c r="AB289" s="82" t="s">
        <v>145</v>
      </c>
      <c r="AC289" s="82">
        <v>0</v>
      </c>
      <c r="AD289" s="82">
        <v>0</v>
      </c>
      <c r="AE289" s="82">
        <v>0</v>
      </c>
      <c r="AF289" s="82">
        <v>0</v>
      </c>
      <c r="AG289" t="str">
        <f t="shared" si="41"/>
        <v>金海华城分理处</v>
      </c>
      <c r="AI289" s="90" t="s">
        <v>688</v>
      </c>
      <c r="AJ289" s="90" t="s">
        <v>57</v>
      </c>
      <c r="AX289" t="s">
        <v>688</v>
      </c>
      <c r="AY289" t="s">
        <v>57</v>
      </c>
    </row>
    <row r="290" ht="17.25" spans="4:51">
      <c r="D290" s="81">
        <v>0</v>
      </c>
      <c r="L290">
        <v>0</v>
      </c>
      <c r="Y290" s="87"/>
      <c r="Z290">
        <f t="shared" si="42"/>
        <v>0</v>
      </c>
      <c r="AA290" t="str">
        <f t="shared" si="40"/>
        <v>张江支行</v>
      </c>
      <c r="AB290" s="82" t="s">
        <v>313</v>
      </c>
      <c r="AC290" s="82">
        <v>0</v>
      </c>
      <c r="AD290" s="82">
        <v>0</v>
      </c>
      <c r="AE290" s="82">
        <v>0</v>
      </c>
      <c r="AF290" s="82">
        <v>0</v>
      </c>
      <c r="AG290" t="str">
        <f t="shared" si="41"/>
        <v>张江支行</v>
      </c>
      <c r="AI290" s="90" t="s">
        <v>636</v>
      </c>
      <c r="AJ290" s="90" t="s">
        <v>57</v>
      </c>
      <c r="AX290" t="s">
        <v>636</v>
      </c>
      <c r="AY290" t="s">
        <v>57</v>
      </c>
    </row>
    <row r="291" ht="17.25" spans="4:51">
      <c r="D291" s="81">
        <v>0</v>
      </c>
      <c r="L291">
        <v>0</v>
      </c>
      <c r="Y291" s="87"/>
      <c r="Z291">
        <f t="shared" si="42"/>
        <v>0</v>
      </c>
      <c r="AA291" t="str">
        <f t="shared" si="40"/>
        <v>洋泾支行</v>
      </c>
      <c r="AB291" s="82" t="s">
        <v>689</v>
      </c>
      <c r="AC291" s="82">
        <v>0</v>
      </c>
      <c r="AD291" s="82">
        <v>0</v>
      </c>
      <c r="AE291" s="82">
        <v>0</v>
      </c>
      <c r="AF291" s="82">
        <v>0</v>
      </c>
      <c r="AG291" t="str">
        <f t="shared" si="41"/>
        <v>洋泾支行</v>
      </c>
      <c r="AI291" s="90" t="s">
        <v>449</v>
      </c>
      <c r="AJ291" s="90" t="s">
        <v>121</v>
      </c>
      <c r="AX291" t="s">
        <v>449</v>
      </c>
      <c r="AY291" t="s">
        <v>121</v>
      </c>
    </row>
    <row r="292" ht="17.25" spans="4:51">
      <c r="D292" s="81">
        <v>0</v>
      </c>
      <c r="L292">
        <v>0</v>
      </c>
      <c r="Y292" s="87"/>
      <c r="Z292">
        <f t="shared" si="42"/>
        <v>0</v>
      </c>
      <c r="AA292">
        <f t="shared" si="40"/>
        <v>0</v>
      </c>
      <c r="AB292" s="82" t="s">
        <v>316</v>
      </c>
      <c r="AC292" s="82">
        <v>0</v>
      </c>
      <c r="AD292" s="82">
        <v>0</v>
      </c>
      <c r="AE292" s="82">
        <v>0</v>
      </c>
      <c r="AF292" s="82">
        <v>102000</v>
      </c>
      <c r="AG292">
        <f t="shared" si="41"/>
        <v>0</v>
      </c>
      <c r="AI292" s="90" t="s">
        <v>364</v>
      </c>
      <c r="AJ292" s="90" t="s">
        <v>57</v>
      </c>
      <c r="AX292" t="s">
        <v>364</v>
      </c>
      <c r="AY292" t="s">
        <v>57</v>
      </c>
    </row>
    <row r="293" ht="17.25" spans="4:51">
      <c r="D293" s="81">
        <v>0</v>
      </c>
      <c r="L293">
        <v>0</v>
      </c>
      <c r="Y293" s="87"/>
      <c r="Z293">
        <f t="shared" si="42"/>
        <v>0</v>
      </c>
      <c r="AA293">
        <f t="shared" si="40"/>
        <v>0</v>
      </c>
      <c r="AB293" s="82" t="s">
        <v>690</v>
      </c>
      <c r="AC293" s="82">
        <v>0</v>
      </c>
      <c r="AD293" s="82">
        <v>0</v>
      </c>
      <c r="AE293" s="82">
        <v>0</v>
      </c>
      <c r="AF293" s="82">
        <v>0</v>
      </c>
      <c r="AG293">
        <f t="shared" si="41"/>
        <v>0</v>
      </c>
      <c r="AI293" s="90" t="s">
        <v>154</v>
      </c>
      <c r="AJ293" s="90" t="s">
        <v>57</v>
      </c>
      <c r="AX293" t="s">
        <v>154</v>
      </c>
      <c r="AY293" t="s">
        <v>57</v>
      </c>
    </row>
    <row r="294" ht="17.25" spans="4:51">
      <c r="D294" s="81">
        <v>0</v>
      </c>
      <c r="L294">
        <v>0</v>
      </c>
      <c r="Y294" s="87"/>
      <c r="Z294">
        <f t="shared" si="42"/>
        <v>0</v>
      </c>
      <c r="AA294" t="str">
        <f t="shared" si="40"/>
        <v>高桥支行</v>
      </c>
      <c r="AB294" s="82" t="s">
        <v>691</v>
      </c>
      <c r="AC294" s="82">
        <v>0</v>
      </c>
      <c r="AD294" s="82">
        <v>0</v>
      </c>
      <c r="AE294" s="82">
        <v>0</v>
      </c>
      <c r="AF294" s="82">
        <v>139200</v>
      </c>
      <c r="AG294" t="str">
        <f t="shared" si="41"/>
        <v>高桥支行</v>
      </c>
      <c r="AI294" s="95" t="s">
        <v>339</v>
      </c>
      <c r="AJ294" s="90" t="s">
        <v>57</v>
      </c>
      <c r="AX294" t="s">
        <v>339</v>
      </c>
      <c r="AY294" t="s">
        <v>57</v>
      </c>
    </row>
    <row r="295" ht="17.25" spans="4:51">
      <c r="D295" s="81">
        <v>0</v>
      </c>
      <c r="L295">
        <v>0</v>
      </c>
      <c r="Y295" s="87"/>
      <c r="Z295">
        <f t="shared" si="42"/>
        <v>0</v>
      </c>
      <c r="AA295" t="str">
        <f t="shared" si="40"/>
        <v>营业部</v>
      </c>
      <c r="AB295" s="82" t="s">
        <v>632</v>
      </c>
      <c r="AC295" s="82">
        <v>0</v>
      </c>
      <c r="AD295" s="82">
        <v>0</v>
      </c>
      <c r="AE295" s="82">
        <v>0</v>
      </c>
      <c r="AF295" s="82">
        <v>4500</v>
      </c>
      <c r="AG295" t="str">
        <f t="shared" si="41"/>
        <v>营业部</v>
      </c>
      <c r="AI295" s="96" t="s">
        <v>692</v>
      </c>
      <c r="AJ295" s="90" t="s">
        <v>57</v>
      </c>
      <c r="AX295" t="s">
        <v>692</v>
      </c>
      <c r="AY295" t="s">
        <v>57</v>
      </c>
    </row>
    <row r="296" ht="17.25" spans="4:51">
      <c r="D296" s="81">
        <v>0</v>
      </c>
      <c r="L296">
        <v>0</v>
      </c>
      <c r="Y296" s="87"/>
      <c r="Z296">
        <f t="shared" si="42"/>
        <v>0</v>
      </c>
      <c r="AA296">
        <f t="shared" si="40"/>
        <v>0</v>
      </c>
      <c r="AB296" s="82" t="s">
        <v>693</v>
      </c>
      <c r="AC296" s="82">
        <v>0</v>
      </c>
      <c r="AD296" s="82">
        <v>0</v>
      </c>
      <c r="AE296" s="82">
        <v>0</v>
      </c>
      <c r="AF296" s="82">
        <v>0</v>
      </c>
      <c r="AG296">
        <f t="shared" si="41"/>
        <v>0</v>
      </c>
      <c r="AI296" s="90" t="s">
        <v>694</v>
      </c>
      <c r="AJ296" s="90" t="s">
        <v>57</v>
      </c>
      <c r="AX296" t="s">
        <v>694</v>
      </c>
      <c r="AY296" t="s">
        <v>57</v>
      </c>
    </row>
    <row r="297" ht="17.25" spans="4:51">
      <c r="D297" s="81">
        <v>0</v>
      </c>
      <c r="L297">
        <v>0</v>
      </c>
      <c r="Y297" s="87"/>
      <c r="Z297">
        <f t="shared" si="42"/>
        <v>0</v>
      </c>
      <c r="AA297">
        <f t="shared" si="40"/>
        <v>0</v>
      </c>
      <c r="AB297" s="82" t="s">
        <v>695</v>
      </c>
      <c r="AC297" s="82">
        <v>0</v>
      </c>
      <c r="AD297" s="82">
        <v>0</v>
      </c>
      <c r="AE297" s="82">
        <v>0</v>
      </c>
      <c r="AF297" s="82">
        <v>0</v>
      </c>
      <c r="AG297">
        <f t="shared" si="41"/>
        <v>0</v>
      </c>
      <c r="AI297" s="90" t="s">
        <v>696</v>
      </c>
      <c r="AJ297" s="90" t="s">
        <v>57</v>
      </c>
      <c r="AX297" t="s">
        <v>696</v>
      </c>
      <c r="AY297" t="s">
        <v>57</v>
      </c>
    </row>
    <row r="298" ht="17.25" spans="4:51">
      <c r="D298" s="81">
        <v>0</v>
      </c>
      <c r="L298">
        <v>0</v>
      </c>
      <c r="Y298" s="87"/>
      <c r="Z298">
        <f t="shared" si="42"/>
        <v>0</v>
      </c>
      <c r="AA298" t="str">
        <f t="shared" si="40"/>
        <v>运营管理部</v>
      </c>
      <c r="AB298" s="82" t="s">
        <v>398</v>
      </c>
      <c r="AC298" s="82">
        <v>0</v>
      </c>
      <c r="AD298" s="82">
        <v>0</v>
      </c>
      <c r="AE298" s="82">
        <v>0</v>
      </c>
      <c r="AF298" s="82">
        <v>0</v>
      </c>
      <c r="AG298" t="str">
        <f t="shared" si="41"/>
        <v>运营管理部</v>
      </c>
      <c r="AI298" s="90" t="s">
        <v>505</v>
      </c>
      <c r="AJ298" s="90" t="s">
        <v>57</v>
      </c>
      <c r="AX298" t="s">
        <v>505</v>
      </c>
      <c r="AY298" t="s">
        <v>57</v>
      </c>
    </row>
    <row r="299" ht="17.25" spans="4:51">
      <c r="D299" s="81">
        <v>0</v>
      </c>
      <c r="L299">
        <v>0</v>
      </c>
      <c r="Y299" s="87"/>
      <c r="Z299">
        <f t="shared" si="42"/>
        <v>0</v>
      </c>
      <c r="AA299" t="str">
        <f t="shared" si="40"/>
        <v>合庆支行</v>
      </c>
      <c r="AB299" s="82" t="s">
        <v>697</v>
      </c>
      <c r="AC299" s="82">
        <v>0</v>
      </c>
      <c r="AD299" s="82">
        <v>0</v>
      </c>
      <c r="AE299" s="82">
        <v>0</v>
      </c>
      <c r="AF299" s="82">
        <v>0</v>
      </c>
      <c r="AG299" t="str">
        <f t="shared" si="41"/>
        <v>合庆支行</v>
      </c>
      <c r="AI299" s="90" t="s">
        <v>698</v>
      </c>
      <c r="AJ299" s="90" t="s">
        <v>57</v>
      </c>
      <c r="AX299" t="s">
        <v>698</v>
      </c>
      <c r="AY299" t="s">
        <v>57</v>
      </c>
    </row>
    <row r="300" ht="17.25" spans="4:51">
      <c r="D300" s="81">
        <v>0</v>
      </c>
      <c r="L300">
        <v>0</v>
      </c>
      <c r="Y300" s="87"/>
      <c r="Z300">
        <f t="shared" si="42"/>
        <v>0</v>
      </c>
      <c r="AA300">
        <f t="shared" si="40"/>
        <v>0</v>
      </c>
      <c r="AB300" s="82" t="s">
        <v>699</v>
      </c>
      <c r="AC300" s="82">
        <v>0</v>
      </c>
      <c r="AD300" s="82">
        <v>0</v>
      </c>
      <c r="AE300" s="82">
        <v>0</v>
      </c>
      <c r="AF300" s="82">
        <v>0</v>
      </c>
      <c r="AG300">
        <f t="shared" si="41"/>
        <v>0</v>
      </c>
      <c r="AI300" s="90" t="s">
        <v>256</v>
      </c>
      <c r="AJ300" s="90" t="s">
        <v>84</v>
      </c>
      <c r="AX300" t="s">
        <v>256</v>
      </c>
      <c r="AY300" t="s">
        <v>84</v>
      </c>
    </row>
    <row r="301" ht="17.25" spans="4:51">
      <c r="D301" s="81">
        <v>0</v>
      </c>
      <c r="L301">
        <v>0</v>
      </c>
      <c r="Y301" s="87"/>
      <c r="Z301">
        <f t="shared" si="42"/>
        <v>0</v>
      </c>
      <c r="AA301" t="str">
        <f t="shared" si="40"/>
        <v>零售市场部</v>
      </c>
      <c r="AB301" s="82" t="s">
        <v>150</v>
      </c>
      <c r="AC301" s="82">
        <v>0</v>
      </c>
      <c r="AD301" s="82">
        <v>0</v>
      </c>
      <c r="AE301" s="82">
        <v>3</v>
      </c>
      <c r="AF301" s="82">
        <v>121000</v>
      </c>
      <c r="AG301" t="str">
        <f t="shared" si="41"/>
        <v>零售市场部</v>
      </c>
      <c r="AI301" s="90" t="s">
        <v>381</v>
      </c>
      <c r="AJ301" s="90" t="s">
        <v>84</v>
      </c>
      <c r="AX301" t="s">
        <v>381</v>
      </c>
      <c r="AY301" t="s">
        <v>84</v>
      </c>
    </row>
    <row r="302" ht="17.25" spans="4:51">
      <c r="D302" s="81">
        <v>0</v>
      </c>
      <c r="L302">
        <v>0</v>
      </c>
      <c r="Y302" s="87"/>
      <c r="Z302">
        <f t="shared" si="42"/>
        <v>0</v>
      </c>
      <c r="AA302">
        <f t="shared" si="40"/>
        <v>0</v>
      </c>
      <c r="AB302" s="82" t="s">
        <v>700</v>
      </c>
      <c r="AC302" s="82">
        <v>0</v>
      </c>
      <c r="AD302" s="82">
        <v>0</v>
      </c>
      <c r="AE302" s="82">
        <v>0</v>
      </c>
      <c r="AF302" s="82">
        <v>0</v>
      </c>
      <c r="AG302">
        <f t="shared" si="41"/>
        <v>0</v>
      </c>
      <c r="AI302" s="90" t="s">
        <v>95</v>
      </c>
      <c r="AJ302" s="90" t="s">
        <v>84</v>
      </c>
      <c r="AX302" t="s">
        <v>95</v>
      </c>
      <c r="AY302" t="s">
        <v>84</v>
      </c>
    </row>
    <row r="303" ht="17.25" spans="4:51">
      <c r="D303" s="81">
        <v>0</v>
      </c>
      <c r="L303">
        <v>0</v>
      </c>
      <c r="Y303" s="87"/>
      <c r="Z303">
        <f t="shared" si="42"/>
        <v>0</v>
      </c>
      <c r="AA303" t="str">
        <f t="shared" si="40"/>
        <v>办公室</v>
      </c>
      <c r="AB303" s="82" t="s">
        <v>81</v>
      </c>
      <c r="AC303" s="82">
        <v>0</v>
      </c>
      <c r="AD303" s="82">
        <v>0</v>
      </c>
      <c r="AE303" s="82">
        <v>0</v>
      </c>
      <c r="AF303" s="82">
        <v>0</v>
      </c>
      <c r="AG303" t="str">
        <f t="shared" si="41"/>
        <v>办公室</v>
      </c>
      <c r="AI303" s="95" t="s">
        <v>194</v>
      </c>
      <c r="AJ303" s="90" t="s">
        <v>84</v>
      </c>
      <c r="AX303" t="s">
        <v>194</v>
      </c>
      <c r="AY303" t="s">
        <v>84</v>
      </c>
    </row>
    <row r="304" ht="17.25" spans="4:51">
      <c r="D304" s="81">
        <v>0</v>
      </c>
      <c r="L304">
        <v>0</v>
      </c>
      <c r="Y304" s="87"/>
      <c r="Z304">
        <f t="shared" si="42"/>
        <v>0</v>
      </c>
      <c r="AA304" t="str">
        <f t="shared" si="40"/>
        <v>零售市场部</v>
      </c>
      <c r="AB304" s="82" t="s">
        <v>173</v>
      </c>
      <c r="AC304" s="82">
        <v>0</v>
      </c>
      <c r="AD304" s="82">
        <v>5000</v>
      </c>
      <c r="AE304" s="82">
        <v>2</v>
      </c>
      <c r="AF304" s="82">
        <v>848891</v>
      </c>
      <c r="AG304" t="str">
        <f t="shared" si="41"/>
        <v>零售市场部</v>
      </c>
      <c r="AI304" s="90" t="s">
        <v>689</v>
      </c>
      <c r="AJ304" s="90" t="s">
        <v>84</v>
      </c>
      <c r="AX304" t="s">
        <v>689</v>
      </c>
      <c r="AY304" t="s">
        <v>84</v>
      </c>
    </row>
    <row r="305" ht="17.25" spans="4:51">
      <c r="D305" s="81">
        <v>0</v>
      </c>
      <c r="L305">
        <v>0</v>
      </c>
      <c r="Y305" s="87"/>
      <c r="Z305">
        <f t="shared" si="42"/>
        <v>0</v>
      </c>
      <c r="AA305" t="str">
        <f t="shared" si="40"/>
        <v>黄楼支行</v>
      </c>
      <c r="AB305" s="82" t="s">
        <v>321</v>
      </c>
      <c r="AC305" s="82">
        <v>0</v>
      </c>
      <c r="AD305" s="82">
        <v>0</v>
      </c>
      <c r="AE305" s="82">
        <v>3</v>
      </c>
      <c r="AF305" s="82">
        <v>40000</v>
      </c>
      <c r="AG305" t="str">
        <f t="shared" si="41"/>
        <v>黄楼支行</v>
      </c>
      <c r="AI305" s="90" t="s">
        <v>166</v>
      </c>
      <c r="AJ305" s="90" t="s">
        <v>84</v>
      </c>
      <c r="AX305" t="s">
        <v>166</v>
      </c>
      <c r="AY305" t="s">
        <v>84</v>
      </c>
    </row>
    <row r="306" ht="17.25" spans="4:51">
      <c r="D306" s="81">
        <v>0</v>
      </c>
      <c r="L306">
        <v>0</v>
      </c>
      <c r="Y306" s="87"/>
      <c r="Z306">
        <f t="shared" si="42"/>
        <v>0</v>
      </c>
      <c r="AA306" t="str">
        <f t="shared" si="40"/>
        <v>五星路支行</v>
      </c>
      <c r="AB306" s="82" t="s">
        <v>701</v>
      </c>
      <c r="AC306" s="82">
        <v>0</v>
      </c>
      <c r="AD306" s="82">
        <v>0</v>
      </c>
      <c r="AE306" s="82">
        <v>0</v>
      </c>
      <c r="AF306" s="82">
        <v>32000</v>
      </c>
      <c r="AG306" t="str">
        <f t="shared" si="41"/>
        <v>五星路支行</v>
      </c>
      <c r="AI306" s="90" t="s">
        <v>478</v>
      </c>
      <c r="AJ306" s="90" t="s">
        <v>84</v>
      </c>
      <c r="AX306" t="s">
        <v>478</v>
      </c>
      <c r="AY306" t="s">
        <v>84</v>
      </c>
    </row>
    <row r="307" ht="17.25" spans="4:51">
      <c r="D307" s="81">
        <v>0</v>
      </c>
      <c r="L307">
        <v>0</v>
      </c>
      <c r="Y307" s="87"/>
      <c r="Z307">
        <f t="shared" si="42"/>
        <v>0</v>
      </c>
      <c r="AA307" t="str">
        <f t="shared" si="40"/>
        <v>川沙支行</v>
      </c>
      <c r="AB307" s="82" t="s">
        <v>702</v>
      </c>
      <c r="AC307" s="82">
        <v>0</v>
      </c>
      <c r="AD307" s="82">
        <v>0</v>
      </c>
      <c r="AE307" s="82">
        <v>0</v>
      </c>
      <c r="AF307" s="82">
        <v>0</v>
      </c>
      <c r="AG307" t="str">
        <f t="shared" si="41"/>
        <v>川沙支行</v>
      </c>
      <c r="AI307" s="90" t="s">
        <v>703</v>
      </c>
      <c r="AJ307" s="90" t="s">
        <v>84</v>
      </c>
      <c r="AX307" t="s">
        <v>703</v>
      </c>
      <c r="AY307" t="s">
        <v>84</v>
      </c>
    </row>
    <row r="308" ht="17.25" spans="4:51">
      <c r="D308" s="81">
        <v>0</v>
      </c>
      <c r="L308">
        <v>0</v>
      </c>
      <c r="Y308" s="87"/>
      <c r="Z308">
        <f t="shared" si="42"/>
        <v>0</v>
      </c>
      <c r="AA308" t="str">
        <f t="shared" si="40"/>
        <v>三林支行</v>
      </c>
      <c r="AB308" s="82" t="s">
        <v>704</v>
      </c>
      <c r="AC308" s="82">
        <v>0</v>
      </c>
      <c r="AD308" s="82">
        <v>0</v>
      </c>
      <c r="AE308" s="82">
        <v>0</v>
      </c>
      <c r="AF308" s="82">
        <v>0</v>
      </c>
      <c r="AG308" t="str">
        <f t="shared" si="41"/>
        <v>三林支行</v>
      </c>
      <c r="AI308" s="90" t="s">
        <v>211</v>
      </c>
      <c r="AJ308" s="90" t="s">
        <v>135</v>
      </c>
      <c r="AX308" t="s">
        <v>211</v>
      </c>
      <c r="AY308" t="s">
        <v>135</v>
      </c>
    </row>
    <row r="309" ht="17.25" spans="4:51">
      <c r="D309" s="81">
        <v>0</v>
      </c>
      <c r="L309">
        <v>0</v>
      </c>
      <c r="Y309" s="87"/>
      <c r="Z309">
        <f t="shared" si="42"/>
        <v>0</v>
      </c>
      <c r="AA309" t="str">
        <f t="shared" si="40"/>
        <v>六团支行</v>
      </c>
      <c r="AB309" s="82" t="s">
        <v>705</v>
      </c>
      <c r="AC309" s="82">
        <v>0</v>
      </c>
      <c r="AD309" s="82">
        <v>0</v>
      </c>
      <c r="AE309" s="82">
        <v>1</v>
      </c>
      <c r="AF309" s="82">
        <v>0</v>
      </c>
      <c r="AG309" t="str">
        <f t="shared" si="41"/>
        <v>六团支行</v>
      </c>
      <c r="AI309" s="90" t="s">
        <v>473</v>
      </c>
      <c r="AJ309" s="90" t="s">
        <v>135</v>
      </c>
      <c r="AX309" t="s">
        <v>473</v>
      </c>
      <c r="AY309" t="s">
        <v>135</v>
      </c>
    </row>
    <row r="310" ht="17.25" spans="4:51">
      <c r="D310" s="81">
        <v>0</v>
      </c>
      <c r="L310">
        <v>0</v>
      </c>
      <c r="Y310" s="87"/>
      <c r="Z310">
        <f t="shared" si="42"/>
        <v>0</v>
      </c>
      <c r="AA310" t="str">
        <f t="shared" si="40"/>
        <v>花木支行</v>
      </c>
      <c r="AB310" s="82" t="s">
        <v>154</v>
      </c>
      <c r="AC310" s="82">
        <v>0</v>
      </c>
      <c r="AD310" s="82">
        <v>0</v>
      </c>
      <c r="AE310" s="82">
        <v>0</v>
      </c>
      <c r="AF310" s="82">
        <v>69000</v>
      </c>
      <c r="AG310" t="str">
        <f t="shared" si="41"/>
        <v>花木支行</v>
      </c>
      <c r="AI310" s="93" t="s">
        <v>431</v>
      </c>
      <c r="AJ310" s="90" t="s">
        <v>135</v>
      </c>
      <c r="AX310" t="s">
        <v>431</v>
      </c>
      <c r="AY310" t="s">
        <v>135</v>
      </c>
    </row>
    <row r="311" ht="17.25" spans="4:51">
      <c r="D311" s="81">
        <v>0</v>
      </c>
      <c r="L311">
        <v>0</v>
      </c>
      <c r="Y311" s="87"/>
      <c r="Z311">
        <f t="shared" si="42"/>
        <v>0</v>
      </c>
      <c r="AA311">
        <f t="shared" si="40"/>
        <v>0</v>
      </c>
      <c r="AB311" s="82" t="s">
        <v>706</v>
      </c>
      <c r="AC311" s="82">
        <v>0</v>
      </c>
      <c r="AD311" s="82">
        <v>0</v>
      </c>
      <c r="AE311" s="82">
        <v>0</v>
      </c>
      <c r="AF311" s="82">
        <v>0</v>
      </c>
      <c r="AG311">
        <f t="shared" si="41"/>
        <v>0</v>
      </c>
      <c r="AI311" s="95" t="s">
        <v>322</v>
      </c>
      <c r="AJ311" s="90" t="s">
        <v>135</v>
      </c>
      <c r="AX311" t="s">
        <v>322</v>
      </c>
      <c r="AY311" t="s">
        <v>135</v>
      </c>
    </row>
    <row r="312" ht="17.25" spans="4:51">
      <c r="D312" s="81">
        <v>0</v>
      </c>
      <c r="L312">
        <v>0</v>
      </c>
      <c r="Y312" s="87"/>
      <c r="Z312">
        <f t="shared" si="42"/>
        <v>0</v>
      </c>
      <c r="AA312" t="str">
        <f t="shared" si="40"/>
        <v>花木支行</v>
      </c>
      <c r="AB312" s="82" t="s">
        <v>694</v>
      </c>
      <c r="AC312" s="82">
        <v>0</v>
      </c>
      <c r="AD312" s="82">
        <v>0</v>
      </c>
      <c r="AE312" s="82">
        <v>0</v>
      </c>
      <c r="AF312" s="82">
        <v>0</v>
      </c>
      <c r="AG312" t="str">
        <f t="shared" si="41"/>
        <v>花木支行</v>
      </c>
      <c r="AI312" s="96" t="s">
        <v>118</v>
      </c>
      <c r="AJ312" s="90" t="s">
        <v>135</v>
      </c>
      <c r="AX312" t="s">
        <v>118</v>
      </c>
      <c r="AY312" t="s">
        <v>135</v>
      </c>
    </row>
    <row r="313" ht="17.25" spans="4:51">
      <c r="D313" s="81">
        <v>0</v>
      </c>
      <c r="L313">
        <v>0</v>
      </c>
      <c r="Y313" s="87"/>
      <c r="Z313">
        <f t="shared" si="42"/>
        <v>0</v>
      </c>
      <c r="AA313" t="str">
        <f t="shared" si="40"/>
        <v>施湾支行</v>
      </c>
      <c r="AB313" s="82" t="s">
        <v>707</v>
      </c>
      <c r="AC313" s="82">
        <v>0</v>
      </c>
      <c r="AD313" s="82">
        <v>0</v>
      </c>
      <c r="AE313" s="82">
        <v>0</v>
      </c>
      <c r="AF313" s="82">
        <v>0</v>
      </c>
      <c r="AG313" t="str">
        <f t="shared" si="41"/>
        <v>施湾支行</v>
      </c>
      <c r="AI313" s="95" t="s">
        <v>708</v>
      </c>
      <c r="AJ313" s="90" t="s">
        <v>135</v>
      </c>
      <c r="AX313" t="s">
        <v>708</v>
      </c>
      <c r="AY313" t="s">
        <v>135</v>
      </c>
    </row>
    <row r="314" ht="17.25" spans="4:51">
      <c r="D314" s="81">
        <v>0</v>
      </c>
      <c r="L314">
        <v>0</v>
      </c>
      <c r="Y314" s="87"/>
      <c r="Z314">
        <f t="shared" si="42"/>
        <v>0</v>
      </c>
      <c r="AA314" t="str">
        <f t="shared" si="40"/>
        <v>东沟支行</v>
      </c>
      <c r="AB314" s="82" t="s">
        <v>709</v>
      </c>
      <c r="AC314" s="82">
        <v>0</v>
      </c>
      <c r="AD314" s="82">
        <v>0</v>
      </c>
      <c r="AE314" s="82">
        <v>0</v>
      </c>
      <c r="AF314" s="82">
        <v>0</v>
      </c>
      <c r="AG314" t="str">
        <f t="shared" si="41"/>
        <v>东沟支行</v>
      </c>
      <c r="AI314" s="90" t="s">
        <v>464</v>
      </c>
      <c r="AJ314" s="90" t="s">
        <v>135</v>
      </c>
      <c r="AX314" t="s">
        <v>464</v>
      </c>
      <c r="AY314" t="s">
        <v>135</v>
      </c>
    </row>
    <row r="315" ht="17.25" spans="4:51">
      <c r="D315" s="81">
        <v>0</v>
      </c>
      <c r="L315">
        <v>0</v>
      </c>
      <c r="Y315" s="87"/>
      <c r="Z315">
        <f t="shared" si="42"/>
        <v>0</v>
      </c>
      <c r="AA315" t="str">
        <f t="shared" si="40"/>
        <v>北蔡支行</v>
      </c>
      <c r="AB315" s="82" t="s">
        <v>326</v>
      </c>
      <c r="AC315" s="82">
        <v>0</v>
      </c>
      <c r="AD315" s="82">
        <v>10000</v>
      </c>
      <c r="AE315" s="82">
        <v>0</v>
      </c>
      <c r="AF315" s="82">
        <v>268000</v>
      </c>
      <c r="AG315" t="str">
        <f t="shared" si="41"/>
        <v>北蔡支行</v>
      </c>
      <c r="AI315" s="90" t="s">
        <v>710</v>
      </c>
      <c r="AJ315" s="90" t="s">
        <v>135</v>
      </c>
      <c r="AX315" t="s">
        <v>710</v>
      </c>
      <c r="AY315" t="s">
        <v>135</v>
      </c>
    </row>
    <row r="316" ht="17.25" spans="4:51">
      <c r="D316" s="81">
        <v>0</v>
      </c>
      <c r="L316">
        <v>0</v>
      </c>
      <c r="Y316" s="87"/>
      <c r="Z316">
        <f t="shared" si="42"/>
        <v>0</v>
      </c>
      <c r="AA316" t="str">
        <f t="shared" si="40"/>
        <v>办公室</v>
      </c>
      <c r="AB316" s="82" t="s">
        <v>92</v>
      </c>
      <c r="AC316" s="82">
        <v>0</v>
      </c>
      <c r="AD316" s="82">
        <v>0</v>
      </c>
      <c r="AE316" s="82">
        <v>0</v>
      </c>
      <c r="AF316" s="82">
        <v>0</v>
      </c>
      <c r="AG316" t="str">
        <f t="shared" si="41"/>
        <v>办公室</v>
      </c>
      <c r="AI316" s="90" t="s">
        <v>232</v>
      </c>
      <c r="AJ316" s="90" t="s">
        <v>93</v>
      </c>
      <c r="AX316" t="s">
        <v>232</v>
      </c>
      <c r="AY316" t="s">
        <v>93</v>
      </c>
    </row>
    <row r="317" ht="17.25" spans="4:51">
      <c r="D317" s="81">
        <v>0</v>
      </c>
      <c r="L317">
        <v>0</v>
      </c>
      <c r="Y317" s="87"/>
      <c r="Z317">
        <f t="shared" si="42"/>
        <v>0</v>
      </c>
      <c r="AA317" t="str">
        <f t="shared" si="40"/>
        <v>张江支行</v>
      </c>
      <c r="AB317" s="82" t="s">
        <v>711</v>
      </c>
      <c r="AC317" s="82">
        <v>0</v>
      </c>
      <c r="AD317" s="82">
        <v>0</v>
      </c>
      <c r="AE317" s="82">
        <v>0</v>
      </c>
      <c r="AF317" s="82">
        <v>0</v>
      </c>
      <c r="AG317" t="str">
        <f t="shared" si="41"/>
        <v>张江支行</v>
      </c>
      <c r="AI317" s="90" t="s">
        <v>712</v>
      </c>
      <c r="AJ317" s="90" t="s">
        <v>182</v>
      </c>
      <c r="AX317" t="s">
        <v>712</v>
      </c>
      <c r="AY317" t="s">
        <v>182</v>
      </c>
    </row>
    <row r="318" ht="17.25" spans="4:51">
      <c r="D318" s="81">
        <v>0</v>
      </c>
      <c r="L318">
        <v>0</v>
      </c>
      <c r="Y318" s="87"/>
      <c r="Z318">
        <f t="shared" si="42"/>
        <v>0</v>
      </c>
      <c r="AA318" t="str">
        <f t="shared" si="40"/>
        <v>三林支行</v>
      </c>
      <c r="AB318" s="82" t="s">
        <v>713</v>
      </c>
      <c r="AC318" s="82">
        <v>0</v>
      </c>
      <c r="AD318" s="82">
        <v>0</v>
      </c>
      <c r="AE318" s="82">
        <v>0</v>
      </c>
      <c r="AF318" s="82">
        <v>69000</v>
      </c>
      <c r="AG318" t="str">
        <f t="shared" si="41"/>
        <v>三林支行</v>
      </c>
      <c r="AI318" s="94" t="s">
        <v>85</v>
      </c>
      <c r="AJ318" s="90" t="s">
        <v>93</v>
      </c>
      <c r="AX318" t="s">
        <v>85</v>
      </c>
      <c r="AY318" t="s">
        <v>93</v>
      </c>
    </row>
    <row r="319" ht="17.25" spans="4:51">
      <c r="D319" s="81">
        <v>0</v>
      </c>
      <c r="L319">
        <v>0</v>
      </c>
      <c r="Y319" s="87"/>
      <c r="Z319">
        <f t="shared" si="42"/>
        <v>0</v>
      </c>
      <c r="AA319" t="str">
        <f t="shared" si="40"/>
        <v>运营管理部</v>
      </c>
      <c r="AB319" s="82" t="s">
        <v>285</v>
      </c>
      <c r="AC319" s="82">
        <v>0</v>
      </c>
      <c r="AD319" s="82">
        <v>0</v>
      </c>
      <c r="AE319" s="82">
        <v>0</v>
      </c>
      <c r="AF319" s="82">
        <v>0</v>
      </c>
      <c r="AG319" t="str">
        <f t="shared" si="41"/>
        <v>运营管理部</v>
      </c>
      <c r="AI319" s="90" t="s">
        <v>573</v>
      </c>
      <c r="AJ319" s="90" t="s">
        <v>93</v>
      </c>
      <c r="AX319" t="s">
        <v>573</v>
      </c>
      <c r="AY319" t="s">
        <v>93</v>
      </c>
    </row>
    <row r="320" ht="17.25" spans="4:51">
      <c r="D320" s="81">
        <v>0</v>
      </c>
      <c r="L320">
        <v>0</v>
      </c>
      <c r="Y320" s="87"/>
      <c r="Z320">
        <f t="shared" si="42"/>
        <v>0</v>
      </c>
      <c r="AA320">
        <f t="shared" si="40"/>
        <v>0</v>
      </c>
      <c r="AB320" s="82" t="s">
        <v>714</v>
      </c>
      <c r="AC320" s="82">
        <v>0</v>
      </c>
      <c r="AD320" s="82">
        <v>0</v>
      </c>
      <c r="AE320" s="82">
        <v>0</v>
      </c>
      <c r="AF320" s="82">
        <v>0</v>
      </c>
      <c r="AG320">
        <f t="shared" si="41"/>
        <v>0</v>
      </c>
      <c r="AI320" s="90" t="s">
        <v>715</v>
      </c>
      <c r="AJ320" s="90" t="s">
        <v>72</v>
      </c>
      <c r="AX320" t="s">
        <v>715</v>
      </c>
      <c r="AY320" t="s">
        <v>72</v>
      </c>
    </row>
    <row r="321" ht="17.25" spans="4:51">
      <c r="D321" s="81">
        <v>0</v>
      </c>
      <c r="L321">
        <v>0</v>
      </c>
      <c r="Y321" s="87"/>
      <c r="Z321">
        <f t="shared" si="42"/>
        <v>0</v>
      </c>
      <c r="AA321" t="str">
        <f t="shared" si="40"/>
        <v>运营管理部</v>
      </c>
      <c r="AB321" s="82" t="s">
        <v>350</v>
      </c>
      <c r="AC321" s="82">
        <v>0</v>
      </c>
      <c r="AD321" s="82">
        <v>0</v>
      </c>
      <c r="AE321" s="82">
        <v>0</v>
      </c>
      <c r="AF321" s="82">
        <v>0</v>
      </c>
      <c r="AG321" t="str">
        <f t="shared" si="41"/>
        <v>运营管理部</v>
      </c>
      <c r="AI321" s="90" t="s">
        <v>638</v>
      </c>
      <c r="AJ321" s="90" t="s">
        <v>72</v>
      </c>
      <c r="AX321" t="s">
        <v>638</v>
      </c>
      <c r="AY321" t="s">
        <v>72</v>
      </c>
    </row>
    <row r="322" ht="17.25" spans="4:51">
      <c r="D322" s="81">
        <v>0</v>
      </c>
      <c r="L322">
        <v>0</v>
      </c>
      <c r="Y322" s="87"/>
      <c r="Z322">
        <f t="shared" si="42"/>
        <v>0</v>
      </c>
      <c r="AA322" t="str">
        <f t="shared" ref="AA322:AA385" si="43">AG322</f>
        <v>北蔡支行</v>
      </c>
      <c r="AB322" s="82" t="s">
        <v>176</v>
      </c>
      <c r="AC322" s="82">
        <v>0</v>
      </c>
      <c r="AD322" s="82">
        <v>0</v>
      </c>
      <c r="AE322" s="82">
        <v>6</v>
      </c>
      <c r="AF322" s="82">
        <v>100000</v>
      </c>
      <c r="AG322" t="str">
        <f t="shared" ref="AG322:AG385" si="44">IFERROR(VLOOKUP(AB322,$AI:$AJ,2,FALSE),0)</f>
        <v>北蔡支行</v>
      </c>
      <c r="AI322" s="90" t="s">
        <v>627</v>
      </c>
      <c r="AJ322" s="90" t="s">
        <v>72</v>
      </c>
      <c r="AX322" t="s">
        <v>627</v>
      </c>
      <c r="AY322" t="s">
        <v>72</v>
      </c>
    </row>
    <row r="323" ht="17.25" spans="4:51">
      <c r="D323" s="81">
        <v>0</v>
      </c>
      <c r="L323">
        <v>0</v>
      </c>
      <c r="Y323" s="87"/>
      <c r="Z323">
        <f t="shared" si="42"/>
        <v>0</v>
      </c>
      <c r="AA323" t="str">
        <f t="shared" si="43"/>
        <v>高桥支行</v>
      </c>
      <c r="AB323" s="82" t="s">
        <v>716</v>
      </c>
      <c r="AC323" s="82">
        <v>0</v>
      </c>
      <c r="AD323" s="82">
        <v>0</v>
      </c>
      <c r="AE323" s="82">
        <v>1</v>
      </c>
      <c r="AF323" s="82">
        <v>0</v>
      </c>
      <c r="AG323" t="str">
        <f t="shared" si="44"/>
        <v>高桥支行</v>
      </c>
      <c r="AI323" s="90" t="s">
        <v>623</v>
      </c>
      <c r="AJ323" s="90" t="s">
        <v>72</v>
      </c>
      <c r="AX323" t="s">
        <v>623</v>
      </c>
      <c r="AY323" t="s">
        <v>72</v>
      </c>
    </row>
    <row r="324" ht="17.25" spans="4:51">
      <c r="D324" s="81">
        <v>0</v>
      </c>
      <c r="L324">
        <v>0</v>
      </c>
      <c r="Y324" s="87"/>
      <c r="Z324">
        <f t="shared" ref="Z324:Z387" si="45">P324-Y324</f>
        <v>0</v>
      </c>
      <c r="AA324" t="str">
        <f t="shared" si="43"/>
        <v>营业部</v>
      </c>
      <c r="AB324" s="82" t="s">
        <v>331</v>
      </c>
      <c r="AC324" s="82">
        <v>0</v>
      </c>
      <c r="AD324" s="82">
        <v>0</v>
      </c>
      <c r="AE324" s="82">
        <v>0</v>
      </c>
      <c r="AF324" s="82">
        <v>1061000</v>
      </c>
      <c r="AG324" t="str">
        <f t="shared" si="44"/>
        <v>营业部</v>
      </c>
      <c r="AI324" s="90" t="s">
        <v>717</v>
      </c>
      <c r="AJ324" s="90" t="s">
        <v>72</v>
      </c>
      <c r="AX324" t="s">
        <v>717</v>
      </c>
      <c r="AY324" t="s">
        <v>72</v>
      </c>
    </row>
    <row r="325" ht="17.25" spans="4:51">
      <c r="D325" s="81">
        <v>0</v>
      </c>
      <c r="L325">
        <v>0</v>
      </c>
      <c r="Y325" s="87"/>
      <c r="Z325">
        <f t="shared" si="45"/>
        <v>0</v>
      </c>
      <c r="AA325">
        <f t="shared" si="43"/>
        <v>0</v>
      </c>
      <c r="AB325" s="82" t="s">
        <v>718</v>
      </c>
      <c r="AC325" s="82">
        <v>0</v>
      </c>
      <c r="AD325" s="82">
        <v>0</v>
      </c>
      <c r="AE325" s="82">
        <v>0</v>
      </c>
      <c r="AF325" s="82">
        <v>10000</v>
      </c>
      <c r="AG325">
        <f t="shared" si="44"/>
        <v>0</v>
      </c>
      <c r="AI325" s="90" t="s">
        <v>390</v>
      </c>
      <c r="AJ325" s="90" t="s">
        <v>72</v>
      </c>
      <c r="AX325" t="s">
        <v>390</v>
      </c>
      <c r="AY325" t="s">
        <v>72</v>
      </c>
    </row>
    <row r="326" ht="17.25" spans="4:51">
      <c r="D326" s="81">
        <v>0</v>
      </c>
      <c r="L326">
        <v>0</v>
      </c>
      <c r="Y326" s="87"/>
      <c r="Z326">
        <f t="shared" si="45"/>
        <v>0</v>
      </c>
      <c r="AA326">
        <f t="shared" si="43"/>
        <v>0</v>
      </c>
      <c r="AB326" s="82" t="s">
        <v>334</v>
      </c>
      <c r="AC326" s="82">
        <v>0</v>
      </c>
      <c r="AD326" s="82">
        <v>0</v>
      </c>
      <c r="AE326" s="82">
        <v>0</v>
      </c>
      <c r="AF326" s="82">
        <v>0</v>
      </c>
      <c r="AG326">
        <f t="shared" si="44"/>
        <v>0</v>
      </c>
      <c r="AI326" s="90" t="s">
        <v>396</v>
      </c>
      <c r="AJ326" s="90" t="s">
        <v>72</v>
      </c>
      <c r="AX326" t="s">
        <v>396</v>
      </c>
      <c r="AY326" t="s">
        <v>72</v>
      </c>
    </row>
    <row r="327" ht="17.25" spans="4:51">
      <c r="D327" s="81">
        <v>0</v>
      </c>
      <c r="L327">
        <v>0</v>
      </c>
      <c r="Y327" s="87"/>
      <c r="Z327">
        <f t="shared" si="45"/>
        <v>0</v>
      </c>
      <c r="AA327" t="str">
        <f t="shared" si="43"/>
        <v>市场一部</v>
      </c>
      <c r="AB327" s="82" t="s">
        <v>580</v>
      </c>
      <c r="AC327" s="82">
        <v>0</v>
      </c>
      <c r="AD327" s="82">
        <v>0</v>
      </c>
      <c r="AE327" s="82">
        <v>0</v>
      </c>
      <c r="AF327" s="82">
        <v>2656</v>
      </c>
      <c r="AG327" t="str">
        <f t="shared" si="44"/>
        <v>市场一部</v>
      </c>
      <c r="AI327" s="90" t="s">
        <v>719</v>
      </c>
      <c r="AJ327" s="90" t="s">
        <v>72</v>
      </c>
      <c r="AX327" t="s">
        <v>719</v>
      </c>
      <c r="AY327" t="s">
        <v>72</v>
      </c>
    </row>
    <row r="328" ht="17.25" spans="4:51">
      <c r="D328" s="81">
        <v>0</v>
      </c>
      <c r="L328">
        <v>0</v>
      </c>
      <c r="Y328" s="87"/>
      <c r="Z328">
        <f t="shared" si="45"/>
        <v>0</v>
      </c>
      <c r="AA328" t="str">
        <f t="shared" si="43"/>
        <v>风险管理部</v>
      </c>
      <c r="AB328" s="82" t="s">
        <v>483</v>
      </c>
      <c r="AC328" s="82">
        <v>0</v>
      </c>
      <c r="AD328" s="82">
        <v>0</v>
      </c>
      <c r="AE328" s="82">
        <v>0</v>
      </c>
      <c r="AF328" s="82">
        <v>0</v>
      </c>
      <c r="AG328" t="str">
        <f t="shared" si="44"/>
        <v>风险管理部</v>
      </c>
      <c r="AI328" s="90" t="s">
        <v>720</v>
      </c>
      <c r="AJ328" s="90" t="s">
        <v>72</v>
      </c>
      <c r="AX328" t="s">
        <v>720</v>
      </c>
      <c r="AY328" t="s">
        <v>72</v>
      </c>
    </row>
    <row r="329" ht="17.25" spans="4:51">
      <c r="D329" s="81">
        <v>0</v>
      </c>
      <c r="L329">
        <v>0</v>
      </c>
      <c r="Y329" s="87"/>
      <c r="Z329">
        <f t="shared" si="45"/>
        <v>0</v>
      </c>
      <c r="AA329">
        <f t="shared" si="43"/>
        <v>0</v>
      </c>
      <c r="AB329" s="82" t="s">
        <v>721</v>
      </c>
      <c r="AC329" s="82">
        <v>0</v>
      </c>
      <c r="AD329" s="82">
        <v>0</v>
      </c>
      <c r="AE329" s="82">
        <v>0</v>
      </c>
      <c r="AF329" s="82">
        <v>0</v>
      </c>
      <c r="AG329">
        <f t="shared" si="44"/>
        <v>0</v>
      </c>
      <c r="AI329" s="90" t="s">
        <v>722</v>
      </c>
      <c r="AJ329" s="90" t="s">
        <v>72</v>
      </c>
      <c r="AX329" t="s">
        <v>722</v>
      </c>
      <c r="AY329" t="s">
        <v>72</v>
      </c>
    </row>
    <row r="330" ht="17.25" spans="4:51">
      <c r="D330" s="81">
        <v>0</v>
      </c>
      <c r="L330">
        <v>0</v>
      </c>
      <c r="Y330" s="87"/>
      <c r="Z330">
        <f t="shared" si="45"/>
        <v>0</v>
      </c>
      <c r="AA330">
        <f t="shared" si="43"/>
        <v>0</v>
      </c>
      <c r="AB330" s="82" t="s">
        <v>723</v>
      </c>
      <c r="AC330" s="82">
        <v>0</v>
      </c>
      <c r="AD330" s="82">
        <v>0</v>
      </c>
      <c r="AE330" s="82">
        <v>0</v>
      </c>
      <c r="AF330" s="82">
        <v>0</v>
      </c>
      <c r="AG330">
        <f t="shared" si="44"/>
        <v>0</v>
      </c>
      <c r="AI330" s="90" t="s">
        <v>704</v>
      </c>
      <c r="AJ330" s="90" t="s">
        <v>72</v>
      </c>
      <c r="AX330" t="s">
        <v>704</v>
      </c>
      <c r="AY330" t="s">
        <v>72</v>
      </c>
    </row>
    <row r="331" ht="17.25" spans="4:51">
      <c r="D331" s="81">
        <v>0</v>
      </c>
      <c r="L331">
        <v>0</v>
      </c>
      <c r="Y331" s="87"/>
      <c r="Z331">
        <f t="shared" si="45"/>
        <v>0</v>
      </c>
      <c r="AA331" t="str">
        <f t="shared" si="43"/>
        <v>合规内控部</v>
      </c>
      <c r="AB331" s="82" t="s">
        <v>479</v>
      </c>
      <c r="AC331" s="82">
        <v>0</v>
      </c>
      <c r="AD331" s="82">
        <v>0</v>
      </c>
      <c r="AE331" s="82">
        <v>0</v>
      </c>
      <c r="AF331" s="82">
        <v>0</v>
      </c>
      <c r="AG331" t="str">
        <f t="shared" si="44"/>
        <v>合规内控部</v>
      </c>
      <c r="AI331" s="90" t="s">
        <v>281</v>
      </c>
      <c r="AJ331" s="90" t="s">
        <v>72</v>
      </c>
      <c r="AX331" t="s">
        <v>281</v>
      </c>
      <c r="AY331" t="s">
        <v>72</v>
      </c>
    </row>
    <row r="332" ht="17.25" spans="4:51">
      <c r="D332" s="81">
        <v>0</v>
      </c>
      <c r="L332">
        <v>0</v>
      </c>
      <c r="Y332" s="87"/>
      <c r="Z332">
        <f t="shared" si="45"/>
        <v>0</v>
      </c>
      <c r="AA332" t="str">
        <f t="shared" si="43"/>
        <v>零售市场部</v>
      </c>
      <c r="AB332" s="82" t="s">
        <v>158</v>
      </c>
      <c r="AC332" s="82">
        <v>0</v>
      </c>
      <c r="AD332" s="82">
        <v>0</v>
      </c>
      <c r="AE332" s="82">
        <v>1</v>
      </c>
      <c r="AF332" s="82">
        <v>630034</v>
      </c>
      <c r="AG332" t="str">
        <f t="shared" si="44"/>
        <v>零售市场部</v>
      </c>
      <c r="AI332" s="90" t="s">
        <v>601</v>
      </c>
      <c r="AJ332" s="90" t="s">
        <v>72</v>
      </c>
      <c r="AX332" t="s">
        <v>601</v>
      </c>
      <c r="AY332" t="s">
        <v>72</v>
      </c>
    </row>
    <row r="333" ht="17.25" spans="4:51">
      <c r="D333" s="81">
        <v>0</v>
      </c>
      <c r="L333">
        <v>0</v>
      </c>
      <c r="Y333" s="87"/>
      <c r="Z333">
        <f t="shared" si="45"/>
        <v>0</v>
      </c>
      <c r="AA333" t="str">
        <f t="shared" si="43"/>
        <v>川沙支行</v>
      </c>
      <c r="AB333" s="82" t="s">
        <v>336</v>
      </c>
      <c r="AC333" s="82">
        <v>0</v>
      </c>
      <c r="AD333" s="82">
        <v>0</v>
      </c>
      <c r="AE333" s="82">
        <v>0</v>
      </c>
      <c r="AF333" s="82">
        <v>35000</v>
      </c>
      <c r="AG333" t="str">
        <f t="shared" si="44"/>
        <v>川沙支行</v>
      </c>
      <c r="AI333" s="90" t="s">
        <v>724</v>
      </c>
      <c r="AJ333" s="90" t="s">
        <v>72</v>
      </c>
      <c r="AX333" t="s">
        <v>724</v>
      </c>
      <c r="AY333" t="s">
        <v>72</v>
      </c>
    </row>
    <row r="334" ht="17.25" spans="4:51">
      <c r="D334" s="81">
        <v>0</v>
      </c>
      <c r="L334">
        <v>0</v>
      </c>
      <c r="Y334" s="87"/>
      <c r="Z334">
        <f t="shared" si="45"/>
        <v>0</v>
      </c>
      <c r="AA334">
        <f t="shared" si="43"/>
        <v>0</v>
      </c>
      <c r="AB334" s="82" t="s">
        <v>725</v>
      </c>
      <c r="AC334" s="82">
        <v>0</v>
      </c>
      <c r="AD334" s="82">
        <v>0</v>
      </c>
      <c r="AE334" s="82">
        <v>0</v>
      </c>
      <c r="AF334" s="82">
        <v>0</v>
      </c>
      <c r="AG334">
        <f t="shared" si="44"/>
        <v>0</v>
      </c>
      <c r="AI334" s="90" t="s">
        <v>252</v>
      </c>
      <c r="AJ334" s="90" t="s">
        <v>72</v>
      </c>
      <c r="AX334" t="s">
        <v>252</v>
      </c>
      <c r="AY334" t="s">
        <v>72</v>
      </c>
    </row>
    <row r="335" ht="17.25" spans="4:51">
      <c r="D335" s="81">
        <v>0</v>
      </c>
      <c r="L335">
        <v>0</v>
      </c>
      <c r="Y335" s="87"/>
      <c r="Z335">
        <f t="shared" si="45"/>
        <v>0</v>
      </c>
      <c r="AA335" t="str">
        <f t="shared" si="43"/>
        <v>办公室</v>
      </c>
      <c r="AB335" s="82" t="s">
        <v>47</v>
      </c>
      <c r="AC335" s="82">
        <v>0</v>
      </c>
      <c r="AD335" s="82">
        <v>0</v>
      </c>
      <c r="AE335" s="82">
        <v>0</v>
      </c>
      <c r="AF335" s="82">
        <v>0</v>
      </c>
      <c r="AG335" t="str">
        <f t="shared" si="44"/>
        <v>办公室</v>
      </c>
      <c r="AI335" s="90" t="s">
        <v>713</v>
      </c>
      <c r="AJ335" s="90" t="s">
        <v>72</v>
      </c>
      <c r="AX335" t="s">
        <v>713</v>
      </c>
      <c r="AY335" t="s">
        <v>72</v>
      </c>
    </row>
    <row r="336" ht="17.25" spans="4:51">
      <c r="D336" s="81">
        <v>0</v>
      </c>
      <c r="L336">
        <v>0</v>
      </c>
      <c r="Y336" s="87"/>
      <c r="Z336">
        <f t="shared" si="45"/>
        <v>0</v>
      </c>
      <c r="AA336" t="str">
        <f t="shared" si="43"/>
        <v>零售金融部</v>
      </c>
      <c r="AB336" s="82" t="s">
        <v>269</v>
      </c>
      <c r="AC336" s="82">
        <v>0</v>
      </c>
      <c r="AD336" s="82">
        <v>0</v>
      </c>
      <c r="AE336" s="82">
        <v>0</v>
      </c>
      <c r="AF336" s="82">
        <v>0</v>
      </c>
      <c r="AG336" t="str">
        <f t="shared" si="44"/>
        <v>零售金融部</v>
      </c>
      <c r="AI336" s="95" t="s">
        <v>587</v>
      </c>
      <c r="AJ336" s="90" t="s">
        <v>72</v>
      </c>
      <c r="AX336" t="s">
        <v>587</v>
      </c>
      <c r="AY336" t="s">
        <v>72</v>
      </c>
    </row>
    <row r="337" ht="17.25" spans="4:51">
      <c r="D337" s="81">
        <v>0</v>
      </c>
      <c r="L337">
        <v>0</v>
      </c>
      <c r="Y337" s="87"/>
      <c r="Z337">
        <f t="shared" si="45"/>
        <v>0</v>
      </c>
      <c r="AA337" t="str">
        <f t="shared" si="43"/>
        <v>营业部</v>
      </c>
      <c r="AB337" s="82" t="s">
        <v>593</v>
      </c>
      <c r="AC337" s="82">
        <v>0</v>
      </c>
      <c r="AD337" s="82">
        <v>0</v>
      </c>
      <c r="AE337" s="82">
        <v>0</v>
      </c>
      <c r="AF337" s="82">
        <v>0</v>
      </c>
      <c r="AG337" t="str">
        <f t="shared" si="44"/>
        <v>营业部</v>
      </c>
      <c r="AI337" s="96" t="s">
        <v>207</v>
      </c>
      <c r="AJ337" s="90" t="s">
        <v>72</v>
      </c>
      <c r="AX337" t="s">
        <v>207</v>
      </c>
      <c r="AY337" t="s">
        <v>72</v>
      </c>
    </row>
    <row r="338" ht="17.25" spans="4:51">
      <c r="D338" s="81">
        <v>0</v>
      </c>
      <c r="L338">
        <v>0</v>
      </c>
      <c r="Y338" s="87"/>
      <c r="Z338">
        <f t="shared" si="45"/>
        <v>0</v>
      </c>
      <c r="AA338">
        <f t="shared" si="43"/>
        <v>0</v>
      </c>
      <c r="AB338" s="82" t="s">
        <v>726</v>
      </c>
      <c r="AC338" s="82">
        <v>0</v>
      </c>
      <c r="AD338" s="82">
        <v>0</v>
      </c>
      <c r="AE338" s="82">
        <v>0</v>
      </c>
      <c r="AF338" s="82">
        <v>0</v>
      </c>
      <c r="AG338">
        <f t="shared" si="44"/>
        <v>0</v>
      </c>
      <c r="AI338" s="90" t="s">
        <v>520</v>
      </c>
      <c r="AJ338" s="90" t="s">
        <v>72</v>
      </c>
      <c r="AX338" t="s">
        <v>520</v>
      </c>
      <c r="AY338" t="s">
        <v>72</v>
      </c>
    </row>
    <row r="339" ht="17.25" spans="4:51">
      <c r="D339" s="81">
        <v>0</v>
      </c>
      <c r="L339">
        <v>0</v>
      </c>
      <c r="Y339" s="87"/>
      <c r="Z339">
        <f t="shared" si="45"/>
        <v>0</v>
      </c>
      <c r="AA339" t="str">
        <f t="shared" si="43"/>
        <v>曹路支行</v>
      </c>
      <c r="AB339" s="82" t="s">
        <v>727</v>
      </c>
      <c r="AC339" s="82">
        <v>0</v>
      </c>
      <c r="AD339" s="82">
        <v>0</v>
      </c>
      <c r="AE339" s="82">
        <v>0</v>
      </c>
      <c r="AF339" s="82">
        <v>0</v>
      </c>
      <c r="AG339" t="str">
        <f t="shared" si="44"/>
        <v>曹路支行</v>
      </c>
      <c r="AI339" s="90" t="s">
        <v>728</v>
      </c>
      <c r="AJ339" s="90" t="s">
        <v>72</v>
      </c>
      <c r="AX339" t="s">
        <v>728</v>
      </c>
      <c r="AY339" t="s">
        <v>72</v>
      </c>
    </row>
    <row r="340" ht="17.25" spans="4:51">
      <c r="D340" s="81">
        <v>0</v>
      </c>
      <c r="L340">
        <v>0</v>
      </c>
      <c r="Y340" s="87"/>
      <c r="Z340">
        <f t="shared" si="45"/>
        <v>0</v>
      </c>
      <c r="AA340" t="str">
        <f t="shared" si="43"/>
        <v>风险管理部</v>
      </c>
      <c r="AB340" s="82" t="s">
        <v>518</v>
      </c>
      <c r="AC340" s="82">
        <v>0</v>
      </c>
      <c r="AD340" s="82">
        <v>0</v>
      </c>
      <c r="AE340" s="82">
        <v>0</v>
      </c>
      <c r="AF340" s="82">
        <v>0</v>
      </c>
      <c r="AG340" t="str">
        <f t="shared" si="44"/>
        <v>风险管理部</v>
      </c>
      <c r="AI340" s="90" t="s">
        <v>729</v>
      </c>
      <c r="AJ340" s="90" t="s">
        <v>72</v>
      </c>
      <c r="AX340" t="s">
        <v>729</v>
      </c>
      <c r="AY340" t="s">
        <v>72</v>
      </c>
    </row>
    <row r="341" ht="17.25" spans="4:51">
      <c r="D341" s="81">
        <v>0</v>
      </c>
      <c r="L341">
        <v>0</v>
      </c>
      <c r="Y341" s="87"/>
      <c r="Z341">
        <f t="shared" si="45"/>
        <v>0</v>
      </c>
      <c r="AA341" t="str">
        <f t="shared" si="43"/>
        <v>人力资源部</v>
      </c>
      <c r="AB341" s="82" t="s">
        <v>174</v>
      </c>
      <c r="AC341" s="82">
        <v>0</v>
      </c>
      <c r="AD341" s="82">
        <v>0</v>
      </c>
      <c r="AE341" s="82">
        <v>0</v>
      </c>
      <c r="AF341" s="82">
        <v>0</v>
      </c>
      <c r="AG341" t="str">
        <f t="shared" si="44"/>
        <v>人力资源部</v>
      </c>
      <c r="AI341" s="90" t="s">
        <v>730</v>
      </c>
      <c r="AJ341" s="90" t="s">
        <v>72</v>
      </c>
      <c r="AX341" t="s">
        <v>730</v>
      </c>
      <c r="AY341" t="s">
        <v>72</v>
      </c>
    </row>
    <row r="342" ht="17.25" spans="4:51">
      <c r="D342" s="81">
        <v>0</v>
      </c>
      <c r="L342">
        <v>0</v>
      </c>
      <c r="Y342" s="87"/>
      <c r="Z342">
        <f t="shared" si="45"/>
        <v>0</v>
      </c>
      <c r="AA342">
        <f t="shared" si="43"/>
        <v>0</v>
      </c>
      <c r="AB342" s="82" t="s">
        <v>731</v>
      </c>
      <c r="AC342" s="82">
        <v>0</v>
      </c>
      <c r="AD342" s="82">
        <v>0</v>
      </c>
      <c r="AE342" s="82">
        <v>0</v>
      </c>
      <c r="AF342" s="82">
        <v>0</v>
      </c>
      <c r="AG342">
        <f t="shared" si="44"/>
        <v>0</v>
      </c>
      <c r="AI342" s="90" t="s">
        <v>732</v>
      </c>
      <c r="AJ342" s="90" t="s">
        <v>72</v>
      </c>
      <c r="AX342" t="s">
        <v>732</v>
      </c>
      <c r="AY342" t="s">
        <v>72</v>
      </c>
    </row>
    <row r="343" ht="17.25" spans="4:51">
      <c r="D343" s="81">
        <v>0</v>
      </c>
      <c r="L343">
        <v>0</v>
      </c>
      <c r="Y343" s="87"/>
      <c r="Z343">
        <f t="shared" si="45"/>
        <v>0</v>
      </c>
      <c r="AA343">
        <f t="shared" si="43"/>
        <v>0</v>
      </c>
      <c r="AB343" s="82" t="s">
        <v>733</v>
      </c>
      <c r="AC343" s="82">
        <v>0</v>
      </c>
      <c r="AD343" s="82">
        <v>0</v>
      </c>
      <c r="AE343" s="82">
        <v>0</v>
      </c>
      <c r="AF343" s="82">
        <v>30000</v>
      </c>
      <c r="AG343">
        <f t="shared" si="44"/>
        <v>0</v>
      </c>
      <c r="AI343" s="90" t="s">
        <v>734</v>
      </c>
      <c r="AJ343" s="90" t="s">
        <v>72</v>
      </c>
      <c r="AX343" t="s">
        <v>734</v>
      </c>
      <c r="AY343" t="s">
        <v>72</v>
      </c>
    </row>
    <row r="344" ht="17.25" spans="4:51">
      <c r="D344" s="81">
        <v>0</v>
      </c>
      <c r="L344">
        <v>0</v>
      </c>
      <c r="Y344" s="87"/>
      <c r="Z344">
        <f t="shared" si="45"/>
        <v>0</v>
      </c>
      <c r="AA344" t="str">
        <f t="shared" si="43"/>
        <v>川沙支行</v>
      </c>
      <c r="AB344" s="82" t="s">
        <v>338</v>
      </c>
      <c r="AC344" s="82">
        <v>0</v>
      </c>
      <c r="AD344" s="82">
        <v>0</v>
      </c>
      <c r="AE344" s="82">
        <v>0</v>
      </c>
      <c r="AF344" s="82">
        <v>0</v>
      </c>
      <c r="AG344" t="str">
        <f t="shared" si="44"/>
        <v>川沙支行</v>
      </c>
      <c r="AI344" s="90" t="s">
        <v>735</v>
      </c>
      <c r="AJ344" s="90" t="s">
        <v>72</v>
      </c>
      <c r="AX344" t="s">
        <v>735</v>
      </c>
      <c r="AY344" t="s">
        <v>72</v>
      </c>
    </row>
    <row r="345" ht="17.25" spans="4:51">
      <c r="D345" s="81">
        <v>0</v>
      </c>
      <c r="L345">
        <v>0</v>
      </c>
      <c r="Y345" s="87"/>
      <c r="Z345">
        <f t="shared" si="45"/>
        <v>0</v>
      </c>
      <c r="AA345" t="str">
        <f t="shared" si="43"/>
        <v>高行支行</v>
      </c>
      <c r="AB345" s="82" t="s">
        <v>736</v>
      </c>
      <c r="AC345" s="82">
        <v>0</v>
      </c>
      <c r="AD345" s="82">
        <v>0</v>
      </c>
      <c r="AE345" s="82">
        <v>0</v>
      </c>
      <c r="AF345" s="82">
        <v>64121</v>
      </c>
      <c r="AG345" t="str">
        <f t="shared" si="44"/>
        <v>高行支行</v>
      </c>
      <c r="AI345" s="90" t="s">
        <v>737</v>
      </c>
      <c r="AJ345" s="90" t="s">
        <v>117</v>
      </c>
      <c r="AX345" t="s">
        <v>737</v>
      </c>
      <c r="AY345" t="s">
        <v>117</v>
      </c>
    </row>
    <row r="346" ht="17.25" spans="4:51">
      <c r="D346" s="81">
        <v>0</v>
      </c>
      <c r="L346">
        <v>0</v>
      </c>
      <c r="Y346" s="87"/>
      <c r="Z346">
        <f t="shared" si="45"/>
        <v>0</v>
      </c>
      <c r="AA346" t="str">
        <f t="shared" si="43"/>
        <v>运营管理部业务保障部</v>
      </c>
      <c r="AB346" s="82" t="s">
        <v>418</v>
      </c>
      <c r="AC346" s="82">
        <v>0</v>
      </c>
      <c r="AD346" s="82">
        <v>0</v>
      </c>
      <c r="AE346" s="82">
        <v>0</v>
      </c>
      <c r="AF346" s="82">
        <v>65000</v>
      </c>
      <c r="AG346" t="str">
        <f t="shared" si="44"/>
        <v>运营管理部业务保障部</v>
      </c>
      <c r="AI346" s="90" t="s">
        <v>144</v>
      </c>
      <c r="AJ346" s="90" t="s">
        <v>117</v>
      </c>
      <c r="AX346" t="s">
        <v>144</v>
      </c>
      <c r="AY346" t="s">
        <v>117</v>
      </c>
    </row>
    <row r="347" ht="17.25" spans="4:51">
      <c r="D347" s="81">
        <v>0</v>
      </c>
      <c r="L347">
        <v>0</v>
      </c>
      <c r="Y347" s="87"/>
      <c r="Z347">
        <f t="shared" si="45"/>
        <v>0</v>
      </c>
      <c r="AA347">
        <f t="shared" si="43"/>
        <v>0</v>
      </c>
      <c r="AB347" s="82" t="s">
        <v>738</v>
      </c>
      <c r="AC347" s="82">
        <v>0</v>
      </c>
      <c r="AD347" s="82">
        <v>0</v>
      </c>
      <c r="AE347" s="82">
        <v>0</v>
      </c>
      <c r="AF347" s="82">
        <v>0</v>
      </c>
      <c r="AG347">
        <f t="shared" si="44"/>
        <v>0</v>
      </c>
      <c r="AI347" s="90" t="s">
        <v>451</v>
      </c>
      <c r="AJ347" s="90" t="s">
        <v>117</v>
      </c>
      <c r="AX347" t="s">
        <v>451</v>
      </c>
      <c r="AY347" t="s">
        <v>117</v>
      </c>
    </row>
    <row r="348" ht="17.25" spans="4:51">
      <c r="D348" s="81">
        <v>0</v>
      </c>
      <c r="L348">
        <v>0</v>
      </c>
      <c r="Y348" s="87"/>
      <c r="Z348">
        <f t="shared" si="45"/>
        <v>0</v>
      </c>
      <c r="AA348" t="str">
        <f t="shared" si="43"/>
        <v>零售市场部</v>
      </c>
      <c r="AB348" s="82" t="s">
        <v>185</v>
      </c>
      <c r="AC348" s="82">
        <v>0</v>
      </c>
      <c r="AD348" s="82">
        <v>0</v>
      </c>
      <c r="AE348" s="82">
        <v>0</v>
      </c>
      <c r="AF348" s="82">
        <v>20000</v>
      </c>
      <c r="AG348" t="str">
        <f t="shared" si="44"/>
        <v>零售市场部</v>
      </c>
      <c r="AI348" s="90" t="s">
        <v>198</v>
      </c>
      <c r="AJ348" s="90" t="s">
        <v>117</v>
      </c>
      <c r="AX348" t="s">
        <v>198</v>
      </c>
      <c r="AY348" t="s">
        <v>117</v>
      </c>
    </row>
    <row r="349" ht="17.25" spans="4:51">
      <c r="D349" s="81">
        <v>0</v>
      </c>
      <c r="L349">
        <v>0</v>
      </c>
      <c r="Y349" s="87"/>
      <c r="Z349">
        <f t="shared" si="45"/>
        <v>0</v>
      </c>
      <c r="AA349">
        <f t="shared" si="43"/>
        <v>0</v>
      </c>
      <c r="AB349" s="82" t="s">
        <v>739</v>
      </c>
      <c r="AC349" s="82">
        <v>0</v>
      </c>
      <c r="AD349" s="82">
        <v>0</v>
      </c>
      <c r="AE349" s="82">
        <v>0</v>
      </c>
      <c r="AF349" s="82">
        <v>0</v>
      </c>
      <c r="AG349">
        <f t="shared" si="44"/>
        <v>0</v>
      </c>
      <c r="AI349" s="95" t="s">
        <v>487</v>
      </c>
      <c r="AJ349" s="90" t="s">
        <v>117</v>
      </c>
      <c r="AX349" t="s">
        <v>487</v>
      </c>
      <c r="AY349" t="s">
        <v>117</v>
      </c>
    </row>
    <row r="350" ht="17.25" spans="4:51">
      <c r="D350" s="81">
        <v>0</v>
      </c>
      <c r="L350">
        <v>0</v>
      </c>
      <c r="Y350" s="87"/>
      <c r="Z350">
        <f t="shared" si="45"/>
        <v>0</v>
      </c>
      <c r="AA350" t="str">
        <f t="shared" si="43"/>
        <v>孙桥支行</v>
      </c>
      <c r="AB350" s="82" t="s">
        <v>342</v>
      </c>
      <c r="AC350" s="82">
        <v>0</v>
      </c>
      <c r="AD350" s="82">
        <v>10000</v>
      </c>
      <c r="AE350" s="82">
        <v>2</v>
      </c>
      <c r="AF350" s="82">
        <v>721400</v>
      </c>
      <c r="AG350" t="str">
        <f t="shared" si="44"/>
        <v>孙桥支行</v>
      </c>
      <c r="AI350" s="96" t="s">
        <v>155</v>
      </c>
      <c r="AJ350" s="90" t="s">
        <v>117</v>
      </c>
      <c r="AX350" t="s">
        <v>155</v>
      </c>
      <c r="AY350" t="s">
        <v>117</v>
      </c>
    </row>
    <row r="351" ht="17.25" spans="4:51">
      <c r="D351" s="81">
        <v>0</v>
      </c>
      <c r="L351">
        <v>0</v>
      </c>
      <c r="Y351" s="87"/>
      <c r="Z351">
        <f t="shared" si="45"/>
        <v>0</v>
      </c>
      <c r="AA351" t="str">
        <f t="shared" si="43"/>
        <v>凌兆分理处</v>
      </c>
      <c r="AB351" s="82" t="s">
        <v>345</v>
      </c>
      <c r="AC351" s="82">
        <v>0</v>
      </c>
      <c r="AD351" s="82">
        <v>0</v>
      </c>
      <c r="AE351" s="82">
        <v>0</v>
      </c>
      <c r="AF351" s="82">
        <v>200000</v>
      </c>
      <c r="AG351" t="str">
        <f t="shared" si="44"/>
        <v>凌兆分理处</v>
      </c>
      <c r="AI351" s="90" t="s">
        <v>740</v>
      </c>
      <c r="AJ351" s="90" t="s">
        <v>117</v>
      </c>
      <c r="AX351" t="s">
        <v>740</v>
      </c>
      <c r="AY351" t="s">
        <v>117</v>
      </c>
    </row>
    <row r="352" ht="17.25" spans="4:51">
      <c r="D352" s="81">
        <v>0</v>
      </c>
      <c r="L352">
        <v>0</v>
      </c>
      <c r="Y352" s="87"/>
      <c r="Z352">
        <f t="shared" si="45"/>
        <v>0</v>
      </c>
      <c r="AA352">
        <f t="shared" si="43"/>
        <v>0</v>
      </c>
      <c r="AB352" s="82" t="s">
        <v>741</v>
      </c>
      <c r="AC352" s="82">
        <v>0</v>
      </c>
      <c r="AD352" s="82">
        <v>0</v>
      </c>
      <c r="AE352" s="82">
        <v>0</v>
      </c>
      <c r="AF352" s="82">
        <v>0</v>
      </c>
      <c r="AG352">
        <f t="shared" si="44"/>
        <v>0</v>
      </c>
      <c r="AI352" s="90" t="s">
        <v>742</v>
      </c>
      <c r="AJ352" s="90" t="s">
        <v>117</v>
      </c>
      <c r="AX352" t="s">
        <v>742</v>
      </c>
      <c r="AY352" t="s">
        <v>117</v>
      </c>
    </row>
    <row r="353" ht="17.25" spans="4:51">
      <c r="D353" s="81">
        <v>0</v>
      </c>
      <c r="L353">
        <v>0</v>
      </c>
      <c r="Y353" s="87"/>
      <c r="Z353">
        <f t="shared" si="45"/>
        <v>0</v>
      </c>
      <c r="AA353" t="str">
        <f t="shared" si="43"/>
        <v>孙桥支行</v>
      </c>
      <c r="AB353" s="82" t="s">
        <v>743</v>
      </c>
      <c r="AC353" s="82">
        <v>0</v>
      </c>
      <c r="AD353" s="82">
        <v>0</v>
      </c>
      <c r="AE353" s="82">
        <v>0</v>
      </c>
      <c r="AF353" s="82">
        <v>0</v>
      </c>
      <c r="AG353" t="str">
        <f t="shared" si="44"/>
        <v>孙桥支行</v>
      </c>
      <c r="AI353" s="90" t="s">
        <v>744</v>
      </c>
      <c r="AJ353" s="90" t="s">
        <v>117</v>
      </c>
      <c r="AX353" t="s">
        <v>744</v>
      </c>
      <c r="AY353" t="s">
        <v>117</v>
      </c>
    </row>
    <row r="354" ht="17.25" spans="4:51">
      <c r="D354" s="81">
        <v>0</v>
      </c>
      <c r="L354">
        <v>0</v>
      </c>
      <c r="Y354" s="87"/>
      <c r="Z354">
        <f t="shared" si="45"/>
        <v>0</v>
      </c>
      <c r="AA354" t="str">
        <f t="shared" si="43"/>
        <v>金桥支行</v>
      </c>
      <c r="AB354" s="82" t="s">
        <v>745</v>
      </c>
      <c r="AC354" s="82">
        <v>0</v>
      </c>
      <c r="AD354" s="82">
        <v>0</v>
      </c>
      <c r="AE354" s="82">
        <v>0</v>
      </c>
      <c r="AF354" s="82">
        <v>0</v>
      </c>
      <c r="AG354" t="str">
        <f t="shared" si="44"/>
        <v>金桥支行</v>
      </c>
      <c r="AI354" s="90" t="s">
        <v>746</v>
      </c>
      <c r="AJ354" s="90" t="s">
        <v>117</v>
      </c>
      <c r="AX354" t="s">
        <v>746</v>
      </c>
      <c r="AY354" t="s">
        <v>117</v>
      </c>
    </row>
    <row r="355" ht="17.25" spans="4:51">
      <c r="D355" s="81">
        <v>0</v>
      </c>
      <c r="L355">
        <v>0</v>
      </c>
      <c r="Y355" s="87"/>
      <c r="Z355">
        <f t="shared" si="45"/>
        <v>0</v>
      </c>
      <c r="AA355" t="str">
        <f t="shared" si="43"/>
        <v>营业部</v>
      </c>
      <c r="AB355" s="82" t="s">
        <v>633</v>
      </c>
      <c r="AC355" s="82">
        <v>0</v>
      </c>
      <c r="AD355" s="82">
        <v>0</v>
      </c>
      <c r="AE355" s="82">
        <v>1</v>
      </c>
      <c r="AF355" s="82">
        <v>0</v>
      </c>
      <c r="AG355" t="str">
        <f t="shared" si="44"/>
        <v>营业部</v>
      </c>
      <c r="AI355" s="90" t="s">
        <v>747</v>
      </c>
      <c r="AJ355" s="90" t="s">
        <v>221</v>
      </c>
      <c r="AX355" t="s">
        <v>747</v>
      </c>
      <c r="AY355" t="s">
        <v>221</v>
      </c>
    </row>
    <row r="356" ht="17.25" spans="4:51">
      <c r="D356" s="81">
        <v>0</v>
      </c>
      <c r="L356">
        <v>0</v>
      </c>
      <c r="Y356" s="87"/>
      <c r="Z356">
        <f t="shared" si="45"/>
        <v>0</v>
      </c>
      <c r="AA356">
        <f t="shared" si="43"/>
        <v>0</v>
      </c>
      <c r="AB356" s="82" t="s">
        <v>748</v>
      </c>
      <c r="AC356" s="82">
        <v>0</v>
      </c>
      <c r="AD356" s="82">
        <v>0</v>
      </c>
      <c r="AE356" s="82">
        <v>0</v>
      </c>
      <c r="AF356" s="82">
        <v>0</v>
      </c>
      <c r="AG356">
        <f t="shared" si="44"/>
        <v>0</v>
      </c>
      <c r="AI356" s="95" t="s">
        <v>749</v>
      </c>
      <c r="AJ356" s="90" t="s">
        <v>149</v>
      </c>
      <c r="AX356" t="s">
        <v>749</v>
      </c>
      <c r="AY356" t="s">
        <v>149</v>
      </c>
    </row>
    <row r="357" ht="17.25" spans="4:51">
      <c r="D357" s="81">
        <v>0</v>
      </c>
      <c r="L357">
        <v>0</v>
      </c>
      <c r="Y357" s="87"/>
      <c r="Z357">
        <f t="shared" si="45"/>
        <v>0</v>
      </c>
      <c r="AA357">
        <f t="shared" si="43"/>
        <v>0</v>
      </c>
      <c r="AB357" s="82" t="s">
        <v>750</v>
      </c>
      <c r="AC357" s="82">
        <v>0</v>
      </c>
      <c r="AD357" s="82">
        <v>0</v>
      </c>
      <c r="AE357" s="82">
        <v>0</v>
      </c>
      <c r="AF357" s="82">
        <v>0</v>
      </c>
      <c r="AG357">
        <f t="shared" si="44"/>
        <v>0</v>
      </c>
      <c r="AI357" s="96" t="s">
        <v>266</v>
      </c>
      <c r="AJ357" s="90" t="s">
        <v>149</v>
      </c>
      <c r="AX357" t="s">
        <v>266</v>
      </c>
      <c r="AY357" t="s">
        <v>149</v>
      </c>
    </row>
    <row r="358" ht="17.25" spans="4:51">
      <c r="D358" s="81">
        <v>0</v>
      </c>
      <c r="L358">
        <v>0</v>
      </c>
      <c r="Y358" s="87"/>
      <c r="Z358">
        <f t="shared" si="45"/>
        <v>0</v>
      </c>
      <c r="AA358" t="str">
        <f t="shared" si="43"/>
        <v>风险管理部</v>
      </c>
      <c r="AB358" s="82" t="s">
        <v>495</v>
      </c>
      <c r="AC358" s="82">
        <v>0</v>
      </c>
      <c r="AD358" s="82">
        <v>0</v>
      </c>
      <c r="AE358" s="82">
        <v>0</v>
      </c>
      <c r="AF358" s="82">
        <v>0</v>
      </c>
      <c r="AG358" t="str">
        <f t="shared" si="44"/>
        <v>风险管理部</v>
      </c>
      <c r="AI358" s="90" t="s">
        <v>751</v>
      </c>
      <c r="AJ358" s="90" t="s">
        <v>149</v>
      </c>
      <c r="AX358" t="s">
        <v>751</v>
      </c>
      <c r="AY358" t="s">
        <v>149</v>
      </c>
    </row>
    <row r="359" ht="17.25" spans="4:51">
      <c r="D359" s="81">
        <v>0</v>
      </c>
      <c r="L359">
        <v>0</v>
      </c>
      <c r="Y359" s="87"/>
      <c r="Z359">
        <f t="shared" si="45"/>
        <v>0</v>
      </c>
      <c r="AA359" t="str">
        <f t="shared" si="43"/>
        <v>市场三部</v>
      </c>
      <c r="AB359" s="82" t="s">
        <v>605</v>
      </c>
      <c r="AC359" s="82">
        <v>0</v>
      </c>
      <c r="AD359" s="82">
        <v>0</v>
      </c>
      <c r="AE359" s="82">
        <v>0</v>
      </c>
      <c r="AF359" s="82">
        <v>0</v>
      </c>
      <c r="AG359" t="str">
        <f t="shared" si="44"/>
        <v>市场三部</v>
      </c>
      <c r="AI359" s="90" t="s">
        <v>752</v>
      </c>
      <c r="AJ359" s="90" t="s">
        <v>149</v>
      </c>
      <c r="AX359" t="s">
        <v>752</v>
      </c>
      <c r="AY359" t="s">
        <v>149</v>
      </c>
    </row>
    <row r="360" ht="17.25" spans="4:51">
      <c r="D360" s="81">
        <v>0</v>
      </c>
      <c r="L360">
        <v>0</v>
      </c>
      <c r="Y360" s="87"/>
      <c r="Z360">
        <f t="shared" si="45"/>
        <v>0</v>
      </c>
      <c r="AA360" t="str">
        <f t="shared" si="43"/>
        <v>金桥支行</v>
      </c>
      <c r="AB360" s="82" t="s">
        <v>753</v>
      </c>
      <c r="AC360" s="82">
        <v>0</v>
      </c>
      <c r="AD360" s="82">
        <v>0</v>
      </c>
      <c r="AE360" s="82">
        <v>0</v>
      </c>
      <c r="AF360" s="82">
        <v>261841</v>
      </c>
      <c r="AG360" t="str">
        <f t="shared" si="44"/>
        <v>金桥支行</v>
      </c>
      <c r="AI360" s="90" t="s">
        <v>754</v>
      </c>
      <c r="AJ360" s="90" t="s">
        <v>149</v>
      </c>
      <c r="AX360" t="s">
        <v>754</v>
      </c>
      <c r="AY360" t="s">
        <v>149</v>
      </c>
    </row>
    <row r="361" ht="17.25" spans="4:51">
      <c r="D361" s="81">
        <v>0</v>
      </c>
      <c r="L361">
        <v>0</v>
      </c>
      <c r="Y361" s="87"/>
      <c r="Z361">
        <f t="shared" si="45"/>
        <v>0</v>
      </c>
      <c r="AA361" t="str">
        <f t="shared" si="43"/>
        <v>曹路支行</v>
      </c>
      <c r="AB361" s="82" t="s">
        <v>755</v>
      </c>
      <c r="AC361" s="82">
        <v>0</v>
      </c>
      <c r="AD361" s="82">
        <v>0</v>
      </c>
      <c r="AE361" s="82">
        <v>0</v>
      </c>
      <c r="AF361" s="82">
        <v>0</v>
      </c>
      <c r="AG361" t="str">
        <f t="shared" si="44"/>
        <v>曹路支行</v>
      </c>
      <c r="AI361" s="90" t="s">
        <v>756</v>
      </c>
      <c r="AJ361" s="90" t="s">
        <v>149</v>
      </c>
      <c r="AX361" t="s">
        <v>756</v>
      </c>
      <c r="AY361" t="s">
        <v>149</v>
      </c>
    </row>
    <row r="362" ht="17.25" spans="4:51">
      <c r="D362" s="81">
        <v>0</v>
      </c>
      <c r="L362">
        <v>0</v>
      </c>
      <c r="Y362" s="87"/>
      <c r="Z362">
        <f t="shared" si="45"/>
        <v>0</v>
      </c>
      <c r="AA362">
        <f t="shared" si="43"/>
        <v>0</v>
      </c>
      <c r="AB362" s="82" t="s">
        <v>757</v>
      </c>
      <c r="AC362" s="82">
        <v>0</v>
      </c>
      <c r="AD362" s="82">
        <v>0</v>
      </c>
      <c r="AE362" s="82">
        <v>0</v>
      </c>
      <c r="AF362" s="82">
        <v>200000</v>
      </c>
      <c r="AG362">
        <f t="shared" si="44"/>
        <v>0</v>
      </c>
      <c r="AI362" s="90" t="s">
        <v>758</v>
      </c>
      <c r="AJ362" s="90" t="s">
        <v>149</v>
      </c>
      <c r="AX362" t="s">
        <v>758</v>
      </c>
      <c r="AY362" t="s">
        <v>149</v>
      </c>
    </row>
    <row r="363" ht="17.25" spans="4:51">
      <c r="D363" s="81">
        <v>0</v>
      </c>
      <c r="L363">
        <v>0</v>
      </c>
      <c r="Y363" s="87"/>
      <c r="Z363">
        <f t="shared" si="45"/>
        <v>0</v>
      </c>
      <c r="AA363" t="str">
        <f t="shared" si="43"/>
        <v>王港支行</v>
      </c>
      <c r="AB363" s="82" t="s">
        <v>759</v>
      </c>
      <c r="AC363" s="82">
        <v>0</v>
      </c>
      <c r="AD363" s="82">
        <v>0</v>
      </c>
      <c r="AE363" s="82">
        <v>0</v>
      </c>
      <c r="AF363" s="82">
        <v>0</v>
      </c>
      <c r="AG363" t="str">
        <f t="shared" si="44"/>
        <v>王港支行</v>
      </c>
      <c r="AI363" s="90" t="s">
        <v>558</v>
      </c>
      <c r="AJ363" s="90" t="s">
        <v>149</v>
      </c>
      <c r="AX363" t="s">
        <v>558</v>
      </c>
      <c r="AY363" t="s">
        <v>149</v>
      </c>
    </row>
    <row r="364" ht="17.25" spans="4:51">
      <c r="D364" s="81">
        <v>0</v>
      </c>
      <c r="L364">
        <v>0</v>
      </c>
      <c r="Y364" s="87"/>
      <c r="Z364">
        <f t="shared" si="45"/>
        <v>0</v>
      </c>
      <c r="AA364">
        <f t="shared" si="43"/>
        <v>0</v>
      </c>
      <c r="AB364" s="82" t="s">
        <v>760</v>
      </c>
      <c r="AC364" s="82">
        <v>0</v>
      </c>
      <c r="AD364" s="82">
        <v>0</v>
      </c>
      <c r="AE364" s="82">
        <v>0</v>
      </c>
      <c r="AF364" s="82">
        <v>0</v>
      </c>
      <c r="AG364">
        <f t="shared" si="44"/>
        <v>0</v>
      </c>
      <c r="AI364" s="90" t="s">
        <v>345</v>
      </c>
      <c r="AJ364" s="90" t="s">
        <v>182</v>
      </c>
      <c r="AX364" t="s">
        <v>345</v>
      </c>
      <c r="AY364" t="s">
        <v>182</v>
      </c>
    </row>
    <row r="365" ht="17.25" spans="4:51">
      <c r="D365" s="81">
        <v>0</v>
      </c>
      <c r="L365">
        <v>0</v>
      </c>
      <c r="Y365" s="87"/>
      <c r="Z365">
        <f t="shared" si="45"/>
        <v>0</v>
      </c>
      <c r="AA365" t="str">
        <f t="shared" si="43"/>
        <v>黄楼支行</v>
      </c>
      <c r="AB365" s="82" t="s">
        <v>347</v>
      </c>
      <c r="AC365" s="82">
        <v>0</v>
      </c>
      <c r="AD365" s="82">
        <v>0</v>
      </c>
      <c r="AE365" s="82">
        <v>0</v>
      </c>
      <c r="AF365" s="82">
        <v>400000</v>
      </c>
      <c r="AG365" t="str">
        <f t="shared" si="44"/>
        <v>黄楼支行</v>
      </c>
      <c r="AI365" s="90" t="s">
        <v>236</v>
      </c>
      <c r="AJ365" s="90" t="s">
        <v>182</v>
      </c>
      <c r="AX365" t="s">
        <v>236</v>
      </c>
      <c r="AY365" t="s">
        <v>182</v>
      </c>
    </row>
    <row r="366" ht="17.25" spans="4:51">
      <c r="D366" s="81">
        <v>0</v>
      </c>
      <c r="L366">
        <v>0</v>
      </c>
      <c r="Y366" s="87"/>
      <c r="Z366">
        <f t="shared" si="45"/>
        <v>0</v>
      </c>
      <c r="AA366">
        <f t="shared" si="43"/>
        <v>0</v>
      </c>
      <c r="AB366" s="82" t="s">
        <v>761</v>
      </c>
      <c r="AC366" s="82">
        <v>0</v>
      </c>
      <c r="AD366" s="82">
        <v>0</v>
      </c>
      <c r="AE366" s="82">
        <v>0</v>
      </c>
      <c r="AF366" s="82">
        <v>0</v>
      </c>
      <c r="AG366">
        <f t="shared" si="44"/>
        <v>0</v>
      </c>
      <c r="AI366" s="90" t="s">
        <v>296</v>
      </c>
      <c r="AJ366" s="90" t="s">
        <v>182</v>
      </c>
      <c r="AX366" t="s">
        <v>296</v>
      </c>
      <c r="AY366" t="s">
        <v>182</v>
      </c>
    </row>
    <row r="367" ht="17.25" spans="4:51">
      <c r="D367" s="81">
        <v>0</v>
      </c>
      <c r="L367">
        <v>0</v>
      </c>
      <c r="Y367" s="87"/>
      <c r="Z367">
        <f t="shared" si="45"/>
        <v>0</v>
      </c>
      <c r="AA367" t="str">
        <f t="shared" si="43"/>
        <v>高桥支行</v>
      </c>
      <c r="AB367" s="82" t="s">
        <v>762</v>
      </c>
      <c r="AC367" s="82">
        <v>0</v>
      </c>
      <c r="AD367" s="82">
        <v>0</v>
      </c>
      <c r="AE367" s="82">
        <v>0</v>
      </c>
      <c r="AF367" s="82">
        <v>0</v>
      </c>
      <c r="AG367" t="str">
        <f t="shared" si="44"/>
        <v>高桥支行</v>
      </c>
      <c r="AI367" s="90" t="s">
        <v>763</v>
      </c>
      <c r="AJ367" s="90" t="s">
        <v>182</v>
      </c>
      <c r="AX367" t="s">
        <v>763</v>
      </c>
      <c r="AY367" t="s">
        <v>182</v>
      </c>
    </row>
    <row r="368" ht="17.25" spans="4:51">
      <c r="D368" s="81">
        <v>0</v>
      </c>
      <c r="L368">
        <v>0</v>
      </c>
      <c r="Y368" s="87"/>
      <c r="Z368">
        <f t="shared" si="45"/>
        <v>0</v>
      </c>
      <c r="AA368" t="str">
        <f t="shared" si="43"/>
        <v>运营管理部</v>
      </c>
      <c r="AB368" s="82" t="s">
        <v>351</v>
      </c>
      <c r="AC368" s="82">
        <v>0</v>
      </c>
      <c r="AD368" s="82">
        <v>0</v>
      </c>
      <c r="AE368" s="82">
        <v>0</v>
      </c>
      <c r="AF368" s="82">
        <v>169000</v>
      </c>
      <c r="AG368" t="str">
        <f t="shared" si="44"/>
        <v>运营管理部</v>
      </c>
      <c r="AI368" s="93" t="s">
        <v>376</v>
      </c>
      <c r="AJ368" s="90" t="s">
        <v>182</v>
      </c>
      <c r="AX368" t="s">
        <v>376</v>
      </c>
      <c r="AY368" t="s">
        <v>182</v>
      </c>
    </row>
    <row r="369" ht="17.25" spans="4:51">
      <c r="D369" s="81">
        <v>0</v>
      </c>
      <c r="L369">
        <v>0</v>
      </c>
      <c r="Y369" s="87"/>
      <c r="Z369">
        <f t="shared" si="45"/>
        <v>0</v>
      </c>
      <c r="AA369">
        <f t="shared" si="43"/>
        <v>0</v>
      </c>
      <c r="AB369" s="82" t="s">
        <v>764</v>
      </c>
      <c r="AC369" s="82">
        <v>0</v>
      </c>
      <c r="AD369" s="82">
        <v>0</v>
      </c>
      <c r="AE369" s="82">
        <v>0</v>
      </c>
      <c r="AF369" s="82">
        <v>0</v>
      </c>
      <c r="AG369">
        <f t="shared" si="44"/>
        <v>0</v>
      </c>
      <c r="AI369" s="95" t="s">
        <v>242</v>
      </c>
      <c r="AJ369" s="90" t="s">
        <v>182</v>
      </c>
      <c r="AX369" t="s">
        <v>242</v>
      </c>
      <c r="AY369" t="s">
        <v>182</v>
      </c>
    </row>
    <row r="370" ht="17.25" spans="4:51">
      <c r="D370" s="81">
        <v>0</v>
      </c>
      <c r="L370">
        <v>0</v>
      </c>
      <c r="Y370" s="87"/>
      <c r="Z370">
        <f t="shared" si="45"/>
        <v>0</v>
      </c>
      <c r="AA370" t="str">
        <f t="shared" si="43"/>
        <v>高行支行</v>
      </c>
      <c r="AB370" s="82" t="s">
        <v>765</v>
      </c>
      <c r="AC370" s="82">
        <v>0</v>
      </c>
      <c r="AD370" s="82">
        <v>0</v>
      </c>
      <c r="AE370" s="82">
        <v>0</v>
      </c>
      <c r="AF370" s="82">
        <v>15000</v>
      </c>
      <c r="AG370" t="str">
        <f t="shared" si="44"/>
        <v>高行支行</v>
      </c>
      <c r="AI370" s="94" t="s">
        <v>766</v>
      </c>
      <c r="AJ370" s="90" t="s">
        <v>182</v>
      </c>
      <c r="AX370" t="s">
        <v>766</v>
      </c>
      <c r="AY370" t="s">
        <v>182</v>
      </c>
    </row>
    <row r="371" ht="17.25" spans="4:51">
      <c r="D371" s="81">
        <v>0</v>
      </c>
      <c r="L371">
        <v>0</v>
      </c>
      <c r="Y371" s="87"/>
      <c r="Z371">
        <f t="shared" si="45"/>
        <v>0</v>
      </c>
      <c r="AA371">
        <f t="shared" si="43"/>
        <v>0</v>
      </c>
      <c r="AB371" s="82" t="s">
        <v>767</v>
      </c>
      <c r="AC371" s="82">
        <v>0</v>
      </c>
      <c r="AD371" s="82">
        <v>0</v>
      </c>
      <c r="AE371" s="82">
        <v>0</v>
      </c>
      <c r="AF371" s="82">
        <v>0</v>
      </c>
      <c r="AG371">
        <f t="shared" si="44"/>
        <v>0</v>
      </c>
      <c r="AI371" s="90" t="s">
        <v>768</v>
      </c>
      <c r="AJ371" s="90" t="s">
        <v>182</v>
      </c>
      <c r="AX371" t="s">
        <v>768</v>
      </c>
      <c r="AY371" t="s">
        <v>182</v>
      </c>
    </row>
    <row r="372" ht="17.25" spans="4:51">
      <c r="D372" s="81">
        <v>0</v>
      </c>
      <c r="L372">
        <v>0</v>
      </c>
      <c r="Y372" s="87"/>
      <c r="Z372">
        <f t="shared" si="45"/>
        <v>0</v>
      </c>
      <c r="AA372">
        <f t="shared" si="43"/>
        <v>0</v>
      </c>
      <c r="AB372" s="82" t="s">
        <v>769</v>
      </c>
      <c r="AC372" s="82">
        <v>0</v>
      </c>
      <c r="AD372" s="82">
        <v>0</v>
      </c>
      <c r="AE372" s="82">
        <v>0</v>
      </c>
      <c r="AF372" s="82">
        <v>50000</v>
      </c>
      <c r="AG372">
        <f t="shared" si="44"/>
        <v>0</v>
      </c>
      <c r="AI372" s="90" t="s">
        <v>770</v>
      </c>
      <c r="AJ372" s="90" t="s">
        <v>182</v>
      </c>
      <c r="AX372" t="s">
        <v>770</v>
      </c>
      <c r="AY372" t="s">
        <v>182</v>
      </c>
    </row>
    <row r="373" ht="17.25" spans="4:51">
      <c r="D373" s="81">
        <v>0</v>
      </c>
      <c r="L373">
        <v>0</v>
      </c>
      <c r="Y373" s="87"/>
      <c r="Z373">
        <f t="shared" si="45"/>
        <v>0</v>
      </c>
      <c r="AA373" t="str">
        <f t="shared" si="43"/>
        <v>运营管理部业务保障部</v>
      </c>
      <c r="AB373" s="82" t="s">
        <v>453</v>
      </c>
      <c r="AC373" s="82">
        <v>0</v>
      </c>
      <c r="AD373" s="82">
        <v>0</v>
      </c>
      <c r="AE373" s="82">
        <v>0</v>
      </c>
      <c r="AF373" s="82">
        <v>0</v>
      </c>
      <c r="AG373" t="str">
        <f t="shared" si="44"/>
        <v>运营管理部业务保障部</v>
      </c>
      <c r="AI373" s="96" t="s">
        <v>771</v>
      </c>
      <c r="AJ373" s="90" t="s">
        <v>182</v>
      </c>
      <c r="AX373" t="s">
        <v>771</v>
      </c>
      <c r="AY373" t="s">
        <v>182</v>
      </c>
    </row>
    <row r="374" ht="17.25" spans="4:51">
      <c r="D374" s="81">
        <v>0</v>
      </c>
      <c r="L374">
        <v>0</v>
      </c>
      <c r="Y374" s="87"/>
      <c r="Z374">
        <f t="shared" si="45"/>
        <v>0</v>
      </c>
      <c r="AA374" t="str">
        <f t="shared" si="43"/>
        <v>龚路支行</v>
      </c>
      <c r="AB374" s="82" t="s">
        <v>349</v>
      </c>
      <c r="AC374" s="82">
        <v>0</v>
      </c>
      <c r="AD374" s="82">
        <v>0</v>
      </c>
      <c r="AE374" s="82">
        <v>0</v>
      </c>
      <c r="AF374" s="82">
        <v>51174</v>
      </c>
      <c r="AG374" t="str">
        <f t="shared" si="44"/>
        <v>龚路支行</v>
      </c>
      <c r="AI374" s="90" t="s">
        <v>772</v>
      </c>
      <c r="AJ374" s="90" t="s">
        <v>182</v>
      </c>
      <c r="AX374" t="s">
        <v>772</v>
      </c>
      <c r="AY374" t="s">
        <v>182</v>
      </c>
    </row>
    <row r="375" ht="17.25" spans="4:51">
      <c r="D375" s="81">
        <v>0</v>
      </c>
      <c r="L375">
        <v>0</v>
      </c>
      <c r="Y375" s="87"/>
      <c r="Z375">
        <f t="shared" si="45"/>
        <v>0</v>
      </c>
      <c r="AA375" t="str">
        <f t="shared" si="43"/>
        <v>东沟支行</v>
      </c>
      <c r="AB375" s="82" t="s">
        <v>773</v>
      </c>
      <c r="AC375" s="82">
        <v>0</v>
      </c>
      <c r="AD375" s="82">
        <v>0</v>
      </c>
      <c r="AE375" s="82">
        <v>0</v>
      </c>
      <c r="AF375" s="82">
        <v>0</v>
      </c>
      <c r="AG375" t="str">
        <f t="shared" si="44"/>
        <v>东沟支行</v>
      </c>
      <c r="AI375" s="90" t="s">
        <v>774</v>
      </c>
      <c r="AJ375" s="90" t="s">
        <v>182</v>
      </c>
      <c r="AX375" t="s">
        <v>774</v>
      </c>
      <c r="AY375" t="s">
        <v>182</v>
      </c>
    </row>
    <row r="376" ht="17.25" spans="4:51">
      <c r="D376" s="81">
        <v>0</v>
      </c>
      <c r="L376">
        <v>0</v>
      </c>
      <c r="Y376" s="87"/>
      <c r="Z376">
        <f t="shared" si="45"/>
        <v>0</v>
      </c>
      <c r="AA376">
        <f t="shared" si="43"/>
        <v>0</v>
      </c>
      <c r="AB376" s="82" t="s">
        <v>775</v>
      </c>
      <c r="AC376" s="82">
        <v>0</v>
      </c>
      <c r="AD376" s="82">
        <v>0</v>
      </c>
      <c r="AE376" s="82">
        <v>0</v>
      </c>
      <c r="AF376" s="82">
        <v>0</v>
      </c>
      <c r="AG376">
        <f t="shared" si="44"/>
        <v>0</v>
      </c>
      <c r="AI376" s="90" t="s">
        <v>776</v>
      </c>
      <c r="AJ376" s="90" t="s">
        <v>182</v>
      </c>
      <c r="AX376" t="s">
        <v>776</v>
      </c>
      <c r="AY376" t="s">
        <v>182</v>
      </c>
    </row>
    <row r="377" ht="17.25" spans="4:51">
      <c r="D377" s="81">
        <v>0</v>
      </c>
      <c r="L377">
        <v>0</v>
      </c>
      <c r="Y377" s="87"/>
      <c r="Z377">
        <f t="shared" si="45"/>
        <v>0</v>
      </c>
      <c r="AA377" t="str">
        <f t="shared" si="43"/>
        <v>北蔡支行</v>
      </c>
      <c r="AB377" s="82" t="s">
        <v>190</v>
      </c>
      <c r="AC377" s="82">
        <v>0</v>
      </c>
      <c r="AD377" s="82">
        <v>0</v>
      </c>
      <c r="AE377" s="82">
        <v>0</v>
      </c>
      <c r="AF377" s="82">
        <v>190000</v>
      </c>
      <c r="AG377" t="str">
        <f t="shared" si="44"/>
        <v>北蔡支行</v>
      </c>
      <c r="AI377" s="94" t="s">
        <v>777</v>
      </c>
      <c r="AJ377" s="90" t="s">
        <v>54</v>
      </c>
      <c r="AX377" t="s">
        <v>777</v>
      </c>
      <c r="AY377" t="s">
        <v>54</v>
      </c>
    </row>
    <row r="378" ht="17.25" spans="4:51">
      <c r="D378" s="81">
        <v>0</v>
      </c>
      <c r="L378">
        <v>0</v>
      </c>
      <c r="Y378" s="87"/>
      <c r="Z378">
        <f t="shared" si="45"/>
        <v>0</v>
      </c>
      <c r="AA378" t="str">
        <f t="shared" si="43"/>
        <v>高行支行</v>
      </c>
      <c r="AB378" s="82" t="s">
        <v>778</v>
      </c>
      <c r="AC378" s="82">
        <v>0</v>
      </c>
      <c r="AD378" s="82">
        <v>0</v>
      </c>
      <c r="AE378" s="82">
        <v>0</v>
      </c>
      <c r="AF378" s="82">
        <v>0</v>
      </c>
      <c r="AG378" t="str">
        <f t="shared" si="44"/>
        <v>高行支行</v>
      </c>
      <c r="AI378" s="90" t="s">
        <v>779</v>
      </c>
      <c r="AJ378" s="90" t="s">
        <v>54</v>
      </c>
      <c r="AX378" t="s">
        <v>779</v>
      </c>
      <c r="AY378" t="s">
        <v>54</v>
      </c>
    </row>
    <row r="379" ht="17.25" spans="4:51">
      <c r="D379" s="81">
        <v>0</v>
      </c>
      <c r="L379">
        <v>0</v>
      </c>
      <c r="Y379" s="87"/>
      <c r="Z379">
        <f t="shared" si="45"/>
        <v>0</v>
      </c>
      <c r="AA379" t="str">
        <f t="shared" si="43"/>
        <v>合庆支行</v>
      </c>
      <c r="AB379" s="82" t="s">
        <v>780</v>
      </c>
      <c r="AC379" s="82">
        <v>0</v>
      </c>
      <c r="AD379" s="82">
        <v>0</v>
      </c>
      <c r="AE379" s="82">
        <v>0</v>
      </c>
      <c r="AF379" s="82">
        <v>0</v>
      </c>
      <c r="AG379" t="str">
        <f t="shared" si="44"/>
        <v>合庆支行</v>
      </c>
      <c r="AI379" s="90" t="s">
        <v>781</v>
      </c>
      <c r="AJ379" s="90" t="s">
        <v>54</v>
      </c>
      <c r="AX379" t="s">
        <v>781</v>
      </c>
      <c r="AY379" t="s">
        <v>54</v>
      </c>
    </row>
    <row r="380" ht="17.25" spans="4:51">
      <c r="D380" s="81">
        <v>0</v>
      </c>
      <c r="L380">
        <v>0</v>
      </c>
      <c r="Y380" s="87"/>
      <c r="Z380">
        <f t="shared" si="45"/>
        <v>0</v>
      </c>
      <c r="AA380" t="str">
        <f t="shared" si="43"/>
        <v>张江支行</v>
      </c>
      <c r="AB380" s="82" t="s">
        <v>782</v>
      </c>
      <c r="AC380" s="82">
        <v>0</v>
      </c>
      <c r="AD380" s="82">
        <v>0</v>
      </c>
      <c r="AE380" s="82">
        <v>0</v>
      </c>
      <c r="AF380" s="82">
        <v>0</v>
      </c>
      <c r="AG380" t="str">
        <f t="shared" si="44"/>
        <v>张江支行</v>
      </c>
      <c r="AI380" s="90" t="s">
        <v>783</v>
      </c>
      <c r="AJ380" s="90" t="s">
        <v>54</v>
      </c>
      <c r="AX380" t="s">
        <v>783</v>
      </c>
      <c r="AY380" t="s">
        <v>54</v>
      </c>
    </row>
    <row r="381" ht="17.25" spans="4:51">
      <c r="D381" s="81">
        <v>0</v>
      </c>
      <c r="L381">
        <v>0</v>
      </c>
      <c r="Y381" s="87"/>
      <c r="Z381">
        <f t="shared" si="45"/>
        <v>0</v>
      </c>
      <c r="AA381" t="str">
        <f t="shared" si="43"/>
        <v>零售市场部</v>
      </c>
      <c r="AB381" s="82" t="s">
        <v>195</v>
      </c>
      <c r="AC381" s="82">
        <v>0</v>
      </c>
      <c r="AD381" s="82">
        <v>0</v>
      </c>
      <c r="AE381" s="82">
        <v>0</v>
      </c>
      <c r="AF381" s="82">
        <v>280000</v>
      </c>
      <c r="AG381" t="str">
        <f t="shared" si="44"/>
        <v>零售市场部</v>
      </c>
      <c r="AI381" s="90" t="s">
        <v>784</v>
      </c>
      <c r="AJ381" s="90" t="s">
        <v>54</v>
      </c>
      <c r="AX381" t="s">
        <v>784</v>
      </c>
      <c r="AY381" t="s">
        <v>54</v>
      </c>
    </row>
    <row r="382" ht="17.25" spans="4:51">
      <c r="D382" s="81">
        <v>0</v>
      </c>
      <c r="L382">
        <v>0</v>
      </c>
      <c r="Y382" s="87"/>
      <c r="Z382">
        <f t="shared" si="45"/>
        <v>0</v>
      </c>
      <c r="AA382" t="str">
        <f t="shared" si="43"/>
        <v>妙境支行</v>
      </c>
      <c r="AB382" s="82" t="s">
        <v>785</v>
      </c>
      <c r="AC382" s="82">
        <v>0</v>
      </c>
      <c r="AD382" s="82">
        <v>0</v>
      </c>
      <c r="AE382" s="82">
        <v>0</v>
      </c>
      <c r="AF382" s="82">
        <v>0</v>
      </c>
      <c r="AG382" t="str">
        <f t="shared" si="44"/>
        <v>妙境支行</v>
      </c>
      <c r="AI382" s="90" t="s">
        <v>786</v>
      </c>
      <c r="AJ382" s="90" t="s">
        <v>54</v>
      </c>
      <c r="AX382" t="s">
        <v>786</v>
      </c>
      <c r="AY382" t="s">
        <v>54</v>
      </c>
    </row>
    <row r="383" ht="17.25" spans="4:51">
      <c r="D383" s="81">
        <v>0</v>
      </c>
      <c r="L383">
        <v>0</v>
      </c>
      <c r="Y383" s="87"/>
      <c r="Z383">
        <f t="shared" si="45"/>
        <v>0</v>
      </c>
      <c r="AA383" t="str">
        <f t="shared" si="43"/>
        <v>东波分理处</v>
      </c>
      <c r="AB383" s="82" t="s">
        <v>354</v>
      </c>
      <c r="AC383" s="82">
        <v>0</v>
      </c>
      <c r="AD383" s="82">
        <v>0</v>
      </c>
      <c r="AE383" s="82">
        <v>0</v>
      </c>
      <c r="AF383" s="82">
        <v>0</v>
      </c>
      <c r="AG383" t="str">
        <f t="shared" si="44"/>
        <v>东波分理处</v>
      </c>
      <c r="AI383" s="90" t="s">
        <v>787</v>
      </c>
      <c r="AJ383" s="90" t="s">
        <v>54</v>
      </c>
      <c r="AX383" t="s">
        <v>787</v>
      </c>
      <c r="AY383" t="s">
        <v>54</v>
      </c>
    </row>
    <row r="384" ht="17.25" spans="4:51">
      <c r="D384" s="81">
        <v>0</v>
      </c>
      <c r="L384">
        <v>0</v>
      </c>
      <c r="Y384" s="87"/>
      <c r="Z384">
        <f t="shared" si="45"/>
        <v>0</v>
      </c>
      <c r="AA384" t="str">
        <f t="shared" si="43"/>
        <v>运营管理部</v>
      </c>
      <c r="AB384" s="82" t="s">
        <v>353</v>
      </c>
      <c r="AC384" s="82">
        <v>0</v>
      </c>
      <c r="AD384" s="82">
        <v>0</v>
      </c>
      <c r="AE384" s="82">
        <v>0</v>
      </c>
      <c r="AF384" s="82">
        <v>0</v>
      </c>
      <c r="AG384" t="str">
        <f t="shared" si="44"/>
        <v>运营管理部</v>
      </c>
      <c r="AI384" s="90" t="s">
        <v>260</v>
      </c>
      <c r="AJ384" s="90" t="s">
        <v>54</v>
      </c>
      <c r="AX384" t="s">
        <v>260</v>
      </c>
      <c r="AY384" t="s">
        <v>54</v>
      </c>
    </row>
    <row r="385" ht="17.25" spans="4:51">
      <c r="D385" s="81">
        <v>0</v>
      </c>
      <c r="L385">
        <v>0</v>
      </c>
      <c r="Y385" s="87"/>
      <c r="Z385">
        <f t="shared" si="45"/>
        <v>0</v>
      </c>
      <c r="AA385" t="str">
        <f t="shared" si="43"/>
        <v>六团支行</v>
      </c>
      <c r="AB385" s="82" t="s">
        <v>357</v>
      </c>
      <c r="AC385" s="82">
        <v>0</v>
      </c>
      <c r="AD385" s="82">
        <v>0</v>
      </c>
      <c r="AE385" s="82">
        <v>0</v>
      </c>
      <c r="AF385" s="82">
        <v>216440</v>
      </c>
      <c r="AG385" t="str">
        <f t="shared" si="44"/>
        <v>六团支行</v>
      </c>
      <c r="AI385" s="90" t="s">
        <v>788</v>
      </c>
      <c r="AJ385" s="90" t="s">
        <v>54</v>
      </c>
      <c r="AX385" t="s">
        <v>788</v>
      </c>
      <c r="AY385" t="s">
        <v>54</v>
      </c>
    </row>
    <row r="386" ht="17.25" spans="4:51">
      <c r="D386" s="81">
        <v>0</v>
      </c>
      <c r="L386">
        <v>0</v>
      </c>
      <c r="Y386" s="87"/>
      <c r="Z386">
        <f t="shared" si="45"/>
        <v>0</v>
      </c>
      <c r="AA386" t="str">
        <f t="shared" ref="AA386:AA449" si="46">AG386</f>
        <v>高行支行</v>
      </c>
      <c r="AB386" s="82" t="s">
        <v>360</v>
      </c>
      <c r="AC386" s="82">
        <v>0</v>
      </c>
      <c r="AD386" s="82">
        <v>0</v>
      </c>
      <c r="AE386" s="82">
        <v>0</v>
      </c>
      <c r="AF386" s="82">
        <v>204000</v>
      </c>
      <c r="AG386" t="str">
        <f t="shared" ref="AG386:AG449" si="47">IFERROR(VLOOKUP(AB386,$AI:$AJ,2,FALSE),0)</f>
        <v>高行支行</v>
      </c>
      <c r="AI386" s="90" t="s">
        <v>789</v>
      </c>
      <c r="AJ386" s="90" t="s">
        <v>54</v>
      </c>
      <c r="AX386" t="s">
        <v>789</v>
      </c>
      <c r="AY386" t="s">
        <v>54</v>
      </c>
    </row>
    <row r="387" ht="17.25" spans="4:51">
      <c r="D387" s="81">
        <v>0</v>
      </c>
      <c r="L387">
        <v>0</v>
      </c>
      <c r="Y387" s="87"/>
      <c r="Z387">
        <f t="shared" si="45"/>
        <v>0</v>
      </c>
      <c r="AA387" t="str">
        <f t="shared" si="46"/>
        <v>唐镇支行</v>
      </c>
      <c r="AB387" s="82" t="s">
        <v>362</v>
      </c>
      <c r="AC387" s="82">
        <v>0</v>
      </c>
      <c r="AD387" s="82">
        <v>0</v>
      </c>
      <c r="AE387" s="82">
        <v>0</v>
      </c>
      <c r="AF387" s="82">
        <v>0</v>
      </c>
      <c r="AG387" t="str">
        <f t="shared" si="47"/>
        <v>唐镇支行</v>
      </c>
      <c r="AI387" s="90" t="s">
        <v>190</v>
      </c>
      <c r="AJ387" s="90" t="s">
        <v>54</v>
      </c>
      <c r="AX387" t="s">
        <v>190</v>
      </c>
      <c r="AY387" t="s">
        <v>54</v>
      </c>
    </row>
    <row r="388" ht="17.25" spans="4:51">
      <c r="D388" s="81">
        <v>0</v>
      </c>
      <c r="L388">
        <v>0</v>
      </c>
      <c r="Y388" s="87"/>
      <c r="Z388">
        <f t="shared" ref="Z388:Z451" si="48">P388-Y388</f>
        <v>0</v>
      </c>
      <c r="AA388">
        <f t="shared" si="46"/>
        <v>0</v>
      </c>
      <c r="AB388" s="82" t="s">
        <v>790</v>
      </c>
      <c r="AC388" s="82">
        <v>0</v>
      </c>
      <c r="AD388" s="82">
        <v>0</v>
      </c>
      <c r="AE388" s="82">
        <v>0</v>
      </c>
      <c r="AF388" s="82">
        <v>0</v>
      </c>
      <c r="AG388">
        <f t="shared" si="47"/>
        <v>0</v>
      </c>
      <c r="AI388" s="90" t="s">
        <v>326</v>
      </c>
      <c r="AJ388" s="90" t="s">
        <v>54</v>
      </c>
      <c r="AX388" t="s">
        <v>326</v>
      </c>
      <c r="AY388" t="s">
        <v>54</v>
      </c>
    </row>
    <row r="389" ht="17.25" spans="4:51">
      <c r="D389" s="81">
        <v>0</v>
      </c>
      <c r="L389">
        <v>0</v>
      </c>
      <c r="Y389" s="87"/>
      <c r="Z389">
        <f t="shared" si="48"/>
        <v>0</v>
      </c>
      <c r="AA389" t="str">
        <f t="shared" si="46"/>
        <v>营业部</v>
      </c>
      <c r="AB389" s="82" t="s">
        <v>640</v>
      </c>
      <c r="AC389" s="82">
        <v>0</v>
      </c>
      <c r="AD389" s="82">
        <v>0</v>
      </c>
      <c r="AE389" s="82">
        <v>0</v>
      </c>
      <c r="AF389" s="82">
        <v>0</v>
      </c>
      <c r="AG389" t="str">
        <f t="shared" si="47"/>
        <v>营业部</v>
      </c>
      <c r="AI389" s="90" t="s">
        <v>58</v>
      </c>
      <c r="AJ389" s="90" t="s">
        <v>54</v>
      </c>
      <c r="AX389" t="s">
        <v>58</v>
      </c>
      <c r="AY389" t="s">
        <v>54</v>
      </c>
    </row>
    <row r="390" ht="17.25" spans="4:51">
      <c r="D390" s="81">
        <v>0</v>
      </c>
      <c r="L390">
        <v>0</v>
      </c>
      <c r="Y390" s="87"/>
      <c r="Z390">
        <f t="shared" si="48"/>
        <v>0</v>
      </c>
      <c r="AA390">
        <f t="shared" si="46"/>
        <v>0</v>
      </c>
      <c r="AB390" s="82" t="s">
        <v>791</v>
      </c>
      <c r="AC390" s="82">
        <v>0</v>
      </c>
      <c r="AD390" s="82">
        <v>0</v>
      </c>
      <c r="AE390" s="82">
        <v>0</v>
      </c>
      <c r="AF390" s="82">
        <v>0</v>
      </c>
      <c r="AG390">
        <f t="shared" si="47"/>
        <v>0</v>
      </c>
      <c r="AI390" s="90" t="s">
        <v>176</v>
      </c>
      <c r="AJ390" s="90" t="s">
        <v>54</v>
      </c>
      <c r="AX390" t="s">
        <v>176</v>
      </c>
      <c r="AY390" t="s">
        <v>54</v>
      </c>
    </row>
    <row r="391" ht="17.25" spans="4:51">
      <c r="D391" s="81">
        <v>0</v>
      </c>
      <c r="L391">
        <v>0</v>
      </c>
      <c r="Y391" s="87"/>
      <c r="Z391">
        <f t="shared" si="48"/>
        <v>0</v>
      </c>
      <c r="AA391" t="str">
        <f t="shared" si="46"/>
        <v>花木支行</v>
      </c>
      <c r="AB391" s="82" t="s">
        <v>364</v>
      </c>
      <c r="AC391" s="82">
        <v>0</v>
      </c>
      <c r="AD391" s="82">
        <v>0</v>
      </c>
      <c r="AE391" s="82">
        <v>4</v>
      </c>
      <c r="AF391" s="82">
        <v>180000</v>
      </c>
      <c r="AG391" t="str">
        <f t="shared" si="47"/>
        <v>花木支行</v>
      </c>
      <c r="AI391" s="90" t="s">
        <v>792</v>
      </c>
      <c r="AJ391" s="90" t="s">
        <v>54</v>
      </c>
      <c r="AX391" t="s">
        <v>792</v>
      </c>
      <c r="AY391" t="s">
        <v>54</v>
      </c>
    </row>
    <row r="392" ht="17.25" spans="4:51">
      <c r="D392" s="81">
        <v>0</v>
      </c>
      <c r="L392">
        <v>0</v>
      </c>
      <c r="Y392" s="87"/>
      <c r="Z392">
        <f t="shared" si="48"/>
        <v>0</v>
      </c>
      <c r="AA392" t="str">
        <f t="shared" si="46"/>
        <v>零售市场部</v>
      </c>
      <c r="AB392" s="82" t="s">
        <v>162</v>
      </c>
      <c r="AC392" s="82">
        <v>0</v>
      </c>
      <c r="AD392" s="82">
        <v>7200</v>
      </c>
      <c r="AE392" s="82">
        <v>1</v>
      </c>
      <c r="AF392" s="82">
        <v>1564058</v>
      </c>
      <c r="AG392" t="str">
        <f t="shared" si="47"/>
        <v>零售市场部</v>
      </c>
      <c r="AI392" s="90" t="s">
        <v>793</v>
      </c>
      <c r="AJ392" s="90" t="s">
        <v>54</v>
      </c>
      <c r="AX392" t="s">
        <v>793</v>
      </c>
      <c r="AY392" t="s">
        <v>54</v>
      </c>
    </row>
    <row r="393" ht="17.25" spans="4:51">
      <c r="D393" s="81">
        <v>0</v>
      </c>
      <c r="L393">
        <v>0</v>
      </c>
      <c r="Y393" s="87"/>
      <c r="Z393">
        <f t="shared" si="48"/>
        <v>0</v>
      </c>
      <c r="AA393" t="str">
        <f t="shared" si="46"/>
        <v>运营管理部</v>
      </c>
      <c r="AB393" s="82" t="s">
        <v>356</v>
      </c>
      <c r="AC393" s="82">
        <v>0</v>
      </c>
      <c r="AD393" s="82">
        <v>0</v>
      </c>
      <c r="AE393" s="82">
        <v>0</v>
      </c>
      <c r="AF393" s="82">
        <v>0</v>
      </c>
      <c r="AG393" t="str">
        <f t="shared" si="47"/>
        <v>运营管理部</v>
      </c>
      <c r="AI393" s="90" t="s">
        <v>794</v>
      </c>
      <c r="AJ393" s="90" t="s">
        <v>54</v>
      </c>
      <c r="AX393" t="s">
        <v>794</v>
      </c>
      <c r="AY393" t="s">
        <v>54</v>
      </c>
    </row>
    <row r="394" ht="17.25" spans="4:51">
      <c r="D394" s="81">
        <v>0</v>
      </c>
      <c r="L394">
        <v>0</v>
      </c>
      <c r="Y394" s="87"/>
      <c r="Z394">
        <f t="shared" si="48"/>
        <v>0</v>
      </c>
      <c r="AA394" t="str">
        <f t="shared" si="46"/>
        <v>和炯路支行</v>
      </c>
      <c r="AB394" s="82" t="s">
        <v>752</v>
      </c>
      <c r="AC394" s="82">
        <v>0</v>
      </c>
      <c r="AD394" s="82">
        <v>0</v>
      </c>
      <c r="AE394" s="82">
        <v>0</v>
      </c>
      <c r="AF394" s="82">
        <v>0</v>
      </c>
      <c r="AG394" t="str">
        <f t="shared" si="47"/>
        <v>和炯路支行</v>
      </c>
      <c r="AI394" s="90" t="s">
        <v>795</v>
      </c>
      <c r="AJ394" s="90" t="s">
        <v>54</v>
      </c>
      <c r="AX394" t="s">
        <v>795</v>
      </c>
      <c r="AY394" t="s">
        <v>54</v>
      </c>
    </row>
    <row r="395" ht="17.25" spans="4:51">
      <c r="D395" s="81">
        <v>0</v>
      </c>
      <c r="L395">
        <v>0</v>
      </c>
      <c r="Y395" s="87"/>
      <c r="Z395">
        <f t="shared" si="48"/>
        <v>0</v>
      </c>
      <c r="AA395">
        <f t="shared" si="46"/>
        <v>0</v>
      </c>
      <c r="AB395" s="82" t="s">
        <v>796</v>
      </c>
      <c r="AC395" s="82">
        <v>0</v>
      </c>
      <c r="AD395" s="82">
        <v>0</v>
      </c>
      <c r="AE395" s="82">
        <v>0</v>
      </c>
      <c r="AF395" s="82">
        <v>0</v>
      </c>
      <c r="AG395">
        <f t="shared" si="47"/>
        <v>0</v>
      </c>
      <c r="AI395" s="90" t="s">
        <v>797</v>
      </c>
      <c r="AJ395" s="90" t="s">
        <v>54</v>
      </c>
      <c r="AX395" t="s">
        <v>797</v>
      </c>
      <c r="AY395" t="s">
        <v>54</v>
      </c>
    </row>
    <row r="396" ht="17.25" spans="4:51">
      <c r="D396" s="81">
        <v>0</v>
      </c>
      <c r="L396">
        <v>0</v>
      </c>
      <c r="Y396" s="87"/>
      <c r="Z396">
        <f t="shared" si="48"/>
        <v>0</v>
      </c>
      <c r="AA396" t="str">
        <f t="shared" si="46"/>
        <v>唐镇支行</v>
      </c>
      <c r="AB396" s="82" t="s">
        <v>798</v>
      </c>
      <c r="AC396" s="82">
        <v>0</v>
      </c>
      <c r="AD396" s="82">
        <v>0</v>
      </c>
      <c r="AE396" s="82">
        <v>0</v>
      </c>
      <c r="AF396" s="82">
        <v>22600</v>
      </c>
      <c r="AG396" t="str">
        <f t="shared" si="47"/>
        <v>唐镇支行</v>
      </c>
      <c r="AI396" s="90" t="s">
        <v>413</v>
      </c>
      <c r="AJ396" s="90" t="s">
        <v>54</v>
      </c>
      <c r="AX396" t="s">
        <v>413</v>
      </c>
      <c r="AY396" t="s">
        <v>54</v>
      </c>
    </row>
    <row r="397" ht="17.25" spans="4:51">
      <c r="D397" s="81">
        <v>0</v>
      </c>
      <c r="L397">
        <v>0</v>
      </c>
      <c r="Y397" s="87"/>
      <c r="Z397">
        <f t="shared" si="48"/>
        <v>0</v>
      </c>
      <c r="AA397">
        <f t="shared" si="46"/>
        <v>0</v>
      </c>
      <c r="AB397" s="82" t="s">
        <v>799</v>
      </c>
      <c r="AC397" s="82">
        <v>0</v>
      </c>
      <c r="AD397" s="82">
        <v>0</v>
      </c>
      <c r="AE397" s="82">
        <v>0</v>
      </c>
      <c r="AF397" s="82">
        <v>0</v>
      </c>
      <c r="AG397">
        <f t="shared" si="47"/>
        <v>0</v>
      </c>
      <c r="AI397" s="90" t="s">
        <v>800</v>
      </c>
      <c r="AJ397" s="90" t="s">
        <v>54</v>
      </c>
      <c r="AX397" t="s">
        <v>800</v>
      </c>
      <c r="AY397" t="s">
        <v>54</v>
      </c>
    </row>
    <row r="398" ht="17.25" spans="4:51">
      <c r="D398" s="81">
        <v>0</v>
      </c>
      <c r="L398">
        <v>0</v>
      </c>
      <c r="Y398" s="87"/>
      <c r="Z398">
        <f t="shared" si="48"/>
        <v>0</v>
      </c>
      <c r="AA398">
        <f t="shared" si="46"/>
        <v>0</v>
      </c>
      <c r="AB398" s="82" t="s">
        <v>801</v>
      </c>
      <c r="AC398" s="82">
        <v>0</v>
      </c>
      <c r="AD398" s="82">
        <v>0</v>
      </c>
      <c r="AE398" s="82">
        <v>0</v>
      </c>
      <c r="AF398" s="82">
        <v>0</v>
      </c>
      <c r="AG398">
        <f t="shared" si="47"/>
        <v>0</v>
      </c>
      <c r="AI398" s="90" t="s">
        <v>802</v>
      </c>
      <c r="AJ398" s="90" t="s">
        <v>54</v>
      </c>
      <c r="AX398" t="s">
        <v>802</v>
      </c>
      <c r="AY398" t="s">
        <v>54</v>
      </c>
    </row>
    <row r="399" ht="17.25" spans="4:51">
      <c r="D399" s="81">
        <v>0</v>
      </c>
      <c r="L399">
        <v>0</v>
      </c>
      <c r="Y399" s="87"/>
      <c r="Z399">
        <f t="shared" si="48"/>
        <v>0</v>
      </c>
      <c r="AA399">
        <f t="shared" si="46"/>
        <v>0</v>
      </c>
      <c r="AB399" s="82" t="s">
        <v>803</v>
      </c>
      <c r="AC399" s="82">
        <v>0</v>
      </c>
      <c r="AD399" s="82">
        <v>0</v>
      </c>
      <c r="AE399" s="82">
        <v>0</v>
      </c>
      <c r="AF399" s="82">
        <v>0</v>
      </c>
      <c r="AG399">
        <f t="shared" si="47"/>
        <v>0</v>
      </c>
      <c r="AI399" s="95" t="s">
        <v>804</v>
      </c>
      <c r="AJ399" s="90" t="s">
        <v>54</v>
      </c>
      <c r="AX399" t="s">
        <v>804</v>
      </c>
      <c r="AY399" t="s">
        <v>54</v>
      </c>
    </row>
    <row r="400" ht="17.25" spans="4:51">
      <c r="D400" s="81">
        <v>0</v>
      </c>
      <c r="L400">
        <v>0</v>
      </c>
      <c r="Y400" s="87"/>
      <c r="Z400">
        <f t="shared" si="48"/>
        <v>0</v>
      </c>
      <c r="AA400">
        <f t="shared" si="46"/>
        <v>0</v>
      </c>
      <c r="AB400" s="82" t="s">
        <v>805</v>
      </c>
      <c r="AC400" s="82">
        <v>0</v>
      </c>
      <c r="AD400" s="82">
        <v>0</v>
      </c>
      <c r="AE400" s="82">
        <v>0</v>
      </c>
      <c r="AF400" s="82">
        <v>0</v>
      </c>
      <c r="AG400">
        <f t="shared" si="47"/>
        <v>0</v>
      </c>
      <c r="AI400" s="96" t="s">
        <v>806</v>
      </c>
      <c r="AJ400" s="90" t="s">
        <v>54</v>
      </c>
      <c r="AX400" t="s">
        <v>806</v>
      </c>
      <c r="AY400" t="s">
        <v>54</v>
      </c>
    </row>
    <row r="401" ht="17.25" spans="4:51">
      <c r="D401" s="81">
        <v>0</v>
      </c>
      <c r="L401">
        <v>0</v>
      </c>
      <c r="Y401" s="87"/>
      <c r="Z401">
        <f t="shared" si="48"/>
        <v>0</v>
      </c>
      <c r="AA401" t="str">
        <f t="shared" si="46"/>
        <v>运营管理部</v>
      </c>
      <c r="AB401" s="82" t="s">
        <v>400</v>
      </c>
      <c r="AC401" s="82">
        <v>0</v>
      </c>
      <c r="AD401" s="82">
        <v>0</v>
      </c>
      <c r="AE401" s="82">
        <v>0</v>
      </c>
      <c r="AF401" s="82">
        <v>0</v>
      </c>
      <c r="AG401" t="str">
        <f t="shared" si="47"/>
        <v>运营管理部</v>
      </c>
      <c r="AI401" s="90" t="s">
        <v>779</v>
      </c>
      <c r="AJ401" s="90" t="s">
        <v>54</v>
      </c>
      <c r="AX401" t="s">
        <v>779</v>
      </c>
      <c r="AY401" t="s">
        <v>54</v>
      </c>
    </row>
    <row r="402" ht="17.25" spans="4:51">
      <c r="D402" s="81">
        <v>0</v>
      </c>
      <c r="L402">
        <v>0</v>
      </c>
      <c r="Y402" s="87"/>
      <c r="Z402">
        <f t="shared" si="48"/>
        <v>0</v>
      </c>
      <c r="AA402">
        <f t="shared" si="46"/>
        <v>0</v>
      </c>
      <c r="AB402" s="82" t="s">
        <v>807</v>
      </c>
      <c r="AC402" s="82">
        <v>0</v>
      </c>
      <c r="AD402" s="82">
        <v>0</v>
      </c>
      <c r="AE402" s="82">
        <v>0</v>
      </c>
      <c r="AF402" s="82">
        <v>0</v>
      </c>
      <c r="AG402">
        <f t="shared" si="47"/>
        <v>0</v>
      </c>
      <c r="AI402" s="90" t="s">
        <v>808</v>
      </c>
      <c r="AJ402" s="90" t="s">
        <v>54</v>
      </c>
      <c r="AX402" t="s">
        <v>808</v>
      </c>
      <c r="AY402" t="s">
        <v>54</v>
      </c>
    </row>
    <row r="403" ht="17.25" spans="4:51">
      <c r="D403" s="81">
        <v>0</v>
      </c>
      <c r="L403">
        <v>0</v>
      </c>
      <c r="Y403" s="87"/>
      <c r="Z403">
        <f t="shared" si="48"/>
        <v>0</v>
      </c>
      <c r="AA403">
        <f t="shared" si="46"/>
        <v>0</v>
      </c>
      <c r="AB403" s="82" t="s">
        <v>809</v>
      </c>
      <c r="AC403" s="82">
        <v>0</v>
      </c>
      <c r="AD403" s="82">
        <v>0</v>
      </c>
      <c r="AE403" s="82">
        <v>0</v>
      </c>
      <c r="AF403" s="82">
        <v>0</v>
      </c>
      <c r="AG403">
        <f t="shared" si="47"/>
        <v>0</v>
      </c>
      <c r="AI403" s="90" t="s">
        <v>810</v>
      </c>
      <c r="AJ403" s="90" t="s">
        <v>54</v>
      </c>
      <c r="AX403" t="s">
        <v>810</v>
      </c>
      <c r="AY403" t="s">
        <v>54</v>
      </c>
    </row>
    <row r="404" ht="17.25" spans="4:51">
      <c r="D404" s="81">
        <v>0</v>
      </c>
      <c r="L404">
        <v>0</v>
      </c>
      <c r="Y404" s="87"/>
      <c r="Z404">
        <f t="shared" si="48"/>
        <v>0</v>
      </c>
      <c r="AA404">
        <f t="shared" si="46"/>
        <v>0</v>
      </c>
      <c r="AB404" s="82" t="s">
        <v>811</v>
      </c>
      <c r="AC404" s="82">
        <v>0</v>
      </c>
      <c r="AD404" s="82">
        <v>0</v>
      </c>
      <c r="AE404" s="82">
        <v>0</v>
      </c>
      <c r="AF404" s="82">
        <v>60000</v>
      </c>
      <c r="AG404">
        <f t="shared" si="47"/>
        <v>0</v>
      </c>
      <c r="AI404" s="90" t="s">
        <v>556</v>
      </c>
      <c r="AJ404" s="90" t="s">
        <v>90</v>
      </c>
      <c r="AX404" t="s">
        <v>556</v>
      </c>
      <c r="AY404" t="s">
        <v>90</v>
      </c>
    </row>
    <row r="405" ht="17.25" spans="4:51">
      <c r="D405" s="81">
        <v>0</v>
      </c>
      <c r="L405">
        <v>0</v>
      </c>
      <c r="Y405" s="87"/>
      <c r="Z405">
        <f t="shared" si="48"/>
        <v>0</v>
      </c>
      <c r="AA405" t="str">
        <f t="shared" si="46"/>
        <v>市场一部</v>
      </c>
      <c r="AB405" s="82" t="s">
        <v>584</v>
      </c>
      <c r="AC405" s="82">
        <v>0</v>
      </c>
      <c r="AD405" s="82">
        <v>10000</v>
      </c>
      <c r="AE405" s="82">
        <v>0</v>
      </c>
      <c r="AF405" s="82">
        <v>60000</v>
      </c>
      <c r="AG405" t="str">
        <f t="shared" si="47"/>
        <v>市场一部</v>
      </c>
      <c r="AI405" s="90" t="s">
        <v>108</v>
      </c>
      <c r="AJ405" s="90" t="s">
        <v>90</v>
      </c>
      <c r="AX405" t="s">
        <v>108</v>
      </c>
      <c r="AY405" t="s">
        <v>90</v>
      </c>
    </row>
    <row r="406" ht="17.25" spans="4:51">
      <c r="D406" s="81">
        <v>0</v>
      </c>
      <c r="L406">
        <v>0</v>
      </c>
      <c r="Y406" s="87"/>
      <c r="Z406">
        <f t="shared" si="48"/>
        <v>0</v>
      </c>
      <c r="AA406" t="str">
        <f t="shared" si="46"/>
        <v>严桥支行</v>
      </c>
      <c r="AB406" s="82" t="s">
        <v>710</v>
      </c>
      <c r="AC406" s="82">
        <v>0</v>
      </c>
      <c r="AD406" s="82">
        <v>0</v>
      </c>
      <c r="AE406" s="82">
        <v>0</v>
      </c>
      <c r="AF406" s="82">
        <v>0</v>
      </c>
      <c r="AG406" t="str">
        <f t="shared" si="47"/>
        <v>严桥支行</v>
      </c>
      <c r="AI406" s="90" t="s">
        <v>812</v>
      </c>
      <c r="AJ406" s="90" t="s">
        <v>90</v>
      </c>
      <c r="AX406" t="s">
        <v>812</v>
      </c>
      <c r="AY406" t="s">
        <v>90</v>
      </c>
    </row>
    <row r="407" ht="17.25" spans="4:51">
      <c r="D407" s="81">
        <v>0</v>
      </c>
      <c r="L407">
        <v>0</v>
      </c>
      <c r="Y407" s="87"/>
      <c r="Z407">
        <f t="shared" si="48"/>
        <v>0</v>
      </c>
      <c r="AA407" t="str">
        <f t="shared" si="46"/>
        <v>办公室</v>
      </c>
      <c r="AB407" s="82" t="s">
        <v>143</v>
      </c>
      <c r="AC407" s="82">
        <v>0</v>
      </c>
      <c r="AD407" s="82">
        <v>0</v>
      </c>
      <c r="AE407" s="82">
        <v>0</v>
      </c>
      <c r="AF407" s="82">
        <v>0</v>
      </c>
      <c r="AG407" t="str">
        <f t="shared" si="47"/>
        <v>办公室</v>
      </c>
      <c r="AI407" s="90" t="s">
        <v>635</v>
      </c>
      <c r="AJ407" s="90" t="s">
        <v>90</v>
      </c>
      <c r="AX407" t="s">
        <v>635</v>
      </c>
      <c r="AY407" t="s">
        <v>90</v>
      </c>
    </row>
    <row r="408" ht="17.25" spans="4:51">
      <c r="D408" s="81">
        <v>0</v>
      </c>
      <c r="L408">
        <v>0</v>
      </c>
      <c r="Y408" s="87"/>
      <c r="Z408">
        <f t="shared" si="48"/>
        <v>0</v>
      </c>
      <c r="AA408" t="str">
        <f t="shared" si="46"/>
        <v>南新分理处</v>
      </c>
      <c r="AB408" s="82" t="s">
        <v>368</v>
      </c>
      <c r="AC408" s="82">
        <v>2</v>
      </c>
      <c r="AD408" s="82">
        <v>0</v>
      </c>
      <c r="AE408" s="82">
        <v>5</v>
      </c>
      <c r="AF408" s="82">
        <v>7500</v>
      </c>
      <c r="AG408" t="str">
        <f t="shared" si="47"/>
        <v>南新分理处</v>
      </c>
      <c r="AI408" s="95" t="s">
        <v>684</v>
      </c>
      <c r="AJ408" s="90" t="s">
        <v>90</v>
      </c>
      <c r="AX408" t="s">
        <v>684</v>
      </c>
      <c r="AY408" t="s">
        <v>90</v>
      </c>
    </row>
    <row r="409" ht="17.25" spans="4:51">
      <c r="D409" s="81">
        <v>0</v>
      </c>
      <c r="L409">
        <v>0</v>
      </c>
      <c r="Y409" s="87"/>
      <c r="Z409">
        <f t="shared" si="48"/>
        <v>0</v>
      </c>
      <c r="AA409">
        <f t="shared" si="46"/>
        <v>0</v>
      </c>
      <c r="AB409" s="82" t="s">
        <v>813</v>
      </c>
      <c r="AC409" s="82">
        <v>0</v>
      </c>
      <c r="AD409" s="82">
        <v>0</v>
      </c>
      <c r="AE409" s="82">
        <v>0</v>
      </c>
      <c r="AF409" s="82">
        <v>20000</v>
      </c>
      <c r="AG409">
        <f t="shared" si="47"/>
        <v>0</v>
      </c>
      <c r="AI409" s="96" t="s">
        <v>814</v>
      </c>
      <c r="AJ409" s="90" t="s">
        <v>90</v>
      </c>
      <c r="AX409" t="s">
        <v>814</v>
      </c>
      <c r="AY409" t="s">
        <v>90</v>
      </c>
    </row>
    <row r="410" ht="17.25" spans="4:51">
      <c r="D410" s="81">
        <v>0</v>
      </c>
      <c r="L410">
        <v>0</v>
      </c>
      <c r="Y410" s="87"/>
      <c r="Z410">
        <f t="shared" si="48"/>
        <v>0</v>
      </c>
      <c r="AA410" t="str">
        <f t="shared" si="46"/>
        <v>陆家嘴支行</v>
      </c>
      <c r="AB410" s="82" t="s">
        <v>370</v>
      </c>
      <c r="AC410" s="82">
        <v>0</v>
      </c>
      <c r="AD410" s="82">
        <v>0</v>
      </c>
      <c r="AE410" s="82">
        <v>0</v>
      </c>
      <c r="AF410" s="82">
        <v>390000</v>
      </c>
      <c r="AG410" t="str">
        <f t="shared" si="47"/>
        <v>陆家嘴支行</v>
      </c>
      <c r="AI410" s="90" t="s">
        <v>815</v>
      </c>
      <c r="AJ410" s="90" t="s">
        <v>90</v>
      </c>
      <c r="AX410" t="s">
        <v>815</v>
      </c>
      <c r="AY410" t="s">
        <v>90</v>
      </c>
    </row>
    <row r="411" ht="17.25" spans="4:51">
      <c r="D411" s="81">
        <v>0</v>
      </c>
      <c r="L411">
        <v>0</v>
      </c>
      <c r="Y411" s="87"/>
      <c r="Z411">
        <f t="shared" si="48"/>
        <v>0</v>
      </c>
      <c r="AA411" t="str">
        <f t="shared" si="46"/>
        <v>东沟支行</v>
      </c>
      <c r="AB411" s="82" t="s">
        <v>373</v>
      </c>
      <c r="AC411" s="82">
        <v>0</v>
      </c>
      <c r="AD411" s="82">
        <v>0</v>
      </c>
      <c r="AE411" s="82">
        <v>0</v>
      </c>
      <c r="AF411" s="82">
        <v>5000</v>
      </c>
      <c r="AG411" t="str">
        <f t="shared" si="47"/>
        <v>东沟支行</v>
      </c>
      <c r="AI411" s="95" t="s">
        <v>816</v>
      </c>
      <c r="AJ411" s="90" t="s">
        <v>90</v>
      </c>
      <c r="AX411" t="s">
        <v>816</v>
      </c>
      <c r="AY411" t="s">
        <v>90</v>
      </c>
    </row>
    <row r="412" ht="17.25" spans="4:51">
      <c r="D412" s="81">
        <v>0</v>
      </c>
      <c r="L412">
        <v>0</v>
      </c>
      <c r="Y412" s="87"/>
      <c r="Z412">
        <f t="shared" si="48"/>
        <v>0</v>
      </c>
      <c r="AA412">
        <f t="shared" si="46"/>
        <v>0</v>
      </c>
      <c r="AB412" s="82" t="s">
        <v>817</v>
      </c>
      <c r="AC412" s="82">
        <v>0</v>
      </c>
      <c r="AD412" s="82">
        <v>0</v>
      </c>
      <c r="AE412" s="82">
        <v>0</v>
      </c>
      <c r="AF412" s="82">
        <v>0</v>
      </c>
      <c r="AG412">
        <f t="shared" si="47"/>
        <v>0</v>
      </c>
      <c r="AI412" s="90" t="s">
        <v>701</v>
      </c>
      <c r="AJ412" s="90" t="s">
        <v>219</v>
      </c>
      <c r="AX412" t="s">
        <v>701</v>
      </c>
      <c r="AY412" t="s">
        <v>219</v>
      </c>
    </row>
    <row r="413" ht="17.25" spans="4:51">
      <c r="D413" s="81">
        <v>0</v>
      </c>
      <c r="L413">
        <v>0</v>
      </c>
      <c r="Y413" s="87"/>
      <c r="Z413">
        <f t="shared" si="48"/>
        <v>0</v>
      </c>
      <c r="AA413" t="str">
        <f t="shared" si="46"/>
        <v>孙桥支行</v>
      </c>
      <c r="AB413" s="82" t="s">
        <v>203</v>
      </c>
      <c r="AC413" s="82">
        <v>0</v>
      </c>
      <c r="AD413" s="82">
        <v>0</v>
      </c>
      <c r="AE413" s="82">
        <v>1</v>
      </c>
      <c r="AF413" s="82">
        <v>50000</v>
      </c>
      <c r="AG413" t="str">
        <f t="shared" si="47"/>
        <v>孙桥支行</v>
      </c>
      <c r="AI413" s="90" t="s">
        <v>512</v>
      </c>
      <c r="AJ413" s="90" t="s">
        <v>54</v>
      </c>
      <c r="AX413" s="82" t="s">
        <v>512</v>
      </c>
      <c r="AY413" s="82" t="s">
        <v>54</v>
      </c>
    </row>
    <row r="414" ht="17.25" spans="4:51">
      <c r="D414" s="81">
        <v>0</v>
      </c>
      <c r="L414">
        <v>0</v>
      </c>
      <c r="Y414" s="87"/>
      <c r="Z414">
        <f t="shared" si="48"/>
        <v>0</v>
      </c>
      <c r="AA414" t="str">
        <f t="shared" si="46"/>
        <v>北蔡支行</v>
      </c>
      <c r="AB414" s="82" t="s">
        <v>804</v>
      </c>
      <c r="AC414" s="82">
        <v>0</v>
      </c>
      <c r="AD414" s="82">
        <v>0</v>
      </c>
      <c r="AE414" s="82">
        <v>0</v>
      </c>
      <c r="AF414" s="82">
        <v>0</v>
      </c>
      <c r="AG414" t="str">
        <f t="shared" si="47"/>
        <v>北蔡支行</v>
      </c>
      <c r="AI414" s="90" t="s">
        <v>516</v>
      </c>
      <c r="AJ414" s="90" t="s">
        <v>219</v>
      </c>
      <c r="AX414" t="s">
        <v>516</v>
      </c>
      <c r="AY414" t="s">
        <v>219</v>
      </c>
    </row>
    <row r="415" ht="17.25" spans="4:51">
      <c r="D415" s="81">
        <v>0</v>
      </c>
      <c r="L415">
        <v>0</v>
      </c>
      <c r="Y415" s="87"/>
      <c r="Z415">
        <f t="shared" si="48"/>
        <v>0</v>
      </c>
      <c r="AA415" t="str">
        <f t="shared" si="46"/>
        <v>施湾支行</v>
      </c>
      <c r="AB415" s="82" t="s">
        <v>818</v>
      </c>
      <c r="AC415" s="82">
        <v>0</v>
      </c>
      <c r="AD415" s="82">
        <v>0</v>
      </c>
      <c r="AE415" s="82">
        <v>0</v>
      </c>
      <c r="AF415" s="82">
        <v>0</v>
      </c>
      <c r="AG415" t="str">
        <f t="shared" si="47"/>
        <v>施湾支行</v>
      </c>
      <c r="AI415" s="90" t="s">
        <v>819</v>
      </c>
      <c r="AJ415" s="90" t="s">
        <v>219</v>
      </c>
      <c r="AX415" t="s">
        <v>819</v>
      </c>
      <c r="AY415" t="s">
        <v>219</v>
      </c>
    </row>
    <row r="416" ht="17.25" spans="4:51">
      <c r="D416" s="81">
        <v>0</v>
      </c>
      <c r="L416">
        <v>0</v>
      </c>
      <c r="Y416" s="87"/>
      <c r="Z416">
        <f t="shared" si="48"/>
        <v>0</v>
      </c>
      <c r="AA416" t="str">
        <f t="shared" si="46"/>
        <v>曹路支行</v>
      </c>
      <c r="AB416" s="82" t="s">
        <v>820</v>
      </c>
      <c r="AC416" s="82">
        <v>0</v>
      </c>
      <c r="AD416" s="82">
        <v>0</v>
      </c>
      <c r="AE416" s="82">
        <v>0</v>
      </c>
      <c r="AF416" s="82">
        <v>0</v>
      </c>
      <c r="AG416" t="str">
        <f t="shared" si="47"/>
        <v>曹路支行</v>
      </c>
      <c r="AI416" s="90" t="s">
        <v>177</v>
      </c>
      <c r="AJ416" s="90" t="s">
        <v>219</v>
      </c>
      <c r="AX416" t="s">
        <v>177</v>
      </c>
      <c r="AY416" t="s">
        <v>219</v>
      </c>
    </row>
    <row r="417" ht="17.25" spans="4:51">
      <c r="D417" s="81">
        <v>0</v>
      </c>
      <c r="L417">
        <v>0</v>
      </c>
      <c r="Y417" s="87"/>
      <c r="Z417">
        <f t="shared" si="48"/>
        <v>0</v>
      </c>
      <c r="AA417">
        <f t="shared" si="46"/>
        <v>0</v>
      </c>
      <c r="AB417" s="82" t="s">
        <v>821</v>
      </c>
      <c r="AC417" s="82">
        <v>0</v>
      </c>
      <c r="AD417" s="82">
        <v>0</v>
      </c>
      <c r="AE417" s="82">
        <v>0</v>
      </c>
      <c r="AF417" s="82">
        <v>18500</v>
      </c>
      <c r="AG417">
        <f t="shared" si="47"/>
        <v>0</v>
      </c>
      <c r="AI417" s="90" t="s">
        <v>822</v>
      </c>
      <c r="AJ417" s="90" t="s">
        <v>219</v>
      </c>
      <c r="AX417" t="s">
        <v>822</v>
      </c>
      <c r="AY417" t="s">
        <v>219</v>
      </c>
    </row>
    <row r="418" ht="17.25" spans="4:51">
      <c r="D418" s="81">
        <v>0</v>
      </c>
      <c r="L418">
        <v>0</v>
      </c>
      <c r="Y418" s="87"/>
      <c r="Z418">
        <f t="shared" si="48"/>
        <v>0</v>
      </c>
      <c r="AA418" t="str">
        <f t="shared" si="46"/>
        <v>花木支行</v>
      </c>
      <c r="AB418" s="82" t="s">
        <v>692</v>
      </c>
      <c r="AC418" s="82">
        <v>0</v>
      </c>
      <c r="AD418" s="82">
        <v>0</v>
      </c>
      <c r="AE418" s="82">
        <v>0</v>
      </c>
      <c r="AF418" s="82">
        <v>0</v>
      </c>
      <c r="AG418" t="str">
        <f t="shared" si="47"/>
        <v>花木支行</v>
      </c>
      <c r="AI418" s="95" t="s">
        <v>823</v>
      </c>
      <c r="AJ418" s="90" t="s">
        <v>219</v>
      </c>
      <c r="AX418" t="s">
        <v>823</v>
      </c>
      <c r="AY418" t="s">
        <v>219</v>
      </c>
    </row>
    <row r="419" ht="17.25" spans="4:51">
      <c r="D419" s="81">
        <v>0</v>
      </c>
      <c r="L419">
        <v>0</v>
      </c>
      <c r="Y419" s="87"/>
      <c r="Z419">
        <f t="shared" si="48"/>
        <v>0</v>
      </c>
      <c r="AA419" t="str">
        <f t="shared" si="46"/>
        <v>施湾支行</v>
      </c>
      <c r="AB419" s="82" t="s">
        <v>378</v>
      </c>
      <c r="AC419" s="82">
        <v>0</v>
      </c>
      <c r="AD419" s="82">
        <v>0</v>
      </c>
      <c r="AE419" s="82">
        <v>0</v>
      </c>
      <c r="AF419" s="82">
        <v>100000</v>
      </c>
      <c r="AG419" t="str">
        <f t="shared" si="47"/>
        <v>施湾支行</v>
      </c>
      <c r="AI419" s="96" t="s">
        <v>824</v>
      </c>
      <c r="AJ419" s="90" t="s">
        <v>219</v>
      </c>
      <c r="AX419" t="s">
        <v>824</v>
      </c>
      <c r="AY419" t="s">
        <v>219</v>
      </c>
    </row>
    <row r="420" ht="17.25" spans="4:51">
      <c r="D420" s="81">
        <v>0</v>
      </c>
      <c r="L420">
        <v>0</v>
      </c>
      <c r="Y420" s="87"/>
      <c r="Z420">
        <f t="shared" si="48"/>
        <v>0</v>
      </c>
      <c r="AA420" t="str">
        <f t="shared" si="46"/>
        <v>高行支行</v>
      </c>
      <c r="AB420" s="82" t="s">
        <v>825</v>
      </c>
      <c r="AC420" s="82">
        <v>0</v>
      </c>
      <c r="AD420" s="82">
        <v>0</v>
      </c>
      <c r="AE420" s="82">
        <v>0</v>
      </c>
      <c r="AF420" s="82">
        <v>0</v>
      </c>
      <c r="AG420" t="str">
        <f t="shared" si="47"/>
        <v>高行支行</v>
      </c>
      <c r="AI420" s="90" t="s">
        <v>826</v>
      </c>
      <c r="AJ420" s="90" t="s">
        <v>159</v>
      </c>
      <c r="AX420" t="s">
        <v>826</v>
      </c>
      <c r="AY420" t="s">
        <v>159</v>
      </c>
    </row>
    <row r="421" ht="17.25" spans="4:51">
      <c r="D421" s="81">
        <v>0</v>
      </c>
      <c r="L421">
        <v>0</v>
      </c>
      <c r="Y421" s="87"/>
      <c r="Z421">
        <f t="shared" si="48"/>
        <v>0</v>
      </c>
      <c r="AA421">
        <f t="shared" si="46"/>
        <v>0</v>
      </c>
      <c r="AB421" s="82" t="s">
        <v>827</v>
      </c>
      <c r="AC421" s="82">
        <v>0</v>
      </c>
      <c r="AD421" s="82">
        <v>0</v>
      </c>
      <c r="AE421" s="82">
        <v>0</v>
      </c>
      <c r="AF421" s="82">
        <v>0</v>
      </c>
      <c r="AG421">
        <f t="shared" si="47"/>
        <v>0</v>
      </c>
      <c r="AI421" s="90" t="s">
        <v>828</v>
      </c>
      <c r="AJ421" s="90" t="s">
        <v>159</v>
      </c>
      <c r="AX421" t="s">
        <v>828</v>
      </c>
      <c r="AY421" t="s">
        <v>159</v>
      </c>
    </row>
    <row r="422" ht="17.25" spans="4:51">
      <c r="D422" s="81">
        <v>0</v>
      </c>
      <c r="L422">
        <v>0</v>
      </c>
      <c r="Y422" s="87"/>
      <c r="Z422">
        <f t="shared" si="48"/>
        <v>0</v>
      </c>
      <c r="AA422" t="str">
        <f t="shared" si="46"/>
        <v>南新分理处</v>
      </c>
      <c r="AB422" s="82" t="s">
        <v>826</v>
      </c>
      <c r="AC422" s="82">
        <v>0</v>
      </c>
      <c r="AD422" s="82">
        <v>8000</v>
      </c>
      <c r="AE422" s="82">
        <v>0</v>
      </c>
      <c r="AF422" s="82">
        <v>131400</v>
      </c>
      <c r="AG422" t="str">
        <f t="shared" si="47"/>
        <v>南新分理处</v>
      </c>
      <c r="AI422" s="90" t="s">
        <v>368</v>
      </c>
      <c r="AJ422" s="90" t="s">
        <v>159</v>
      </c>
      <c r="AX422" t="s">
        <v>368</v>
      </c>
      <c r="AY422" t="s">
        <v>159</v>
      </c>
    </row>
    <row r="423" ht="17.25" spans="4:51">
      <c r="D423" s="81">
        <v>0</v>
      </c>
      <c r="L423">
        <v>0</v>
      </c>
      <c r="Y423" s="87"/>
      <c r="Z423">
        <f t="shared" si="48"/>
        <v>0</v>
      </c>
      <c r="AA423" t="str">
        <f t="shared" si="46"/>
        <v>高桥支行</v>
      </c>
      <c r="AB423" s="82" t="s">
        <v>829</v>
      </c>
      <c r="AC423" s="82">
        <v>0</v>
      </c>
      <c r="AD423" s="82">
        <v>0</v>
      </c>
      <c r="AE423" s="82">
        <v>0</v>
      </c>
      <c r="AF423" s="82">
        <v>0</v>
      </c>
      <c r="AG423" t="str">
        <f t="shared" si="47"/>
        <v>高桥支行</v>
      </c>
      <c r="AI423" s="90" t="s">
        <v>830</v>
      </c>
      <c r="AJ423" s="90" t="s">
        <v>159</v>
      </c>
      <c r="AX423" t="s">
        <v>830</v>
      </c>
      <c r="AY423" t="s">
        <v>159</v>
      </c>
    </row>
    <row r="424" ht="17.25" spans="4:51">
      <c r="D424" s="81">
        <v>0</v>
      </c>
      <c r="L424">
        <v>0</v>
      </c>
      <c r="Y424" s="87"/>
      <c r="Z424">
        <f t="shared" si="48"/>
        <v>0</v>
      </c>
      <c r="AA424" t="str">
        <f t="shared" si="46"/>
        <v>洋泾支行</v>
      </c>
      <c r="AB424" s="82" t="s">
        <v>381</v>
      </c>
      <c r="AC424" s="82">
        <v>0</v>
      </c>
      <c r="AD424" s="82">
        <v>0</v>
      </c>
      <c r="AE424" s="82">
        <v>2</v>
      </c>
      <c r="AF424" s="82">
        <v>300000</v>
      </c>
      <c r="AG424" t="str">
        <f t="shared" si="47"/>
        <v>洋泾支行</v>
      </c>
      <c r="AI424" s="90" t="s">
        <v>831</v>
      </c>
      <c r="AJ424" s="90" t="s">
        <v>159</v>
      </c>
      <c r="AX424" t="s">
        <v>831</v>
      </c>
      <c r="AY424" t="s">
        <v>159</v>
      </c>
    </row>
    <row r="425" ht="17.25" spans="4:51">
      <c r="D425" s="81">
        <v>0</v>
      </c>
      <c r="L425">
        <v>0</v>
      </c>
      <c r="Y425" s="87"/>
      <c r="Z425">
        <f t="shared" si="48"/>
        <v>0</v>
      </c>
      <c r="AA425" t="str">
        <f t="shared" si="46"/>
        <v>合庆支行</v>
      </c>
      <c r="AB425" s="82" t="s">
        <v>384</v>
      </c>
      <c r="AC425" s="82">
        <v>2</v>
      </c>
      <c r="AD425" s="82">
        <v>0</v>
      </c>
      <c r="AE425" s="82">
        <v>22</v>
      </c>
      <c r="AF425" s="82">
        <v>51407</v>
      </c>
      <c r="AG425" t="str">
        <f t="shared" si="47"/>
        <v>合庆支行</v>
      </c>
      <c r="AI425" s="90" t="s">
        <v>340</v>
      </c>
      <c r="AJ425" s="90" t="s">
        <v>159</v>
      </c>
      <c r="AX425" t="s">
        <v>340</v>
      </c>
      <c r="AY425" t="s">
        <v>159</v>
      </c>
    </row>
    <row r="426" ht="17.25" spans="4:51">
      <c r="D426" s="81">
        <v>0</v>
      </c>
      <c r="L426">
        <v>0</v>
      </c>
      <c r="Y426" s="87"/>
      <c r="Z426">
        <f t="shared" si="48"/>
        <v>0</v>
      </c>
      <c r="AA426" t="str">
        <f t="shared" si="46"/>
        <v>零售市场部</v>
      </c>
      <c r="AB426" s="82" t="s">
        <v>206</v>
      </c>
      <c r="AC426" s="82">
        <v>0</v>
      </c>
      <c r="AD426" s="82">
        <v>0</v>
      </c>
      <c r="AE426" s="82">
        <v>0</v>
      </c>
      <c r="AF426" s="82">
        <v>864690</v>
      </c>
      <c r="AG426" t="str">
        <f t="shared" si="47"/>
        <v>零售市场部</v>
      </c>
      <c r="AI426" s="93" t="s">
        <v>832</v>
      </c>
      <c r="AJ426" s="90" t="s">
        <v>159</v>
      </c>
      <c r="AX426" t="s">
        <v>832</v>
      </c>
      <c r="AY426" t="s">
        <v>159</v>
      </c>
    </row>
    <row r="427" ht="17.25" spans="4:51">
      <c r="D427" s="81">
        <v>0</v>
      </c>
      <c r="L427">
        <v>0</v>
      </c>
      <c r="Y427" s="87"/>
      <c r="Z427">
        <f t="shared" si="48"/>
        <v>0</v>
      </c>
      <c r="AA427" t="str">
        <f t="shared" si="46"/>
        <v>严桥支行</v>
      </c>
      <c r="AB427" s="82" t="s">
        <v>211</v>
      </c>
      <c r="AC427" s="82">
        <v>0</v>
      </c>
      <c r="AD427" s="82">
        <v>0</v>
      </c>
      <c r="AE427" s="82">
        <v>0</v>
      </c>
      <c r="AF427" s="82">
        <v>40000</v>
      </c>
      <c r="AG427" t="str">
        <f t="shared" si="47"/>
        <v>严桥支行</v>
      </c>
      <c r="AI427" s="94" t="s">
        <v>833</v>
      </c>
      <c r="AJ427" s="90" t="s">
        <v>159</v>
      </c>
      <c r="AX427" t="s">
        <v>833</v>
      </c>
      <c r="AY427" t="s">
        <v>159</v>
      </c>
    </row>
    <row r="428" ht="17.25" spans="4:51">
      <c r="D428" s="81">
        <v>0</v>
      </c>
      <c r="L428">
        <v>0</v>
      </c>
      <c r="Y428" s="87"/>
      <c r="Z428">
        <f t="shared" si="48"/>
        <v>0</v>
      </c>
      <c r="AA428" t="str">
        <f t="shared" si="46"/>
        <v>高桥支行</v>
      </c>
      <c r="AB428" s="82" t="s">
        <v>834</v>
      </c>
      <c r="AC428" s="82">
        <v>0</v>
      </c>
      <c r="AD428" s="82">
        <v>0</v>
      </c>
      <c r="AE428" s="82">
        <v>0</v>
      </c>
      <c r="AF428" s="82">
        <v>0</v>
      </c>
      <c r="AG428" t="str">
        <f t="shared" si="47"/>
        <v>高桥支行</v>
      </c>
      <c r="AI428" s="95" t="s">
        <v>835</v>
      </c>
      <c r="AJ428" s="90" t="s">
        <v>159</v>
      </c>
      <c r="AX428" t="s">
        <v>835</v>
      </c>
      <c r="AY428" t="s">
        <v>159</v>
      </c>
    </row>
    <row r="429" ht="17.25" spans="4:51">
      <c r="D429" s="81">
        <v>0</v>
      </c>
      <c r="L429">
        <v>0</v>
      </c>
      <c r="Y429" s="87"/>
      <c r="Z429">
        <f t="shared" si="48"/>
        <v>0</v>
      </c>
      <c r="AA429" t="str">
        <f t="shared" si="46"/>
        <v>陆家嘴支行</v>
      </c>
      <c r="AB429" s="82" t="s">
        <v>662</v>
      </c>
      <c r="AC429" s="82">
        <v>0</v>
      </c>
      <c r="AD429" s="82">
        <v>0</v>
      </c>
      <c r="AE429" s="82">
        <v>0</v>
      </c>
      <c r="AF429" s="82">
        <v>0</v>
      </c>
      <c r="AG429" t="str">
        <f t="shared" si="47"/>
        <v>陆家嘴支行</v>
      </c>
      <c r="AI429" s="96" t="s">
        <v>329</v>
      </c>
      <c r="AJ429" s="90" t="s">
        <v>229</v>
      </c>
      <c r="AX429" t="s">
        <v>329</v>
      </c>
      <c r="AY429" t="s">
        <v>229</v>
      </c>
    </row>
    <row r="430" ht="17.25" spans="4:51">
      <c r="D430" s="81">
        <v>0</v>
      </c>
      <c r="L430">
        <v>0</v>
      </c>
      <c r="Y430" s="87"/>
      <c r="Z430">
        <f t="shared" si="48"/>
        <v>0</v>
      </c>
      <c r="AA430" t="str">
        <f t="shared" si="46"/>
        <v>三林支行</v>
      </c>
      <c r="AB430" s="82" t="s">
        <v>390</v>
      </c>
      <c r="AC430" s="82">
        <v>0</v>
      </c>
      <c r="AD430" s="82">
        <v>0</v>
      </c>
      <c r="AE430" s="82">
        <v>0</v>
      </c>
      <c r="AF430" s="82">
        <v>0</v>
      </c>
      <c r="AG430" t="str">
        <f t="shared" si="47"/>
        <v>三林支行</v>
      </c>
      <c r="AI430" s="90" t="s">
        <v>62</v>
      </c>
      <c r="AJ430" s="90" t="s">
        <v>229</v>
      </c>
      <c r="AX430" t="s">
        <v>62</v>
      </c>
      <c r="AY430" t="s">
        <v>229</v>
      </c>
    </row>
    <row r="431" ht="17.25" spans="4:51">
      <c r="D431" s="81">
        <v>0</v>
      </c>
      <c r="L431">
        <v>0</v>
      </c>
      <c r="Y431" s="87"/>
      <c r="Z431">
        <f t="shared" si="48"/>
        <v>0</v>
      </c>
      <c r="AA431" t="str">
        <f t="shared" si="46"/>
        <v>凌桥支行</v>
      </c>
      <c r="AB431" s="82" t="s">
        <v>393</v>
      </c>
      <c r="AC431" s="82">
        <v>0</v>
      </c>
      <c r="AD431" s="82">
        <v>0</v>
      </c>
      <c r="AE431" s="82">
        <v>0</v>
      </c>
      <c r="AF431" s="82">
        <v>0</v>
      </c>
      <c r="AG431" t="str">
        <f t="shared" si="47"/>
        <v>凌桥支行</v>
      </c>
      <c r="AI431" s="90" t="s">
        <v>486</v>
      </c>
      <c r="AJ431" s="90" t="s">
        <v>229</v>
      </c>
      <c r="AX431" t="s">
        <v>486</v>
      </c>
      <c r="AY431" t="s">
        <v>229</v>
      </c>
    </row>
    <row r="432" ht="17.25" spans="4:51">
      <c r="D432" s="81">
        <v>0</v>
      </c>
      <c r="L432">
        <v>0</v>
      </c>
      <c r="Y432" s="87"/>
      <c r="Z432">
        <f t="shared" si="48"/>
        <v>0</v>
      </c>
      <c r="AA432" t="str">
        <f t="shared" si="46"/>
        <v>营业部</v>
      </c>
      <c r="AB432" s="82" t="s">
        <v>597</v>
      </c>
      <c r="AC432" s="82">
        <v>0</v>
      </c>
      <c r="AD432" s="82">
        <v>0</v>
      </c>
      <c r="AE432" s="82">
        <v>0</v>
      </c>
      <c r="AF432" s="82">
        <v>0</v>
      </c>
      <c r="AG432" t="str">
        <f t="shared" si="47"/>
        <v>营业部</v>
      </c>
      <c r="AI432" s="90" t="s">
        <v>836</v>
      </c>
      <c r="AJ432" s="90" t="s">
        <v>229</v>
      </c>
      <c r="AX432" t="s">
        <v>836</v>
      </c>
      <c r="AY432" t="s">
        <v>229</v>
      </c>
    </row>
    <row r="433" ht="17.25" spans="4:51">
      <c r="D433" s="81">
        <v>0</v>
      </c>
      <c r="L433">
        <v>0</v>
      </c>
      <c r="Y433" s="87"/>
      <c r="Z433">
        <f t="shared" si="48"/>
        <v>0</v>
      </c>
      <c r="AA433" t="str">
        <f t="shared" si="46"/>
        <v>凌桥支行</v>
      </c>
      <c r="AB433" s="82" t="s">
        <v>837</v>
      </c>
      <c r="AC433" s="82">
        <v>0</v>
      </c>
      <c r="AD433" s="82">
        <v>0</v>
      </c>
      <c r="AE433" s="82">
        <v>0</v>
      </c>
      <c r="AF433" s="82">
        <v>0</v>
      </c>
      <c r="AG433" t="str">
        <f t="shared" si="47"/>
        <v>凌桥支行</v>
      </c>
      <c r="AI433" s="90" t="s">
        <v>374</v>
      </c>
      <c r="AJ433" s="90" t="s">
        <v>229</v>
      </c>
      <c r="AX433" t="s">
        <v>374</v>
      </c>
      <c r="AY433" t="s">
        <v>229</v>
      </c>
    </row>
    <row r="434" ht="17.25" spans="4:51">
      <c r="D434" s="81">
        <v>0</v>
      </c>
      <c r="L434">
        <v>0</v>
      </c>
      <c r="Y434" s="87"/>
      <c r="Z434">
        <f t="shared" si="48"/>
        <v>0</v>
      </c>
      <c r="AA434" t="str">
        <f t="shared" si="46"/>
        <v>唐镇支行</v>
      </c>
      <c r="AB434" s="82" t="s">
        <v>838</v>
      </c>
      <c r="AC434" s="82">
        <v>0</v>
      </c>
      <c r="AD434" s="82">
        <v>0</v>
      </c>
      <c r="AE434" s="82">
        <v>0</v>
      </c>
      <c r="AF434" s="82">
        <v>0</v>
      </c>
      <c r="AG434" t="str">
        <f t="shared" si="47"/>
        <v>唐镇支行</v>
      </c>
      <c r="AI434" s="90" t="s">
        <v>599</v>
      </c>
      <c r="AJ434" s="90" t="s">
        <v>229</v>
      </c>
      <c r="AX434" t="s">
        <v>599</v>
      </c>
      <c r="AY434" t="s">
        <v>229</v>
      </c>
    </row>
    <row r="435" ht="17.25" spans="4:51">
      <c r="D435" s="81">
        <v>0</v>
      </c>
      <c r="L435">
        <v>0</v>
      </c>
      <c r="Y435" s="87"/>
      <c r="Z435">
        <f t="shared" si="48"/>
        <v>0</v>
      </c>
      <c r="AA435" t="str">
        <f t="shared" si="46"/>
        <v>金杨支行</v>
      </c>
      <c r="AB435" s="82" t="s">
        <v>839</v>
      </c>
      <c r="AC435" s="82">
        <v>0</v>
      </c>
      <c r="AD435" s="82">
        <v>0</v>
      </c>
      <c r="AE435" s="82">
        <v>0</v>
      </c>
      <c r="AF435" s="82">
        <v>0</v>
      </c>
      <c r="AG435" t="str">
        <f t="shared" si="47"/>
        <v>金杨支行</v>
      </c>
      <c r="AI435" s="90" t="s">
        <v>840</v>
      </c>
      <c r="AJ435" s="90" t="s">
        <v>229</v>
      </c>
      <c r="AX435" t="s">
        <v>840</v>
      </c>
      <c r="AY435" t="s">
        <v>229</v>
      </c>
    </row>
    <row r="436" ht="17.25" spans="4:51">
      <c r="D436" s="81">
        <v>0</v>
      </c>
      <c r="L436">
        <v>0</v>
      </c>
      <c r="Y436" s="87"/>
      <c r="Z436">
        <f t="shared" si="48"/>
        <v>0</v>
      </c>
      <c r="AA436" t="str">
        <f t="shared" si="46"/>
        <v>授信审批部</v>
      </c>
      <c r="AB436" s="82" t="s">
        <v>534</v>
      </c>
      <c r="AC436" s="82">
        <v>0</v>
      </c>
      <c r="AD436" s="82">
        <v>0</v>
      </c>
      <c r="AE436" s="82">
        <v>0</v>
      </c>
      <c r="AF436" s="82">
        <v>0</v>
      </c>
      <c r="AG436" t="str">
        <f t="shared" si="47"/>
        <v>授信审批部</v>
      </c>
      <c r="AI436" s="90" t="s">
        <v>369</v>
      </c>
      <c r="AJ436" s="90" t="s">
        <v>64</v>
      </c>
      <c r="AX436" t="s">
        <v>369</v>
      </c>
      <c r="AY436" t="s">
        <v>64</v>
      </c>
    </row>
    <row r="437" ht="17.25" spans="4:51">
      <c r="D437" s="81">
        <v>0</v>
      </c>
      <c r="L437">
        <v>0</v>
      </c>
      <c r="Y437" s="87"/>
      <c r="Z437">
        <f t="shared" si="48"/>
        <v>0</v>
      </c>
      <c r="AA437">
        <f t="shared" si="46"/>
        <v>0</v>
      </c>
      <c r="AB437" s="82" t="s">
        <v>841</v>
      </c>
      <c r="AC437" s="82">
        <v>0</v>
      </c>
      <c r="AD437" s="82">
        <v>0</v>
      </c>
      <c r="AE437" s="82">
        <v>0</v>
      </c>
      <c r="AF437" s="82">
        <v>0</v>
      </c>
      <c r="AG437">
        <f t="shared" si="47"/>
        <v>0</v>
      </c>
      <c r="AI437" s="90" t="s">
        <v>842</v>
      </c>
      <c r="AJ437" s="90" t="s">
        <v>64</v>
      </c>
      <c r="AX437" t="s">
        <v>842</v>
      </c>
      <c r="AY437" t="s">
        <v>64</v>
      </c>
    </row>
    <row r="438" ht="17.25" spans="4:51">
      <c r="D438" s="81">
        <v>0</v>
      </c>
      <c r="L438">
        <v>0</v>
      </c>
      <c r="Y438" s="87"/>
      <c r="Z438">
        <f t="shared" si="48"/>
        <v>0</v>
      </c>
      <c r="AA438" t="str">
        <f t="shared" si="46"/>
        <v>五星路支行</v>
      </c>
      <c r="AB438" s="82" t="s">
        <v>822</v>
      </c>
      <c r="AC438" s="82">
        <v>0</v>
      </c>
      <c r="AD438" s="82">
        <v>0</v>
      </c>
      <c r="AE438" s="82">
        <v>0</v>
      </c>
      <c r="AF438" s="82">
        <v>0</v>
      </c>
      <c r="AG438" t="str">
        <f t="shared" si="47"/>
        <v>五星路支行</v>
      </c>
      <c r="AI438" s="90" t="s">
        <v>539</v>
      </c>
      <c r="AJ438" s="90" t="s">
        <v>64</v>
      </c>
      <c r="AX438" t="s">
        <v>539</v>
      </c>
      <c r="AY438" t="s">
        <v>64</v>
      </c>
    </row>
    <row r="439" ht="17.25" spans="4:51">
      <c r="D439" s="81">
        <v>0</v>
      </c>
      <c r="L439">
        <v>0</v>
      </c>
      <c r="Y439" s="87"/>
      <c r="Z439">
        <f t="shared" si="48"/>
        <v>0</v>
      </c>
      <c r="AA439">
        <f t="shared" si="46"/>
        <v>0</v>
      </c>
      <c r="AB439" s="82" t="s">
        <v>843</v>
      </c>
      <c r="AC439" s="82">
        <v>0</v>
      </c>
      <c r="AD439" s="82">
        <v>0</v>
      </c>
      <c r="AE439" s="82">
        <v>0</v>
      </c>
      <c r="AF439" s="82">
        <v>0</v>
      </c>
      <c r="AG439">
        <f t="shared" si="47"/>
        <v>0</v>
      </c>
      <c r="AI439" s="90" t="s">
        <v>673</v>
      </c>
      <c r="AJ439" s="90" t="s">
        <v>64</v>
      </c>
      <c r="AX439" t="s">
        <v>673</v>
      </c>
      <c r="AY439" t="s">
        <v>64</v>
      </c>
    </row>
    <row r="440" ht="17.25" spans="4:51">
      <c r="D440" s="81">
        <v>0</v>
      </c>
      <c r="L440">
        <v>0</v>
      </c>
      <c r="Y440" s="87"/>
      <c r="Z440">
        <f t="shared" si="48"/>
        <v>0</v>
      </c>
      <c r="AA440" t="str">
        <f t="shared" si="46"/>
        <v>三林支行</v>
      </c>
      <c r="AB440" s="82" t="s">
        <v>396</v>
      </c>
      <c r="AC440" s="82">
        <v>0</v>
      </c>
      <c r="AD440" s="82">
        <v>0</v>
      </c>
      <c r="AE440" s="82">
        <v>0</v>
      </c>
      <c r="AF440" s="82">
        <v>21000</v>
      </c>
      <c r="AG440" t="str">
        <f t="shared" si="47"/>
        <v>三林支行</v>
      </c>
      <c r="AI440" s="90" t="s">
        <v>676</v>
      </c>
      <c r="AJ440" s="90" t="s">
        <v>64</v>
      </c>
      <c r="AX440" t="s">
        <v>676</v>
      </c>
      <c r="AY440" t="s">
        <v>64</v>
      </c>
    </row>
    <row r="441" ht="17.25" spans="4:51">
      <c r="D441" s="81">
        <v>0</v>
      </c>
      <c r="L441">
        <v>0</v>
      </c>
      <c r="Y441" s="87"/>
      <c r="Z441">
        <f t="shared" si="48"/>
        <v>0</v>
      </c>
      <c r="AA441">
        <f t="shared" si="46"/>
        <v>0</v>
      </c>
      <c r="AB441" s="82" t="s">
        <v>844</v>
      </c>
      <c r="AC441" s="82">
        <v>0</v>
      </c>
      <c r="AD441" s="82">
        <v>0</v>
      </c>
      <c r="AE441" s="82">
        <v>0</v>
      </c>
      <c r="AF441" s="82">
        <v>0</v>
      </c>
      <c r="AG441">
        <f t="shared" si="47"/>
        <v>0</v>
      </c>
      <c r="AI441" s="90" t="s">
        <v>845</v>
      </c>
      <c r="AJ441" s="90" t="s">
        <v>64</v>
      </c>
      <c r="AX441" t="s">
        <v>845</v>
      </c>
      <c r="AY441" t="s">
        <v>64</v>
      </c>
    </row>
    <row r="442" ht="17.25" spans="4:51">
      <c r="D442" s="81">
        <v>0</v>
      </c>
      <c r="L442">
        <v>0</v>
      </c>
      <c r="Y442" s="87"/>
      <c r="Z442">
        <f t="shared" si="48"/>
        <v>0</v>
      </c>
      <c r="AA442" t="str">
        <f t="shared" si="46"/>
        <v>益江分理处</v>
      </c>
      <c r="AB442" s="82" t="s">
        <v>215</v>
      </c>
      <c r="AC442" s="82">
        <v>0</v>
      </c>
      <c r="AD442" s="82">
        <v>0</v>
      </c>
      <c r="AE442" s="82">
        <v>2</v>
      </c>
      <c r="AF442" s="82">
        <v>150000</v>
      </c>
      <c r="AG442" t="str">
        <f t="shared" si="47"/>
        <v>益江分理处</v>
      </c>
      <c r="AI442" s="90" t="s">
        <v>846</v>
      </c>
      <c r="AJ442" s="90" t="s">
        <v>64</v>
      </c>
      <c r="AX442" t="s">
        <v>846</v>
      </c>
      <c r="AY442" t="s">
        <v>64</v>
      </c>
    </row>
    <row r="443" ht="17.25" spans="4:51">
      <c r="D443" s="81">
        <v>0</v>
      </c>
      <c r="L443">
        <v>0</v>
      </c>
      <c r="Y443" s="87"/>
      <c r="Z443">
        <f t="shared" si="48"/>
        <v>0</v>
      </c>
      <c r="AA443">
        <f t="shared" si="46"/>
        <v>0</v>
      </c>
      <c r="AB443" s="82" t="s">
        <v>847</v>
      </c>
      <c r="AC443" s="82">
        <v>0</v>
      </c>
      <c r="AD443" s="82">
        <v>0</v>
      </c>
      <c r="AE443" s="82">
        <v>0</v>
      </c>
      <c r="AF443" s="82">
        <v>0</v>
      </c>
      <c r="AG443">
        <f t="shared" si="47"/>
        <v>0</v>
      </c>
      <c r="AI443" s="90" t="s">
        <v>55</v>
      </c>
      <c r="AJ443" s="90" t="s">
        <v>64</v>
      </c>
      <c r="AX443" t="s">
        <v>55</v>
      </c>
      <c r="AY443" t="s">
        <v>64</v>
      </c>
    </row>
    <row r="444" ht="17.25" spans="4:51">
      <c r="D444" s="81">
        <v>0</v>
      </c>
      <c r="L444">
        <v>0</v>
      </c>
      <c r="Y444" s="87"/>
      <c r="Z444">
        <f t="shared" si="48"/>
        <v>0</v>
      </c>
      <c r="AA444" t="str">
        <f t="shared" si="46"/>
        <v>金桥支行</v>
      </c>
      <c r="AB444" s="82" t="s">
        <v>848</v>
      </c>
      <c r="AC444" s="82">
        <v>0</v>
      </c>
      <c r="AD444" s="82">
        <v>0</v>
      </c>
      <c r="AE444" s="82">
        <v>0</v>
      </c>
      <c r="AF444" s="82">
        <v>0</v>
      </c>
      <c r="AG444" t="str">
        <f t="shared" si="47"/>
        <v>金桥支行</v>
      </c>
      <c r="AI444" s="95" t="s">
        <v>70</v>
      </c>
      <c r="AJ444" s="90" t="s">
        <v>64</v>
      </c>
      <c r="AX444" t="s">
        <v>70</v>
      </c>
      <c r="AY444" t="s">
        <v>64</v>
      </c>
    </row>
    <row r="445" ht="17.25" spans="4:51">
      <c r="D445" s="81">
        <v>0</v>
      </c>
      <c r="L445">
        <v>0</v>
      </c>
      <c r="Y445" s="87"/>
      <c r="Z445">
        <f t="shared" si="48"/>
        <v>0</v>
      </c>
      <c r="AA445" t="str">
        <f t="shared" si="46"/>
        <v>零售市场部</v>
      </c>
      <c r="AB445" s="82" t="s">
        <v>168</v>
      </c>
      <c r="AC445" s="82">
        <v>1</v>
      </c>
      <c r="AD445" s="82">
        <v>0</v>
      </c>
      <c r="AE445" s="82">
        <v>111</v>
      </c>
      <c r="AF445" s="82">
        <v>2758992</v>
      </c>
      <c r="AG445" t="str">
        <f t="shared" si="47"/>
        <v>零售市场部</v>
      </c>
      <c r="AI445" s="96" t="s">
        <v>31</v>
      </c>
      <c r="AJ445" s="90" t="s">
        <v>64</v>
      </c>
      <c r="AX445" t="s">
        <v>31</v>
      </c>
      <c r="AY445" t="s">
        <v>64</v>
      </c>
    </row>
    <row r="446" ht="17.25" spans="4:51">
      <c r="D446" s="81">
        <v>0</v>
      </c>
      <c r="L446">
        <v>0</v>
      </c>
      <c r="Y446" s="87"/>
      <c r="Z446">
        <f t="shared" si="48"/>
        <v>0</v>
      </c>
      <c r="AA446" t="str">
        <f t="shared" si="46"/>
        <v>新园路支行</v>
      </c>
      <c r="AB446" s="82" t="s">
        <v>172</v>
      </c>
      <c r="AC446" s="82">
        <v>0</v>
      </c>
      <c r="AD446" s="82">
        <v>0</v>
      </c>
      <c r="AE446" s="82">
        <v>0</v>
      </c>
      <c r="AF446" s="82">
        <v>73850</v>
      </c>
      <c r="AG446" t="str">
        <f t="shared" si="47"/>
        <v>新园路支行</v>
      </c>
      <c r="AI446" s="90" t="s">
        <v>753</v>
      </c>
      <c r="AJ446" s="90" t="s">
        <v>64</v>
      </c>
      <c r="AX446" t="s">
        <v>753</v>
      </c>
      <c r="AY446" t="s">
        <v>64</v>
      </c>
    </row>
    <row r="447" ht="17.25" spans="4:51">
      <c r="D447" s="81">
        <v>0</v>
      </c>
      <c r="L447">
        <v>0</v>
      </c>
      <c r="Y447" s="87"/>
      <c r="Z447">
        <f t="shared" si="48"/>
        <v>0</v>
      </c>
      <c r="AA447" t="str">
        <f t="shared" si="46"/>
        <v>北蔡支行</v>
      </c>
      <c r="AB447" s="82" t="s">
        <v>779</v>
      </c>
      <c r="AC447" s="82">
        <v>0</v>
      </c>
      <c r="AD447" s="82">
        <v>0</v>
      </c>
      <c r="AE447" s="82">
        <v>0</v>
      </c>
      <c r="AF447" s="82">
        <v>136500</v>
      </c>
      <c r="AG447" t="str">
        <f t="shared" si="47"/>
        <v>北蔡支行</v>
      </c>
      <c r="AI447" s="90" t="s">
        <v>184</v>
      </c>
      <c r="AJ447" s="90" t="s">
        <v>121</v>
      </c>
      <c r="AX447" t="s">
        <v>184</v>
      </c>
      <c r="AY447" t="s">
        <v>121</v>
      </c>
    </row>
    <row r="448" ht="17.25" spans="4:51">
      <c r="D448" s="81">
        <v>0</v>
      </c>
      <c r="L448">
        <v>0</v>
      </c>
      <c r="Y448" s="87"/>
      <c r="Z448">
        <f t="shared" si="48"/>
        <v>0</v>
      </c>
      <c r="AA448" t="str">
        <f t="shared" si="46"/>
        <v>曹路支行</v>
      </c>
      <c r="AB448" s="82" t="s">
        <v>849</v>
      </c>
      <c r="AC448" s="82">
        <v>0</v>
      </c>
      <c r="AD448" s="82">
        <v>0</v>
      </c>
      <c r="AE448" s="82">
        <v>0</v>
      </c>
      <c r="AF448" s="82">
        <v>50000</v>
      </c>
      <c r="AG448" t="str">
        <f t="shared" si="47"/>
        <v>曹路支行</v>
      </c>
      <c r="AI448" s="90" t="s">
        <v>848</v>
      </c>
      <c r="AJ448" s="90" t="s">
        <v>64</v>
      </c>
      <c r="AX448" t="s">
        <v>848</v>
      </c>
      <c r="AY448" t="s">
        <v>64</v>
      </c>
    </row>
    <row r="449" ht="17.25" spans="4:51">
      <c r="D449" s="81">
        <v>0</v>
      </c>
      <c r="L449">
        <v>0</v>
      </c>
      <c r="Y449" s="87"/>
      <c r="Z449">
        <f t="shared" si="48"/>
        <v>0</v>
      </c>
      <c r="AA449" t="str">
        <f t="shared" si="46"/>
        <v>六里支行</v>
      </c>
      <c r="AB449" s="82" t="s">
        <v>812</v>
      </c>
      <c r="AC449" s="82">
        <v>0</v>
      </c>
      <c r="AD449" s="82">
        <v>0</v>
      </c>
      <c r="AE449" s="82">
        <v>0</v>
      </c>
      <c r="AF449" s="82">
        <v>0</v>
      </c>
      <c r="AG449" t="str">
        <f t="shared" si="47"/>
        <v>六里支行</v>
      </c>
      <c r="AI449" s="90" t="s">
        <v>850</v>
      </c>
      <c r="AJ449" s="90" t="s">
        <v>64</v>
      </c>
      <c r="AX449" t="s">
        <v>850</v>
      </c>
      <c r="AY449" t="s">
        <v>64</v>
      </c>
    </row>
    <row r="450" ht="17.25" spans="4:51">
      <c r="D450" s="81">
        <v>0</v>
      </c>
      <c r="L450">
        <v>0</v>
      </c>
      <c r="Y450" s="87"/>
      <c r="Z450">
        <f t="shared" si="48"/>
        <v>0</v>
      </c>
      <c r="AA450" t="str">
        <f t="shared" ref="AA450:AA513" si="49">AG450</f>
        <v>六团支行</v>
      </c>
      <c r="AB450" s="82" t="s">
        <v>851</v>
      </c>
      <c r="AC450" s="82">
        <v>0</v>
      </c>
      <c r="AD450" s="82">
        <v>0</v>
      </c>
      <c r="AE450" s="82">
        <v>0</v>
      </c>
      <c r="AF450" s="82">
        <v>0</v>
      </c>
      <c r="AG450" t="str">
        <f t="shared" ref="AG450:AG513" si="50">IFERROR(VLOOKUP(AB450,$AI:$AJ,2,FALSE),0)</f>
        <v>六团支行</v>
      </c>
      <c r="AI450" s="90" t="s">
        <v>852</v>
      </c>
      <c r="AJ450" s="90" t="s">
        <v>64</v>
      </c>
      <c r="AX450" t="s">
        <v>852</v>
      </c>
      <c r="AY450" t="s">
        <v>64</v>
      </c>
    </row>
    <row r="451" ht="17.25" spans="4:51">
      <c r="D451" s="81">
        <v>0</v>
      </c>
      <c r="L451">
        <v>0</v>
      </c>
      <c r="Y451" s="87"/>
      <c r="Z451">
        <f t="shared" si="48"/>
        <v>0</v>
      </c>
      <c r="AA451">
        <f t="shared" si="49"/>
        <v>0</v>
      </c>
      <c r="AB451" s="82" t="s">
        <v>853</v>
      </c>
      <c r="AC451" s="82">
        <v>0</v>
      </c>
      <c r="AD451" s="82">
        <v>0</v>
      </c>
      <c r="AE451" s="82">
        <v>0</v>
      </c>
      <c r="AF451" s="82">
        <v>880</v>
      </c>
      <c r="AG451">
        <f t="shared" si="50"/>
        <v>0</v>
      </c>
      <c r="AI451" s="90" t="s">
        <v>854</v>
      </c>
      <c r="AJ451" s="90" t="s">
        <v>64</v>
      </c>
      <c r="AX451" t="s">
        <v>854</v>
      </c>
      <c r="AY451" t="s">
        <v>64</v>
      </c>
    </row>
    <row r="452" ht="17.25" spans="4:51">
      <c r="D452" s="81">
        <v>0</v>
      </c>
      <c r="L452">
        <v>0</v>
      </c>
      <c r="Y452" s="87"/>
      <c r="Z452">
        <f t="shared" ref="Z452:Z515" si="51">P452-Y452</f>
        <v>0</v>
      </c>
      <c r="AA452">
        <f t="shared" si="49"/>
        <v>0</v>
      </c>
      <c r="AB452" s="82" t="s">
        <v>855</v>
      </c>
      <c r="AC452" s="82">
        <v>0</v>
      </c>
      <c r="AD452" s="82">
        <v>0</v>
      </c>
      <c r="AE452" s="82">
        <v>0</v>
      </c>
      <c r="AF452" s="82">
        <v>0</v>
      </c>
      <c r="AG452">
        <f t="shared" si="50"/>
        <v>0</v>
      </c>
      <c r="AI452" s="93" t="s">
        <v>856</v>
      </c>
      <c r="AJ452" s="90" t="s">
        <v>64</v>
      </c>
      <c r="AX452" t="s">
        <v>856</v>
      </c>
      <c r="AY452" t="s">
        <v>64</v>
      </c>
    </row>
    <row r="453" ht="17.25" spans="4:51">
      <c r="D453" s="81">
        <v>0</v>
      </c>
      <c r="L453">
        <v>0</v>
      </c>
      <c r="Y453" s="87"/>
      <c r="Z453">
        <f t="shared" si="51"/>
        <v>0</v>
      </c>
      <c r="AA453" t="str">
        <f t="shared" si="49"/>
        <v>杨思支行</v>
      </c>
      <c r="AB453" s="82" t="s">
        <v>740</v>
      </c>
      <c r="AC453" s="82">
        <v>0</v>
      </c>
      <c r="AD453" s="82">
        <v>0</v>
      </c>
      <c r="AE453" s="82">
        <v>0</v>
      </c>
      <c r="AF453" s="82">
        <v>0</v>
      </c>
      <c r="AG453" t="str">
        <f t="shared" si="50"/>
        <v>杨思支行</v>
      </c>
      <c r="AI453" s="94" t="s">
        <v>745</v>
      </c>
      <c r="AJ453" s="90" t="s">
        <v>64</v>
      </c>
      <c r="AX453" t="s">
        <v>745</v>
      </c>
      <c r="AY453" t="s">
        <v>64</v>
      </c>
    </row>
    <row r="454" ht="17.25" spans="4:51">
      <c r="D454" s="81">
        <v>0</v>
      </c>
      <c r="L454">
        <v>0</v>
      </c>
      <c r="Y454" s="87"/>
      <c r="Z454">
        <f t="shared" si="51"/>
        <v>0</v>
      </c>
      <c r="AA454" t="str">
        <f t="shared" si="49"/>
        <v>金杨支行</v>
      </c>
      <c r="AB454" s="82" t="s">
        <v>857</v>
      </c>
      <c r="AC454" s="82">
        <v>0</v>
      </c>
      <c r="AD454" s="82">
        <v>0</v>
      </c>
      <c r="AE454" s="82">
        <v>0</v>
      </c>
      <c r="AF454" s="82">
        <v>0</v>
      </c>
      <c r="AG454" t="str">
        <f t="shared" si="50"/>
        <v>金杨支行</v>
      </c>
      <c r="AI454" s="94" t="s">
        <v>858</v>
      </c>
      <c r="AJ454" s="90" t="s">
        <v>64</v>
      </c>
      <c r="AX454" t="s">
        <v>858</v>
      </c>
      <c r="AY454" t="s">
        <v>64</v>
      </c>
    </row>
    <row r="455" ht="17.25" spans="4:51">
      <c r="D455" s="81">
        <v>0</v>
      </c>
      <c r="L455">
        <v>0</v>
      </c>
      <c r="Y455" s="87"/>
      <c r="Z455">
        <f t="shared" si="51"/>
        <v>0</v>
      </c>
      <c r="AA455" t="str">
        <f t="shared" si="49"/>
        <v>零售金融部</v>
      </c>
      <c r="AB455" s="82" t="s">
        <v>251</v>
      </c>
      <c r="AC455" s="82">
        <v>0</v>
      </c>
      <c r="AD455" s="82">
        <v>0</v>
      </c>
      <c r="AE455" s="82">
        <v>0</v>
      </c>
      <c r="AF455" s="82">
        <v>100962</v>
      </c>
      <c r="AG455" t="str">
        <f t="shared" si="50"/>
        <v>零售金融部</v>
      </c>
      <c r="AI455" s="95" t="s">
        <v>859</v>
      </c>
      <c r="AJ455" s="90" t="s">
        <v>121</v>
      </c>
      <c r="AX455" t="s">
        <v>859</v>
      </c>
      <c r="AY455" t="s">
        <v>121</v>
      </c>
    </row>
    <row r="456" ht="17.25" spans="4:51">
      <c r="D456" s="81">
        <v>0</v>
      </c>
      <c r="L456">
        <v>0</v>
      </c>
      <c r="Y456" s="87"/>
      <c r="Z456">
        <f t="shared" si="51"/>
        <v>0</v>
      </c>
      <c r="AA456">
        <f t="shared" si="49"/>
        <v>0</v>
      </c>
      <c r="AB456" s="82" t="s">
        <v>860</v>
      </c>
      <c r="AC456" s="82">
        <v>0</v>
      </c>
      <c r="AD456" s="82">
        <v>0</v>
      </c>
      <c r="AE456" s="82">
        <v>0</v>
      </c>
      <c r="AF456" s="82">
        <v>0</v>
      </c>
      <c r="AG456">
        <f t="shared" si="50"/>
        <v>0</v>
      </c>
      <c r="AI456" s="90" t="s">
        <v>407</v>
      </c>
      <c r="AJ456" s="90" t="s">
        <v>64</v>
      </c>
      <c r="AX456" t="s">
        <v>407</v>
      </c>
      <c r="AY456" t="s">
        <v>64</v>
      </c>
    </row>
    <row r="457" ht="17.25" spans="4:51">
      <c r="D457" s="81">
        <v>0</v>
      </c>
      <c r="L457">
        <v>0</v>
      </c>
      <c r="Y457" s="87"/>
      <c r="Z457">
        <f t="shared" si="51"/>
        <v>0</v>
      </c>
      <c r="AA457" t="str">
        <f t="shared" si="49"/>
        <v>北蔡支行</v>
      </c>
      <c r="AB457" s="82" t="s">
        <v>786</v>
      </c>
      <c r="AC457" s="82">
        <v>0</v>
      </c>
      <c r="AD457" s="82">
        <v>0</v>
      </c>
      <c r="AE457" s="82">
        <v>0</v>
      </c>
      <c r="AF457" s="82">
        <v>13300</v>
      </c>
      <c r="AG457" t="str">
        <f t="shared" si="50"/>
        <v>北蔡支行</v>
      </c>
      <c r="AI457" s="96" t="s">
        <v>127</v>
      </c>
      <c r="AJ457" s="90" t="s">
        <v>104</v>
      </c>
      <c r="AX457" t="s">
        <v>127</v>
      </c>
      <c r="AY457" t="s">
        <v>104</v>
      </c>
    </row>
    <row r="458" ht="17.25" spans="4:51">
      <c r="D458" s="81">
        <v>0</v>
      </c>
      <c r="L458">
        <v>0</v>
      </c>
      <c r="Y458" s="87"/>
      <c r="Z458">
        <f t="shared" si="51"/>
        <v>0</v>
      </c>
      <c r="AA458" t="str">
        <f t="shared" si="49"/>
        <v>江镇支行</v>
      </c>
      <c r="AB458" s="82" t="s">
        <v>405</v>
      </c>
      <c r="AC458" s="82">
        <v>0</v>
      </c>
      <c r="AD458" s="82">
        <v>0</v>
      </c>
      <c r="AE458" s="82">
        <v>0</v>
      </c>
      <c r="AF458" s="82">
        <v>6000</v>
      </c>
      <c r="AG458" t="str">
        <f t="shared" si="50"/>
        <v>江镇支行</v>
      </c>
      <c r="AI458" s="90" t="s">
        <v>303</v>
      </c>
      <c r="AJ458" s="90" t="s">
        <v>121</v>
      </c>
      <c r="AX458" t="s">
        <v>303</v>
      </c>
      <c r="AY458" t="s">
        <v>121</v>
      </c>
    </row>
    <row r="459" ht="17.25" spans="4:51">
      <c r="D459" s="81">
        <v>0</v>
      </c>
      <c r="L459">
        <v>0</v>
      </c>
      <c r="Y459" s="87"/>
      <c r="Z459">
        <f t="shared" si="51"/>
        <v>0</v>
      </c>
      <c r="AA459" t="str">
        <f t="shared" si="49"/>
        <v>凌兆分理处</v>
      </c>
      <c r="AB459" s="82" t="s">
        <v>861</v>
      </c>
      <c r="AC459" s="82">
        <v>0</v>
      </c>
      <c r="AD459" s="82">
        <v>0</v>
      </c>
      <c r="AE459" s="82">
        <v>2</v>
      </c>
      <c r="AF459" s="82">
        <v>0</v>
      </c>
      <c r="AG459" t="str">
        <f t="shared" si="50"/>
        <v>凌兆分理处</v>
      </c>
      <c r="AI459" s="90" t="s">
        <v>857</v>
      </c>
      <c r="AJ459" s="90" t="s">
        <v>121</v>
      </c>
      <c r="AX459" t="s">
        <v>857</v>
      </c>
      <c r="AY459" t="s">
        <v>121</v>
      </c>
    </row>
    <row r="460" ht="17.25" spans="4:51">
      <c r="D460" s="81">
        <v>0</v>
      </c>
      <c r="L460">
        <v>0</v>
      </c>
      <c r="Y460" s="87"/>
      <c r="Z460">
        <f t="shared" si="51"/>
        <v>0</v>
      </c>
      <c r="AA460" t="str">
        <f t="shared" si="49"/>
        <v>金桥支行</v>
      </c>
      <c r="AB460" s="82" t="s">
        <v>407</v>
      </c>
      <c r="AC460" s="82">
        <v>0</v>
      </c>
      <c r="AD460" s="82">
        <v>0</v>
      </c>
      <c r="AE460" s="82">
        <v>2</v>
      </c>
      <c r="AF460" s="82">
        <v>106000</v>
      </c>
      <c r="AG460" t="str">
        <f t="shared" si="50"/>
        <v>金桥支行</v>
      </c>
      <c r="AI460" s="90" t="s">
        <v>839</v>
      </c>
      <c r="AJ460" s="90" t="s">
        <v>121</v>
      </c>
      <c r="AX460" t="s">
        <v>839</v>
      </c>
      <c r="AY460" t="s">
        <v>121</v>
      </c>
    </row>
    <row r="461" ht="17.25" spans="4:51">
      <c r="D461" s="81">
        <v>0</v>
      </c>
      <c r="L461">
        <v>0</v>
      </c>
      <c r="Y461" s="87"/>
      <c r="Z461">
        <f t="shared" si="51"/>
        <v>0</v>
      </c>
      <c r="AA461" t="str">
        <f t="shared" si="49"/>
        <v>公司金融部</v>
      </c>
      <c r="AB461" s="82" t="s">
        <v>192</v>
      </c>
      <c r="AC461" s="82">
        <v>0</v>
      </c>
      <c r="AD461" s="82">
        <v>0</v>
      </c>
      <c r="AE461" s="82">
        <v>0</v>
      </c>
      <c r="AF461" s="82">
        <v>0</v>
      </c>
      <c r="AG461" t="str">
        <f t="shared" si="50"/>
        <v>公司金融部</v>
      </c>
      <c r="AI461" s="90" t="s">
        <v>862</v>
      </c>
      <c r="AJ461" s="90" t="s">
        <v>121</v>
      </c>
      <c r="AX461" t="s">
        <v>862</v>
      </c>
      <c r="AY461" t="s">
        <v>121</v>
      </c>
    </row>
    <row r="462" ht="17.25" spans="4:51">
      <c r="D462" s="81">
        <v>0</v>
      </c>
      <c r="L462">
        <v>0</v>
      </c>
      <c r="Y462" s="87"/>
      <c r="Z462">
        <f t="shared" si="51"/>
        <v>0</v>
      </c>
      <c r="AA462" t="str">
        <f t="shared" si="49"/>
        <v>合规内控部</v>
      </c>
      <c r="AB462" s="82" t="s">
        <v>469</v>
      </c>
      <c r="AC462" s="82">
        <v>0</v>
      </c>
      <c r="AD462" s="82">
        <v>0</v>
      </c>
      <c r="AE462" s="82">
        <v>0</v>
      </c>
      <c r="AF462" s="82">
        <v>85000</v>
      </c>
      <c r="AG462" t="str">
        <f t="shared" si="50"/>
        <v>合规内控部</v>
      </c>
      <c r="AI462" s="90" t="s">
        <v>863</v>
      </c>
      <c r="AJ462" s="90" t="s">
        <v>121</v>
      </c>
      <c r="AX462" t="s">
        <v>863</v>
      </c>
      <c r="AY462" t="s">
        <v>121</v>
      </c>
    </row>
    <row r="463" ht="17.25" spans="4:51">
      <c r="D463" s="81">
        <v>0</v>
      </c>
      <c r="L463">
        <v>0</v>
      </c>
      <c r="Y463" s="87"/>
      <c r="Z463">
        <f t="shared" si="51"/>
        <v>0</v>
      </c>
      <c r="AA463" t="str">
        <f t="shared" si="49"/>
        <v>公司金融部</v>
      </c>
      <c r="AB463" s="82" t="s">
        <v>238</v>
      </c>
      <c r="AC463" s="82">
        <v>0</v>
      </c>
      <c r="AD463" s="82">
        <v>0</v>
      </c>
      <c r="AE463" s="82">
        <v>0</v>
      </c>
      <c r="AF463" s="82">
        <v>0</v>
      </c>
      <c r="AG463" t="str">
        <f t="shared" si="50"/>
        <v>公司金融部</v>
      </c>
      <c r="AI463" s="90" t="s">
        <v>849</v>
      </c>
      <c r="AJ463" s="90" t="s">
        <v>69</v>
      </c>
      <c r="AX463" t="s">
        <v>849</v>
      </c>
      <c r="AY463" t="s">
        <v>69</v>
      </c>
    </row>
    <row r="464" ht="17.25" spans="4:51">
      <c r="D464" s="81">
        <v>0</v>
      </c>
      <c r="L464">
        <v>0</v>
      </c>
      <c r="Y464" s="87"/>
      <c r="Z464">
        <f t="shared" si="51"/>
        <v>0</v>
      </c>
      <c r="AA464" t="str">
        <f t="shared" si="49"/>
        <v>三林支行</v>
      </c>
      <c r="AB464" s="82" t="s">
        <v>719</v>
      </c>
      <c r="AC464" s="82">
        <v>0</v>
      </c>
      <c r="AD464" s="82">
        <v>0</v>
      </c>
      <c r="AE464" s="82">
        <v>0</v>
      </c>
      <c r="AF464" s="82">
        <v>0</v>
      </c>
      <c r="AG464" t="str">
        <f t="shared" si="50"/>
        <v>三林支行</v>
      </c>
      <c r="AI464" s="90" t="s">
        <v>644</v>
      </c>
      <c r="AJ464" s="90" t="s">
        <v>69</v>
      </c>
      <c r="AX464" t="s">
        <v>644</v>
      </c>
      <c r="AY464" t="s">
        <v>69</v>
      </c>
    </row>
    <row r="465" ht="17.25" spans="4:51">
      <c r="D465" s="81">
        <v>0</v>
      </c>
      <c r="L465">
        <v>0</v>
      </c>
      <c r="Y465" s="87"/>
      <c r="Z465">
        <f t="shared" si="51"/>
        <v>0</v>
      </c>
      <c r="AA465" t="str">
        <f t="shared" si="49"/>
        <v>营业部</v>
      </c>
      <c r="AB465" s="82" t="s">
        <v>410</v>
      </c>
      <c r="AC465" s="82">
        <v>0</v>
      </c>
      <c r="AD465" s="82">
        <v>0</v>
      </c>
      <c r="AE465" s="82">
        <v>0</v>
      </c>
      <c r="AF465" s="82">
        <v>13500</v>
      </c>
      <c r="AG465" t="str">
        <f t="shared" si="50"/>
        <v>营业部</v>
      </c>
      <c r="AI465" s="90" t="s">
        <v>226</v>
      </c>
      <c r="AJ465" s="90" t="s">
        <v>69</v>
      </c>
      <c r="AX465" t="s">
        <v>226</v>
      </c>
      <c r="AY465" t="s">
        <v>69</v>
      </c>
    </row>
    <row r="466" ht="17.25" spans="4:51">
      <c r="D466" s="81">
        <v>0</v>
      </c>
      <c r="L466">
        <v>0</v>
      </c>
      <c r="Y466" s="87"/>
      <c r="Z466">
        <f t="shared" si="51"/>
        <v>0</v>
      </c>
      <c r="AA466" t="str">
        <f t="shared" si="49"/>
        <v>北蔡支行</v>
      </c>
      <c r="AB466" s="82" t="s">
        <v>413</v>
      </c>
      <c r="AC466" s="82">
        <v>0</v>
      </c>
      <c r="AD466" s="82">
        <v>0</v>
      </c>
      <c r="AE466" s="82">
        <v>2</v>
      </c>
      <c r="AF466" s="82">
        <v>0</v>
      </c>
      <c r="AG466" t="str">
        <f t="shared" si="50"/>
        <v>北蔡支行</v>
      </c>
      <c r="AI466" s="90" t="s">
        <v>216</v>
      </c>
      <c r="AJ466" s="90" t="s">
        <v>69</v>
      </c>
      <c r="AX466" t="s">
        <v>216</v>
      </c>
      <c r="AY466" t="s">
        <v>69</v>
      </c>
    </row>
    <row r="467" ht="17.25" spans="4:51">
      <c r="D467" s="81">
        <v>0</v>
      </c>
      <c r="L467">
        <v>0</v>
      </c>
      <c r="Y467" s="87"/>
      <c r="Z467">
        <f t="shared" si="51"/>
        <v>0</v>
      </c>
      <c r="AA467" t="str">
        <f t="shared" si="49"/>
        <v>运营管理部业务保障部</v>
      </c>
      <c r="AB467" s="82" t="s">
        <v>465</v>
      </c>
      <c r="AC467" s="82">
        <v>0</v>
      </c>
      <c r="AD467" s="82">
        <v>0</v>
      </c>
      <c r="AE467" s="82">
        <v>0</v>
      </c>
      <c r="AF467" s="82">
        <v>0</v>
      </c>
      <c r="AG467" t="str">
        <f t="shared" si="50"/>
        <v>运营管理部业务保障部</v>
      </c>
      <c r="AI467" s="90" t="s">
        <v>592</v>
      </c>
      <c r="AJ467" s="90" t="s">
        <v>69</v>
      </c>
      <c r="AX467" t="s">
        <v>592</v>
      </c>
      <c r="AY467" t="s">
        <v>69</v>
      </c>
    </row>
    <row r="468" ht="17.25" spans="4:51">
      <c r="D468" s="81">
        <v>0</v>
      </c>
      <c r="L468">
        <v>0</v>
      </c>
      <c r="Y468" s="87"/>
      <c r="Z468">
        <f t="shared" si="51"/>
        <v>0</v>
      </c>
      <c r="AA468">
        <f t="shared" si="49"/>
        <v>0</v>
      </c>
      <c r="AB468" s="82" t="s">
        <v>864</v>
      </c>
      <c r="AC468" s="82">
        <v>0</v>
      </c>
      <c r="AD468" s="82">
        <v>0</v>
      </c>
      <c r="AE468" s="82">
        <v>0</v>
      </c>
      <c r="AF468" s="82">
        <v>0</v>
      </c>
      <c r="AG468">
        <f t="shared" si="50"/>
        <v>0</v>
      </c>
      <c r="AI468" s="90" t="s">
        <v>585</v>
      </c>
      <c r="AJ468" s="90" t="s">
        <v>69</v>
      </c>
      <c r="AX468" t="s">
        <v>585</v>
      </c>
      <c r="AY468" t="s">
        <v>69</v>
      </c>
    </row>
    <row r="469" ht="17.25" spans="4:51">
      <c r="D469" s="81">
        <v>0</v>
      </c>
      <c r="L469">
        <v>0</v>
      </c>
      <c r="Y469" s="87"/>
      <c r="Z469">
        <f t="shared" si="51"/>
        <v>0</v>
      </c>
      <c r="AA469" t="str">
        <f t="shared" si="49"/>
        <v>潼港分理处</v>
      </c>
      <c r="AB469" s="82" t="s">
        <v>416</v>
      </c>
      <c r="AC469" s="82">
        <v>0</v>
      </c>
      <c r="AD469" s="82">
        <v>0</v>
      </c>
      <c r="AE469" s="82">
        <v>23</v>
      </c>
      <c r="AF469" s="82">
        <v>70000</v>
      </c>
      <c r="AG469" t="str">
        <f t="shared" si="50"/>
        <v>潼港分理处</v>
      </c>
      <c r="AI469" s="90" t="s">
        <v>865</v>
      </c>
      <c r="AJ469" s="90" t="s">
        <v>69</v>
      </c>
      <c r="AX469" t="s">
        <v>865</v>
      </c>
      <c r="AY469" t="s">
        <v>69</v>
      </c>
    </row>
    <row r="470" ht="17.25" spans="4:51">
      <c r="D470" s="81">
        <v>0</v>
      </c>
      <c r="L470">
        <v>0</v>
      </c>
      <c r="Y470" s="87"/>
      <c r="Z470">
        <f t="shared" si="51"/>
        <v>0</v>
      </c>
      <c r="AA470" t="str">
        <f t="shared" si="49"/>
        <v>陆家嘴支行</v>
      </c>
      <c r="AB470" s="82" t="s">
        <v>651</v>
      </c>
      <c r="AC470" s="82">
        <v>0</v>
      </c>
      <c r="AD470" s="82">
        <v>0</v>
      </c>
      <c r="AE470" s="82">
        <v>0</v>
      </c>
      <c r="AF470" s="82">
        <v>0</v>
      </c>
      <c r="AG470" t="str">
        <f t="shared" si="50"/>
        <v>陆家嘴支行</v>
      </c>
      <c r="AI470" s="90" t="s">
        <v>866</v>
      </c>
      <c r="AJ470" s="90" t="s">
        <v>69</v>
      </c>
      <c r="AX470" t="s">
        <v>866</v>
      </c>
      <c r="AY470" t="s">
        <v>69</v>
      </c>
    </row>
    <row r="471" ht="17.25" spans="4:51">
      <c r="D471" s="81">
        <v>0</v>
      </c>
      <c r="L471">
        <v>0</v>
      </c>
      <c r="Y471" s="87"/>
      <c r="Z471">
        <f t="shared" si="51"/>
        <v>0</v>
      </c>
      <c r="AA471" t="str">
        <f t="shared" si="49"/>
        <v>曹路支行</v>
      </c>
      <c r="AB471" s="82" t="s">
        <v>226</v>
      </c>
      <c r="AC471" s="82">
        <v>0</v>
      </c>
      <c r="AD471" s="82">
        <v>0</v>
      </c>
      <c r="AE471" s="82">
        <v>5</v>
      </c>
      <c r="AF471" s="82">
        <v>558643</v>
      </c>
      <c r="AG471" t="str">
        <f t="shared" si="50"/>
        <v>曹路支行</v>
      </c>
      <c r="AI471" s="90" t="s">
        <v>867</v>
      </c>
      <c r="AJ471" s="90" t="s">
        <v>69</v>
      </c>
      <c r="AX471" t="s">
        <v>867</v>
      </c>
      <c r="AY471" t="s">
        <v>69</v>
      </c>
    </row>
    <row r="472" ht="17.25" spans="4:51">
      <c r="D472" s="81">
        <v>0</v>
      </c>
      <c r="L472">
        <v>0</v>
      </c>
      <c r="Y472" s="87"/>
      <c r="Z472">
        <f t="shared" si="51"/>
        <v>0</v>
      </c>
      <c r="AA472">
        <f t="shared" si="49"/>
        <v>0</v>
      </c>
      <c r="AB472" s="82" t="s">
        <v>868</v>
      </c>
      <c r="AC472" s="82">
        <v>0</v>
      </c>
      <c r="AD472" s="82">
        <v>0</v>
      </c>
      <c r="AE472" s="82">
        <v>0</v>
      </c>
      <c r="AF472" s="82">
        <v>0</v>
      </c>
      <c r="AG472">
        <f t="shared" si="50"/>
        <v>0</v>
      </c>
      <c r="AI472" s="90" t="s">
        <v>76</v>
      </c>
      <c r="AJ472" s="90" t="s">
        <v>69</v>
      </c>
      <c r="AX472" t="s">
        <v>76</v>
      </c>
      <c r="AY472" t="s">
        <v>69</v>
      </c>
    </row>
    <row r="473" ht="17.25" spans="4:51">
      <c r="D473" s="81">
        <v>0</v>
      </c>
      <c r="L473">
        <v>0</v>
      </c>
      <c r="Y473" s="87"/>
      <c r="Z473">
        <f t="shared" si="51"/>
        <v>0</v>
      </c>
      <c r="AA473" t="str">
        <f t="shared" si="49"/>
        <v>金海华城分理处</v>
      </c>
      <c r="AB473" s="82" t="s">
        <v>869</v>
      </c>
      <c r="AC473" s="82">
        <v>0</v>
      </c>
      <c r="AD473" s="82">
        <v>0</v>
      </c>
      <c r="AE473" s="82">
        <v>0</v>
      </c>
      <c r="AF473" s="82">
        <v>0</v>
      </c>
      <c r="AG473" t="str">
        <f t="shared" si="50"/>
        <v>金海华城分理处</v>
      </c>
      <c r="AI473" s="90" t="s">
        <v>63</v>
      </c>
      <c r="AJ473" s="90" t="s">
        <v>69</v>
      </c>
      <c r="AX473" t="s">
        <v>63</v>
      </c>
      <c r="AY473" t="s">
        <v>69</v>
      </c>
    </row>
    <row r="474" ht="17.25" spans="4:51">
      <c r="D474" s="81">
        <v>0</v>
      </c>
      <c r="L474">
        <v>0</v>
      </c>
      <c r="Y474" s="87"/>
      <c r="Z474">
        <f t="shared" si="51"/>
        <v>0</v>
      </c>
      <c r="AA474" t="str">
        <f t="shared" si="49"/>
        <v>川沙支行</v>
      </c>
      <c r="AB474" s="82" t="s">
        <v>175</v>
      </c>
      <c r="AC474" s="82">
        <v>0</v>
      </c>
      <c r="AD474" s="82">
        <v>0</v>
      </c>
      <c r="AE474" s="82">
        <v>0</v>
      </c>
      <c r="AF474" s="82">
        <v>50000</v>
      </c>
      <c r="AG474" t="str">
        <f t="shared" si="50"/>
        <v>川沙支行</v>
      </c>
      <c r="AI474" s="95" t="s">
        <v>496</v>
      </c>
      <c r="AJ474" s="90" t="s">
        <v>69</v>
      </c>
      <c r="AX474" t="s">
        <v>496</v>
      </c>
      <c r="AY474" t="s">
        <v>69</v>
      </c>
    </row>
    <row r="475" ht="17.25" spans="4:51">
      <c r="D475" s="81">
        <v>0</v>
      </c>
      <c r="L475">
        <v>0</v>
      </c>
      <c r="Y475" s="87"/>
      <c r="Z475">
        <f t="shared" si="51"/>
        <v>0</v>
      </c>
      <c r="AA475">
        <f t="shared" si="49"/>
        <v>0</v>
      </c>
      <c r="AB475" s="82" t="s">
        <v>870</v>
      </c>
      <c r="AC475" s="82">
        <v>0</v>
      </c>
      <c r="AD475" s="82">
        <v>0</v>
      </c>
      <c r="AE475" s="82">
        <v>0</v>
      </c>
      <c r="AF475" s="82">
        <v>0</v>
      </c>
      <c r="AG475">
        <f t="shared" si="50"/>
        <v>0</v>
      </c>
      <c r="AI475" s="96" t="s">
        <v>871</v>
      </c>
      <c r="AJ475" s="90" t="s">
        <v>69</v>
      </c>
      <c r="AX475" t="s">
        <v>871</v>
      </c>
      <c r="AY475" t="s">
        <v>69</v>
      </c>
    </row>
    <row r="476" ht="17.25" spans="4:51">
      <c r="D476" s="81">
        <v>0</v>
      </c>
      <c r="L476">
        <v>0</v>
      </c>
      <c r="Y476" s="87"/>
      <c r="Z476">
        <f t="shared" si="51"/>
        <v>0</v>
      </c>
      <c r="AA476" t="str">
        <f t="shared" si="49"/>
        <v>六团支行</v>
      </c>
      <c r="AB476" s="82" t="s">
        <v>872</v>
      </c>
      <c r="AC476" s="82">
        <v>0</v>
      </c>
      <c r="AD476" s="82">
        <v>0</v>
      </c>
      <c r="AE476" s="82">
        <v>1</v>
      </c>
      <c r="AF476" s="82">
        <v>20000</v>
      </c>
      <c r="AG476" t="str">
        <f t="shared" si="50"/>
        <v>六团支行</v>
      </c>
      <c r="AI476" s="90" t="s">
        <v>727</v>
      </c>
      <c r="AJ476" s="90" t="s">
        <v>69</v>
      </c>
      <c r="AX476" t="s">
        <v>727</v>
      </c>
      <c r="AY476" t="s">
        <v>69</v>
      </c>
    </row>
    <row r="477" ht="17.25" spans="4:51">
      <c r="D477" s="81">
        <v>0</v>
      </c>
      <c r="L477">
        <v>0</v>
      </c>
      <c r="Y477" s="87"/>
      <c r="Z477">
        <f t="shared" si="51"/>
        <v>0</v>
      </c>
      <c r="AA477" t="str">
        <f t="shared" si="49"/>
        <v>授信审批部</v>
      </c>
      <c r="AB477" s="82" t="s">
        <v>554</v>
      </c>
      <c r="AC477" s="82">
        <v>0</v>
      </c>
      <c r="AD477" s="82">
        <v>0</v>
      </c>
      <c r="AE477" s="82">
        <v>0</v>
      </c>
      <c r="AF477" s="82">
        <v>0</v>
      </c>
      <c r="AG477" t="str">
        <f t="shared" si="50"/>
        <v>授信审批部</v>
      </c>
      <c r="AI477" s="90" t="s">
        <v>755</v>
      </c>
      <c r="AJ477" s="90" t="s">
        <v>69</v>
      </c>
      <c r="AX477" t="s">
        <v>755</v>
      </c>
      <c r="AY477" t="s">
        <v>69</v>
      </c>
    </row>
    <row r="478" ht="17.25" spans="4:51">
      <c r="D478" s="81">
        <v>0</v>
      </c>
      <c r="L478">
        <v>0</v>
      </c>
      <c r="Y478" s="87"/>
      <c r="Z478">
        <f t="shared" si="51"/>
        <v>0</v>
      </c>
      <c r="AA478" t="str">
        <f t="shared" si="49"/>
        <v>营业部</v>
      </c>
      <c r="AB478" s="82" t="s">
        <v>420</v>
      </c>
      <c r="AC478" s="82">
        <v>0</v>
      </c>
      <c r="AD478" s="82">
        <v>0</v>
      </c>
      <c r="AE478" s="82">
        <v>0</v>
      </c>
      <c r="AF478" s="82">
        <v>0</v>
      </c>
      <c r="AG478" t="str">
        <f t="shared" si="50"/>
        <v>营业部</v>
      </c>
      <c r="AI478" s="90" t="s">
        <v>500</v>
      </c>
      <c r="AJ478" s="90" t="s">
        <v>69</v>
      </c>
      <c r="AX478" t="s">
        <v>500</v>
      </c>
      <c r="AY478" t="s">
        <v>69</v>
      </c>
    </row>
    <row r="479" ht="17.25" spans="4:51">
      <c r="D479" s="81">
        <v>0</v>
      </c>
      <c r="L479">
        <v>0</v>
      </c>
      <c r="Y479" s="87"/>
      <c r="Z479">
        <f t="shared" si="51"/>
        <v>0</v>
      </c>
      <c r="AA479" t="str">
        <f t="shared" si="49"/>
        <v>六团支行</v>
      </c>
      <c r="AB479" s="82" t="s">
        <v>422</v>
      </c>
      <c r="AC479" s="82">
        <v>0</v>
      </c>
      <c r="AD479" s="82">
        <v>0</v>
      </c>
      <c r="AE479" s="82">
        <v>0</v>
      </c>
      <c r="AF479" s="82">
        <v>365352</v>
      </c>
      <c r="AG479" t="str">
        <f t="shared" si="50"/>
        <v>六团支行</v>
      </c>
      <c r="AI479" s="90" t="s">
        <v>569</v>
      </c>
      <c r="AJ479" s="90" t="s">
        <v>69</v>
      </c>
      <c r="AX479" t="s">
        <v>569</v>
      </c>
      <c r="AY479" t="s">
        <v>69</v>
      </c>
    </row>
    <row r="480" ht="17.25" spans="4:51">
      <c r="D480" s="81">
        <v>0</v>
      </c>
      <c r="L480">
        <v>0</v>
      </c>
      <c r="Y480" s="87"/>
      <c r="Z480">
        <f t="shared" si="51"/>
        <v>0</v>
      </c>
      <c r="AA480" t="str">
        <f t="shared" si="49"/>
        <v>运营管理部</v>
      </c>
      <c r="AB480" s="82" t="s">
        <v>363</v>
      </c>
      <c r="AC480" s="82">
        <v>0</v>
      </c>
      <c r="AD480" s="82">
        <v>0</v>
      </c>
      <c r="AE480" s="82">
        <v>0</v>
      </c>
      <c r="AF480" s="82">
        <v>100000</v>
      </c>
      <c r="AG480" t="str">
        <f t="shared" si="50"/>
        <v>运营管理部</v>
      </c>
      <c r="AI480" s="90" t="s">
        <v>820</v>
      </c>
      <c r="AJ480" s="90" t="s">
        <v>69</v>
      </c>
      <c r="AX480" t="s">
        <v>820</v>
      </c>
      <c r="AY480" t="s">
        <v>69</v>
      </c>
    </row>
    <row r="481" ht="17.25" spans="4:51">
      <c r="D481" s="81">
        <v>0</v>
      </c>
      <c r="L481">
        <v>0</v>
      </c>
      <c r="Y481" s="87"/>
      <c r="Z481">
        <f t="shared" si="51"/>
        <v>0</v>
      </c>
      <c r="AA481" t="str">
        <f t="shared" si="49"/>
        <v>金桥支行</v>
      </c>
      <c r="AB481" s="82" t="s">
        <v>850</v>
      </c>
      <c r="AC481" s="82">
        <v>0</v>
      </c>
      <c r="AD481" s="82">
        <v>0</v>
      </c>
      <c r="AE481" s="82">
        <v>8</v>
      </c>
      <c r="AF481" s="82">
        <v>0</v>
      </c>
      <c r="AG481" t="str">
        <f t="shared" si="50"/>
        <v>金桥支行</v>
      </c>
      <c r="AI481" s="90" t="s">
        <v>873</v>
      </c>
      <c r="AJ481" s="90" t="s">
        <v>69</v>
      </c>
      <c r="AX481" t="s">
        <v>873</v>
      </c>
      <c r="AY481" t="s">
        <v>69</v>
      </c>
    </row>
    <row r="482" ht="17.25" spans="4:51">
      <c r="D482" s="81">
        <v>0</v>
      </c>
      <c r="L482">
        <v>0</v>
      </c>
      <c r="Y482" s="87"/>
      <c r="Z482">
        <f t="shared" si="51"/>
        <v>0</v>
      </c>
      <c r="AA482" t="str">
        <f t="shared" si="49"/>
        <v>投行机构部</v>
      </c>
      <c r="AB482" s="82" t="s">
        <v>572</v>
      </c>
      <c r="AC482" s="82">
        <v>0</v>
      </c>
      <c r="AD482" s="82">
        <v>0</v>
      </c>
      <c r="AE482" s="82">
        <v>0</v>
      </c>
      <c r="AF482" s="82">
        <v>0</v>
      </c>
      <c r="AG482" t="str">
        <f t="shared" si="50"/>
        <v>投行机构部</v>
      </c>
      <c r="AI482" s="95" t="s">
        <v>874</v>
      </c>
      <c r="AJ482" s="90" t="s">
        <v>69</v>
      </c>
      <c r="AX482" t="s">
        <v>874</v>
      </c>
      <c r="AY482" t="s">
        <v>69</v>
      </c>
    </row>
    <row r="483" ht="17.25" spans="4:51">
      <c r="D483" s="81">
        <v>0</v>
      </c>
      <c r="L483">
        <v>0</v>
      </c>
      <c r="Y483" s="87"/>
      <c r="Z483">
        <f t="shared" si="51"/>
        <v>0</v>
      </c>
      <c r="AA483" t="str">
        <f t="shared" si="49"/>
        <v>三林支行</v>
      </c>
      <c r="AB483" s="82" t="s">
        <v>734</v>
      </c>
      <c r="AC483" s="82">
        <v>0</v>
      </c>
      <c r="AD483" s="82">
        <v>0</v>
      </c>
      <c r="AE483" s="82">
        <v>0</v>
      </c>
      <c r="AF483" s="82">
        <v>0</v>
      </c>
      <c r="AG483" t="str">
        <f t="shared" si="50"/>
        <v>三林支行</v>
      </c>
      <c r="AI483" s="96" t="s">
        <v>115</v>
      </c>
      <c r="AJ483" s="90" t="s">
        <v>111</v>
      </c>
      <c r="AX483" t="s">
        <v>115</v>
      </c>
      <c r="AY483" t="s">
        <v>111</v>
      </c>
    </row>
    <row r="484" ht="17.25" spans="4:51">
      <c r="D484" s="81">
        <v>0</v>
      </c>
      <c r="L484">
        <v>0</v>
      </c>
      <c r="Y484" s="87"/>
      <c r="Z484">
        <f t="shared" si="51"/>
        <v>0</v>
      </c>
      <c r="AA484" t="str">
        <f t="shared" si="49"/>
        <v>三林支行</v>
      </c>
      <c r="AB484" s="82" t="s">
        <v>715</v>
      </c>
      <c r="AC484" s="82">
        <v>0</v>
      </c>
      <c r="AD484" s="82">
        <v>0</v>
      </c>
      <c r="AE484" s="82">
        <v>0</v>
      </c>
      <c r="AF484" s="82">
        <v>0</v>
      </c>
      <c r="AG484" t="str">
        <f t="shared" si="50"/>
        <v>三林支行</v>
      </c>
      <c r="AI484" s="90" t="s">
        <v>349</v>
      </c>
      <c r="AJ484" s="90" t="s">
        <v>111</v>
      </c>
      <c r="AX484" t="s">
        <v>349</v>
      </c>
      <c r="AY484" t="s">
        <v>111</v>
      </c>
    </row>
    <row r="485" ht="17.25" spans="4:51">
      <c r="D485" s="81">
        <v>0</v>
      </c>
      <c r="L485">
        <v>0</v>
      </c>
      <c r="Y485" s="87"/>
      <c r="Z485">
        <f t="shared" si="51"/>
        <v>0</v>
      </c>
      <c r="AA485" t="str">
        <f t="shared" si="49"/>
        <v>高桥支行</v>
      </c>
      <c r="AB485" s="82" t="s">
        <v>875</v>
      </c>
      <c r="AC485" s="82">
        <v>0</v>
      </c>
      <c r="AD485" s="82">
        <v>0</v>
      </c>
      <c r="AE485" s="82">
        <v>0</v>
      </c>
      <c r="AF485" s="82">
        <v>5000</v>
      </c>
      <c r="AG485" t="str">
        <f t="shared" si="50"/>
        <v>高桥支行</v>
      </c>
      <c r="AI485" s="90" t="s">
        <v>71</v>
      </c>
      <c r="AJ485" s="90" t="s">
        <v>111</v>
      </c>
      <c r="AX485" t="s">
        <v>71</v>
      </c>
      <c r="AY485" t="s">
        <v>111</v>
      </c>
    </row>
    <row r="486" ht="17.25" spans="4:51">
      <c r="D486" s="81">
        <v>0</v>
      </c>
      <c r="L486">
        <v>0</v>
      </c>
      <c r="Y486" s="87"/>
      <c r="Z486">
        <f t="shared" si="51"/>
        <v>0</v>
      </c>
      <c r="AA486" t="str">
        <f t="shared" si="49"/>
        <v>香山分理处</v>
      </c>
      <c r="AB486" s="82" t="s">
        <v>425</v>
      </c>
      <c r="AC486" s="82">
        <v>0</v>
      </c>
      <c r="AD486" s="82">
        <v>0</v>
      </c>
      <c r="AE486" s="82">
        <v>7</v>
      </c>
      <c r="AF486" s="82">
        <v>186000</v>
      </c>
      <c r="AG486" t="str">
        <f t="shared" si="50"/>
        <v>香山分理处</v>
      </c>
      <c r="AI486" s="90" t="s">
        <v>432</v>
      </c>
      <c r="AJ486" s="90" t="s">
        <v>111</v>
      </c>
      <c r="AX486" t="s">
        <v>432</v>
      </c>
      <c r="AY486" t="s">
        <v>111</v>
      </c>
    </row>
    <row r="487" ht="17.25" spans="4:51">
      <c r="D487" s="81">
        <v>0</v>
      </c>
      <c r="L487">
        <v>0</v>
      </c>
      <c r="Y487" s="87"/>
      <c r="Z487">
        <f t="shared" si="51"/>
        <v>0</v>
      </c>
      <c r="AA487" t="str">
        <f t="shared" si="49"/>
        <v>运营管理部</v>
      </c>
      <c r="AB487" s="82" t="s">
        <v>366</v>
      </c>
      <c r="AC487" s="82">
        <v>0</v>
      </c>
      <c r="AD487" s="82">
        <v>0</v>
      </c>
      <c r="AE487" s="82">
        <v>0</v>
      </c>
      <c r="AF487" s="82">
        <v>0</v>
      </c>
      <c r="AG487" t="str">
        <f t="shared" si="50"/>
        <v>运营管理部</v>
      </c>
      <c r="AI487" s="90" t="s">
        <v>411</v>
      </c>
      <c r="AJ487" s="90" t="s">
        <v>111</v>
      </c>
      <c r="AX487" t="s">
        <v>411</v>
      </c>
      <c r="AY487" t="s">
        <v>111</v>
      </c>
    </row>
    <row r="488" ht="17.25" spans="4:51">
      <c r="D488" s="81">
        <v>0</v>
      </c>
      <c r="L488">
        <v>0</v>
      </c>
      <c r="Y488" s="87"/>
      <c r="Z488">
        <f t="shared" si="51"/>
        <v>0</v>
      </c>
      <c r="AA488" t="str">
        <f t="shared" si="49"/>
        <v>办公室</v>
      </c>
      <c r="AB488" s="82" t="s">
        <v>60</v>
      </c>
      <c r="AC488" s="82">
        <v>0</v>
      </c>
      <c r="AD488" s="82">
        <v>0</v>
      </c>
      <c r="AE488" s="82">
        <v>0</v>
      </c>
      <c r="AF488" s="82">
        <v>0</v>
      </c>
      <c r="AG488" t="str">
        <f t="shared" si="50"/>
        <v>办公室</v>
      </c>
      <c r="AI488" s="90" t="s">
        <v>876</v>
      </c>
      <c r="AJ488" s="90" t="s">
        <v>111</v>
      </c>
      <c r="AX488" t="s">
        <v>876</v>
      </c>
      <c r="AY488" t="s">
        <v>111</v>
      </c>
    </row>
    <row r="489" ht="17.25" spans="4:51">
      <c r="D489" s="81">
        <v>0</v>
      </c>
      <c r="L489">
        <v>0</v>
      </c>
      <c r="Y489" s="87"/>
      <c r="Z489">
        <f t="shared" si="51"/>
        <v>0</v>
      </c>
      <c r="AA489" t="str">
        <f t="shared" si="49"/>
        <v>江镇支行</v>
      </c>
      <c r="AB489" s="82" t="s">
        <v>428</v>
      </c>
      <c r="AC489" s="82">
        <v>0</v>
      </c>
      <c r="AD489" s="82">
        <v>0</v>
      </c>
      <c r="AE489" s="82">
        <v>0</v>
      </c>
      <c r="AF489" s="82">
        <v>130000</v>
      </c>
      <c r="AG489" t="str">
        <f t="shared" si="50"/>
        <v>江镇支行</v>
      </c>
      <c r="AI489" s="95" t="s">
        <v>877</v>
      </c>
      <c r="AJ489" s="90" t="s">
        <v>111</v>
      </c>
      <c r="AX489" t="s">
        <v>877</v>
      </c>
      <c r="AY489" t="s">
        <v>111</v>
      </c>
    </row>
    <row r="490" ht="17.25" spans="4:51">
      <c r="D490" s="81">
        <v>0</v>
      </c>
      <c r="L490">
        <v>0</v>
      </c>
      <c r="Y490" s="87"/>
      <c r="Z490">
        <f t="shared" si="51"/>
        <v>0</v>
      </c>
      <c r="AA490" t="str">
        <f t="shared" si="49"/>
        <v>严桥支行</v>
      </c>
      <c r="AB490" s="82" t="s">
        <v>431</v>
      </c>
      <c r="AC490" s="82">
        <v>0</v>
      </c>
      <c r="AD490" s="82">
        <v>0</v>
      </c>
      <c r="AE490" s="82">
        <v>2</v>
      </c>
      <c r="AF490" s="82">
        <v>0</v>
      </c>
      <c r="AG490" t="str">
        <f t="shared" si="50"/>
        <v>严桥支行</v>
      </c>
      <c r="AI490" s="96" t="s">
        <v>391</v>
      </c>
      <c r="AJ490" s="90" t="s">
        <v>111</v>
      </c>
      <c r="AX490" t="s">
        <v>391</v>
      </c>
      <c r="AY490" t="s">
        <v>111</v>
      </c>
    </row>
    <row r="491" ht="17.25" spans="4:51">
      <c r="D491" s="81">
        <v>0</v>
      </c>
      <c r="L491">
        <v>0</v>
      </c>
      <c r="Y491" s="87"/>
      <c r="Z491">
        <f t="shared" si="51"/>
        <v>0</v>
      </c>
      <c r="AA491" t="str">
        <f t="shared" si="49"/>
        <v>蔡路支行</v>
      </c>
      <c r="AB491" s="82" t="s">
        <v>434</v>
      </c>
      <c r="AC491" s="82">
        <v>0</v>
      </c>
      <c r="AD491" s="82">
        <v>0</v>
      </c>
      <c r="AE491" s="82">
        <v>0</v>
      </c>
      <c r="AF491" s="82">
        <v>0</v>
      </c>
      <c r="AG491" t="str">
        <f t="shared" si="50"/>
        <v>蔡路支行</v>
      </c>
      <c r="AI491" s="90" t="s">
        <v>248</v>
      </c>
      <c r="AJ491" s="90" t="s">
        <v>213</v>
      </c>
      <c r="AX491" t="s">
        <v>248</v>
      </c>
      <c r="AY491" t="s">
        <v>213</v>
      </c>
    </row>
    <row r="492" ht="17.25" spans="4:51">
      <c r="D492" s="81">
        <v>0</v>
      </c>
      <c r="L492">
        <v>0</v>
      </c>
      <c r="Y492" s="87"/>
      <c r="Z492">
        <f t="shared" si="51"/>
        <v>0</v>
      </c>
      <c r="AA492" t="str">
        <f t="shared" si="49"/>
        <v>唐镇支行</v>
      </c>
      <c r="AB492" s="82" t="s">
        <v>878</v>
      </c>
      <c r="AC492" s="82">
        <v>0</v>
      </c>
      <c r="AD492" s="82">
        <v>0</v>
      </c>
      <c r="AE492" s="82">
        <v>0</v>
      </c>
      <c r="AF492" s="82">
        <v>0</v>
      </c>
      <c r="AG492" t="str">
        <f t="shared" si="50"/>
        <v>唐镇支行</v>
      </c>
      <c r="AI492" s="90" t="s">
        <v>139</v>
      </c>
      <c r="AJ492" s="90" t="s">
        <v>213</v>
      </c>
      <c r="AX492" t="s">
        <v>139</v>
      </c>
      <c r="AY492" t="s">
        <v>213</v>
      </c>
    </row>
    <row r="493" ht="17.25" spans="4:51">
      <c r="D493" s="81">
        <v>0</v>
      </c>
      <c r="L493">
        <v>0</v>
      </c>
      <c r="Y493" s="87"/>
      <c r="Z493">
        <f t="shared" si="51"/>
        <v>0</v>
      </c>
      <c r="AA493" t="str">
        <f t="shared" si="49"/>
        <v>北蔡支行</v>
      </c>
      <c r="AB493" s="82" t="s">
        <v>787</v>
      </c>
      <c r="AC493" s="82">
        <v>0</v>
      </c>
      <c r="AD493" s="82">
        <v>0</v>
      </c>
      <c r="AE493" s="82">
        <v>0</v>
      </c>
      <c r="AF493" s="82">
        <v>24200</v>
      </c>
      <c r="AG493" t="str">
        <f t="shared" si="50"/>
        <v>北蔡支行</v>
      </c>
      <c r="AI493" s="90" t="s">
        <v>446</v>
      </c>
      <c r="AJ493" s="90" t="s">
        <v>213</v>
      </c>
      <c r="AX493" t="s">
        <v>446</v>
      </c>
      <c r="AY493" t="s">
        <v>213</v>
      </c>
    </row>
    <row r="494" ht="17.25" spans="4:51">
      <c r="D494" s="81">
        <v>0</v>
      </c>
      <c r="L494">
        <v>0</v>
      </c>
      <c r="Y494" s="87"/>
      <c r="Z494">
        <f t="shared" si="51"/>
        <v>0</v>
      </c>
      <c r="AA494" t="str">
        <f t="shared" si="49"/>
        <v>运营管理部业务保障部</v>
      </c>
      <c r="AB494" s="82" t="s">
        <v>439</v>
      </c>
      <c r="AC494" s="82">
        <v>0</v>
      </c>
      <c r="AD494" s="82">
        <v>0</v>
      </c>
      <c r="AE494" s="82">
        <v>0</v>
      </c>
      <c r="AF494" s="82">
        <v>0</v>
      </c>
      <c r="AG494" t="str">
        <f t="shared" si="50"/>
        <v>运营管理部业务保障部</v>
      </c>
      <c r="AI494" s="90" t="s">
        <v>421</v>
      </c>
      <c r="AJ494" s="90" t="s">
        <v>213</v>
      </c>
      <c r="AX494" t="s">
        <v>421</v>
      </c>
      <c r="AY494" t="s">
        <v>213</v>
      </c>
    </row>
    <row r="495" ht="17.25" spans="4:51">
      <c r="D495" s="81">
        <v>0</v>
      </c>
      <c r="L495">
        <v>0</v>
      </c>
      <c r="Y495" s="87"/>
      <c r="Z495">
        <f t="shared" si="51"/>
        <v>0</v>
      </c>
      <c r="AA495" t="str">
        <f t="shared" si="49"/>
        <v>零售市场部</v>
      </c>
      <c r="AB495" s="82" t="s">
        <v>618</v>
      </c>
      <c r="AC495" s="82">
        <v>0</v>
      </c>
      <c r="AD495" s="82">
        <v>0</v>
      </c>
      <c r="AE495" s="82">
        <v>0</v>
      </c>
      <c r="AF495" s="82">
        <v>44000</v>
      </c>
      <c r="AG495" t="str">
        <f t="shared" si="50"/>
        <v>零售市场部</v>
      </c>
      <c r="AI495" s="90" t="s">
        <v>616</v>
      </c>
      <c r="AJ495" s="90" t="s">
        <v>213</v>
      </c>
      <c r="AX495" t="s">
        <v>616</v>
      </c>
      <c r="AY495" t="s">
        <v>213</v>
      </c>
    </row>
    <row r="496" ht="17.25" spans="4:51">
      <c r="D496" s="81">
        <v>0</v>
      </c>
      <c r="L496">
        <v>0</v>
      </c>
      <c r="Y496" s="87"/>
      <c r="Z496">
        <f t="shared" si="51"/>
        <v>0</v>
      </c>
      <c r="AA496">
        <f t="shared" si="49"/>
        <v>0</v>
      </c>
      <c r="AB496" s="82" t="s">
        <v>879</v>
      </c>
      <c r="AC496" s="82">
        <v>0</v>
      </c>
      <c r="AD496" s="82">
        <v>0</v>
      </c>
      <c r="AE496" s="82">
        <v>0</v>
      </c>
      <c r="AF496" s="82">
        <v>0</v>
      </c>
      <c r="AG496">
        <f t="shared" si="50"/>
        <v>0</v>
      </c>
      <c r="AI496" s="90" t="s">
        <v>880</v>
      </c>
      <c r="AJ496" s="90" t="s">
        <v>213</v>
      </c>
      <c r="AX496" t="s">
        <v>880</v>
      </c>
      <c r="AY496" t="s">
        <v>213</v>
      </c>
    </row>
    <row r="497" ht="17.25" spans="4:51">
      <c r="D497" s="81">
        <v>0</v>
      </c>
      <c r="L497">
        <v>0</v>
      </c>
      <c r="Y497" s="87"/>
      <c r="Z497">
        <f t="shared" si="51"/>
        <v>0</v>
      </c>
      <c r="AA497" t="str">
        <f t="shared" si="49"/>
        <v>王港支行</v>
      </c>
      <c r="AB497" s="82" t="s">
        <v>881</v>
      </c>
      <c r="AC497" s="82">
        <v>0</v>
      </c>
      <c r="AD497" s="82">
        <v>0</v>
      </c>
      <c r="AE497" s="82">
        <v>0</v>
      </c>
      <c r="AF497" s="82">
        <v>0</v>
      </c>
      <c r="AG497" t="str">
        <f t="shared" si="50"/>
        <v>王港支行</v>
      </c>
      <c r="AI497" s="93" t="s">
        <v>882</v>
      </c>
      <c r="AJ497" s="90" t="s">
        <v>213</v>
      </c>
      <c r="AX497" t="s">
        <v>882</v>
      </c>
      <c r="AY497" t="s">
        <v>213</v>
      </c>
    </row>
    <row r="498" ht="17.25" spans="4:51">
      <c r="D498" s="81">
        <v>0</v>
      </c>
      <c r="L498">
        <v>0</v>
      </c>
      <c r="Y498" s="87"/>
      <c r="Z498">
        <f t="shared" si="51"/>
        <v>0</v>
      </c>
      <c r="AA498">
        <f t="shared" si="49"/>
        <v>0</v>
      </c>
      <c r="AB498" s="82" t="s">
        <v>883</v>
      </c>
      <c r="AC498" s="82">
        <v>0</v>
      </c>
      <c r="AD498" s="82">
        <v>0</v>
      </c>
      <c r="AE498" s="82">
        <v>0</v>
      </c>
      <c r="AF498" s="82">
        <v>0</v>
      </c>
      <c r="AG498">
        <f t="shared" si="50"/>
        <v>0</v>
      </c>
      <c r="AI498" s="94" t="s">
        <v>606</v>
      </c>
      <c r="AJ498" s="90" t="s">
        <v>133</v>
      </c>
      <c r="AX498" t="s">
        <v>606</v>
      </c>
      <c r="AY498" t="s">
        <v>133</v>
      </c>
    </row>
    <row r="499" ht="17.25" spans="4:51">
      <c r="D499" s="81">
        <v>0</v>
      </c>
      <c r="L499">
        <v>0</v>
      </c>
      <c r="Y499" s="87"/>
      <c r="Z499">
        <f t="shared" si="51"/>
        <v>0</v>
      </c>
      <c r="AA499">
        <f t="shared" si="49"/>
        <v>0</v>
      </c>
      <c r="AB499" s="82" t="s">
        <v>884</v>
      </c>
      <c r="AC499" s="82">
        <v>0</v>
      </c>
      <c r="AD499" s="82">
        <v>0</v>
      </c>
      <c r="AE499" s="82">
        <v>0</v>
      </c>
      <c r="AF499" s="82">
        <v>0</v>
      </c>
      <c r="AG499">
        <f t="shared" si="50"/>
        <v>0</v>
      </c>
      <c r="AI499" s="95" t="s">
        <v>145</v>
      </c>
      <c r="AJ499" s="90" t="s">
        <v>133</v>
      </c>
      <c r="AX499" t="s">
        <v>145</v>
      </c>
      <c r="AY499" t="s">
        <v>133</v>
      </c>
    </row>
    <row r="500" ht="17.25" spans="4:51">
      <c r="D500" s="81">
        <v>0</v>
      </c>
      <c r="L500">
        <v>0</v>
      </c>
      <c r="Y500" s="87"/>
      <c r="Z500">
        <f t="shared" si="51"/>
        <v>0</v>
      </c>
      <c r="AA500" t="str">
        <f t="shared" si="49"/>
        <v>高东支行</v>
      </c>
      <c r="AB500" s="82" t="s">
        <v>885</v>
      </c>
      <c r="AC500" s="82">
        <v>0</v>
      </c>
      <c r="AD500" s="82">
        <v>0</v>
      </c>
      <c r="AE500" s="82">
        <v>0</v>
      </c>
      <c r="AF500" s="82">
        <v>5000</v>
      </c>
      <c r="AG500" t="str">
        <f t="shared" si="50"/>
        <v>高东支行</v>
      </c>
      <c r="AI500" s="90" t="s">
        <v>869</v>
      </c>
      <c r="AJ500" s="90" t="s">
        <v>133</v>
      </c>
      <c r="AX500" t="s">
        <v>869</v>
      </c>
      <c r="AY500" t="s">
        <v>133</v>
      </c>
    </row>
    <row r="501" ht="17.25" spans="4:51">
      <c r="D501" s="81">
        <v>0</v>
      </c>
      <c r="L501">
        <v>0</v>
      </c>
      <c r="Y501" s="87"/>
      <c r="Z501">
        <f t="shared" si="51"/>
        <v>0</v>
      </c>
      <c r="AA501" t="str">
        <f t="shared" si="49"/>
        <v>花木支行</v>
      </c>
      <c r="AB501" s="82" t="s">
        <v>683</v>
      </c>
      <c r="AC501" s="82">
        <v>0</v>
      </c>
      <c r="AD501" s="82">
        <v>0</v>
      </c>
      <c r="AE501" s="82">
        <v>0</v>
      </c>
      <c r="AF501" s="82">
        <v>201478</v>
      </c>
      <c r="AG501" t="str">
        <f t="shared" si="50"/>
        <v>花木支行</v>
      </c>
      <c r="AI501" s="96" t="s">
        <v>233</v>
      </c>
      <c r="AJ501" s="90" t="s">
        <v>133</v>
      </c>
      <c r="AX501" t="s">
        <v>233</v>
      </c>
      <c r="AY501" t="s">
        <v>133</v>
      </c>
    </row>
    <row r="502" ht="17.25" spans="4:51">
      <c r="D502" s="81">
        <v>0</v>
      </c>
      <c r="L502">
        <v>0</v>
      </c>
      <c r="Y502" s="87"/>
      <c r="Z502">
        <f t="shared" si="51"/>
        <v>0</v>
      </c>
      <c r="AA502" t="str">
        <f t="shared" si="49"/>
        <v>北蔡支行</v>
      </c>
      <c r="AB502" s="82" t="s">
        <v>792</v>
      </c>
      <c r="AC502" s="82">
        <v>0</v>
      </c>
      <c r="AD502" s="82">
        <v>0</v>
      </c>
      <c r="AE502" s="82">
        <v>0</v>
      </c>
      <c r="AF502" s="82">
        <v>9000</v>
      </c>
      <c r="AG502" t="str">
        <f t="shared" si="50"/>
        <v>北蔡支行</v>
      </c>
      <c r="AI502" s="90" t="s">
        <v>426</v>
      </c>
      <c r="AJ502" s="90" t="s">
        <v>133</v>
      </c>
      <c r="AX502" t="s">
        <v>426</v>
      </c>
      <c r="AY502" t="s">
        <v>133</v>
      </c>
    </row>
    <row r="503" ht="17.25" spans="4:51">
      <c r="D503" s="81">
        <v>0</v>
      </c>
      <c r="L503">
        <v>0</v>
      </c>
      <c r="Y503" s="87"/>
      <c r="Z503">
        <f t="shared" si="51"/>
        <v>0</v>
      </c>
      <c r="AA503" t="str">
        <f t="shared" si="49"/>
        <v>唐镇支行</v>
      </c>
      <c r="AB503" s="82" t="s">
        <v>437</v>
      </c>
      <c r="AC503" s="82">
        <v>0</v>
      </c>
      <c r="AD503" s="82">
        <v>0</v>
      </c>
      <c r="AE503" s="82">
        <v>1</v>
      </c>
      <c r="AF503" s="82">
        <v>0</v>
      </c>
      <c r="AG503" t="str">
        <f t="shared" si="50"/>
        <v>唐镇支行</v>
      </c>
      <c r="AI503" s="90" t="s">
        <v>886</v>
      </c>
      <c r="AJ503" s="90" t="s">
        <v>133</v>
      </c>
      <c r="AX503" t="s">
        <v>886</v>
      </c>
      <c r="AY503" t="s">
        <v>133</v>
      </c>
    </row>
    <row r="504" ht="17.25" spans="4:51">
      <c r="D504" s="81">
        <v>0</v>
      </c>
      <c r="L504">
        <v>0</v>
      </c>
      <c r="Y504" s="87"/>
      <c r="Z504">
        <f t="shared" si="51"/>
        <v>0</v>
      </c>
      <c r="AA504" t="str">
        <f t="shared" si="49"/>
        <v>东波分理处</v>
      </c>
      <c r="AB504" s="82" t="s">
        <v>440</v>
      </c>
      <c r="AC504" s="82">
        <v>0</v>
      </c>
      <c r="AD504" s="82">
        <v>0</v>
      </c>
      <c r="AE504" s="82">
        <v>0</v>
      </c>
      <c r="AF504" s="82">
        <v>0</v>
      </c>
      <c r="AG504" t="str">
        <f t="shared" si="50"/>
        <v>东波分理处</v>
      </c>
      <c r="AI504" s="90" t="s">
        <v>887</v>
      </c>
      <c r="AJ504" s="90" t="s">
        <v>133</v>
      </c>
      <c r="AX504" t="s">
        <v>887</v>
      </c>
      <c r="AY504" t="s">
        <v>133</v>
      </c>
    </row>
    <row r="505" ht="17.25" spans="4:51">
      <c r="D505" s="81">
        <v>0</v>
      </c>
      <c r="L505">
        <v>0</v>
      </c>
      <c r="Y505" s="87"/>
      <c r="Z505">
        <f t="shared" si="51"/>
        <v>0</v>
      </c>
      <c r="AA505">
        <f t="shared" si="49"/>
        <v>0</v>
      </c>
      <c r="AB505" s="82" t="s">
        <v>888</v>
      </c>
      <c r="AC505" s="82">
        <v>0</v>
      </c>
      <c r="AD505" s="82">
        <v>0</v>
      </c>
      <c r="AE505" s="82">
        <v>0</v>
      </c>
      <c r="AF505" s="82">
        <v>10000</v>
      </c>
      <c r="AG505">
        <f t="shared" si="50"/>
        <v>0</v>
      </c>
      <c r="AI505" s="90" t="s">
        <v>889</v>
      </c>
      <c r="AJ505" s="90" t="s">
        <v>133</v>
      </c>
      <c r="AX505" t="s">
        <v>889</v>
      </c>
      <c r="AY505" t="s">
        <v>133</v>
      </c>
    </row>
    <row r="506" ht="17.25" spans="4:51">
      <c r="D506" s="81">
        <v>0</v>
      </c>
      <c r="L506">
        <v>0</v>
      </c>
      <c r="Y506" s="87"/>
      <c r="Z506">
        <f t="shared" si="51"/>
        <v>0</v>
      </c>
      <c r="AA506">
        <f t="shared" si="49"/>
        <v>0</v>
      </c>
      <c r="AB506" s="82" t="s">
        <v>890</v>
      </c>
      <c r="AC506" s="82">
        <v>0</v>
      </c>
      <c r="AD506" s="82">
        <v>0</v>
      </c>
      <c r="AE506" s="82">
        <v>0</v>
      </c>
      <c r="AF506" s="82">
        <v>0</v>
      </c>
      <c r="AG506">
        <f t="shared" si="50"/>
        <v>0</v>
      </c>
      <c r="AI506" s="90" t="s">
        <v>834</v>
      </c>
      <c r="AJ506" s="90" t="s">
        <v>114</v>
      </c>
      <c r="AX506" t="s">
        <v>834</v>
      </c>
      <c r="AY506" t="s">
        <v>114</v>
      </c>
    </row>
    <row r="507" ht="17.25" spans="4:51">
      <c r="D507" s="81">
        <v>0</v>
      </c>
      <c r="L507">
        <v>0</v>
      </c>
      <c r="Y507" s="87"/>
      <c r="Z507">
        <f t="shared" si="51"/>
        <v>0</v>
      </c>
      <c r="AA507">
        <f t="shared" si="49"/>
        <v>0</v>
      </c>
      <c r="AB507" s="82" t="s">
        <v>891</v>
      </c>
      <c r="AC507" s="82">
        <v>0</v>
      </c>
      <c r="AD507" s="82">
        <v>0</v>
      </c>
      <c r="AE507" s="82">
        <v>0</v>
      </c>
      <c r="AF507" s="82">
        <v>0</v>
      </c>
      <c r="AG507">
        <f t="shared" si="50"/>
        <v>0</v>
      </c>
      <c r="AI507" s="90" t="s">
        <v>875</v>
      </c>
      <c r="AJ507" s="90" t="s">
        <v>114</v>
      </c>
      <c r="AX507" t="s">
        <v>875</v>
      </c>
      <c r="AY507" t="s">
        <v>114</v>
      </c>
    </row>
    <row r="508" ht="17.25" spans="4:51">
      <c r="D508" s="81">
        <v>0</v>
      </c>
      <c r="L508">
        <v>0</v>
      </c>
      <c r="Y508" s="87"/>
      <c r="Z508">
        <f t="shared" si="51"/>
        <v>0</v>
      </c>
      <c r="AA508" t="str">
        <f t="shared" si="49"/>
        <v>金桥支行</v>
      </c>
      <c r="AB508" s="82" t="s">
        <v>845</v>
      </c>
      <c r="AC508" s="82">
        <v>0</v>
      </c>
      <c r="AD508" s="82">
        <v>0</v>
      </c>
      <c r="AE508" s="82">
        <v>0</v>
      </c>
      <c r="AF508" s="82">
        <v>0</v>
      </c>
      <c r="AG508" t="str">
        <f t="shared" si="50"/>
        <v>金桥支行</v>
      </c>
      <c r="AI508" s="90" t="s">
        <v>892</v>
      </c>
      <c r="AJ508" s="90" t="s">
        <v>114</v>
      </c>
      <c r="AX508" t="s">
        <v>892</v>
      </c>
      <c r="AY508" t="s">
        <v>114</v>
      </c>
    </row>
    <row r="509" ht="17.25" spans="4:51">
      <c r="D509" s="81">
        <v>0</v>
      </c>
      <c r="L509">
        <v>0</v>
      </c>
      <c r="Y509" s="87"/>
      <c r="Z509">
        <f t="shared" si="51"/>
        <v>0</v>
      </c>
      <c r="AA509" t="str">
        <f t="shared" si="49"/>
        <v>风险管理部</v>
      </c>
      <c r="AB509" s="82" t="s">
        <v>485</v>
      </c>
      <c r="AC509" s="82">
        <v>0</v>
      </c>
      <c r="AD509" s="82">
        <v>0</v>
      </c>
      <c r="AE509" s="82">
        <v>1</v>
      </c>
      <c r="AF509" s="82">
        <v>0</v>
      </c>
      <c r="AG509" t="str">
        <f t="shared" si="50"/>
        <v>风险管理部</v>
      </c>
      <c r="AI509" s="90" t="s">
        <v>634</v>
      </c>
      <c r="AJ509" s="90" t="s">
        <v>114</v>
      </c>
      <c r="AX509" t="s">
        <v>634</v>
      </c>
      <c r="AY509" t="s">
        <v>114</v>
      </c>
    </row>
    <row r="510" ht="17.25" spans="4:51">
      <c r="D510" s="81">
        <v>0</v>
      </c>
      <c r="L510">
        <v>0</v>
      </c>
      <c r="Y510" s="87"/>
      <c r="Z510">
        <f t="shared" si="51"/>
        <v>0</v>
      </c>
      <c r="AA510">
        <f t="shared" si="49"/>
        <v>0</v>
      </c>
      <c r="AB510" s="82" t="s">
        <v>893</v>
      </c>
      <c r="AC510" s="82">
        <v>0</v>
      </c>
      <c r="AD510" s="82">
        <v>0</v>
      </c>
      <c r="AE510" s="82">
        <v>0</v>
      </c>
      <c r="AF510" s="82">
        <v>0</v>
      </c>
      <c r="AG510">
        <f t="shared" si="50"/>
        <v>0</v>
      </c>
      <c r="AI510" s="90" t="s">
        <v>481</v>
      </c>
      <c r="AJ510" s="90" t="s">
        <v>114</v>
      </c>
      <c r="AX510" t="s">
        <v>481</v>
      </c>
      <c r="AY510" t="s">
        <v>114</v>
      </c>
    </row>
    <row r="511" ht="17.25" spans="4:51">
      <c r="D511" s="81">
        <v>0</v>
      </c>
      <c r="L511">
        <v>0</v>
      </c>
      <c r="Y511" s="87"/>
      <c r="Z511">
        <f t="shared" si="51"/>
        <v>0</v>
      </c>
      <c r="AA511" t="str">
        <f t="shared" si="49"/>
        <v>运营管理部</v>
      </c>
      <c r="AB511" s="82" t="s">
        <v>367</v>
      </c>
      <c r="AC511" s="82">
        <v>0</v>
      </c>
      <c r="AD511" s="82">
        <v>0</v>
      </c>
      <c r="AE511" s="82">
        <v>0</v>
      </c>
      <c r="AF511" s="82">
        <v>0</v>
      </c>
      <c r="AG511" t="str">
        <f t="shared" si="50"/>
        <v>运营管理部</v>
      </c>
      <c r="AI511" s="90" t="s">
        <v>508</v>
      </c>
      <c r="AJ511" s="90" t="s">
        <v>114</v>
      </c>
      <c r="AX511" t="s">
        <v>508</v>
      </c>
      <c r="AY511" t="s">
        <v>114</v>
      </c>
    </row>
    <row r="512" ht="17.25" spans="4:51">
      <c r="D512" s="81">
        <v>0</v>
      </c>
      <c r="L512">
        <v>0</v>
      </c>
      <c r="Y512" s="87"/>
      <c r="Z512">
        <f t="shared" si="51"/>
        <v>0</v>
      </c>
      <c r="AA512">
        <f t="shared" si="49"/>
        <v>0</v>
      </c>
      <c r="AB512" s="82" t="s">
        <v>894</v>
      </c>
      <c r="AC512" s="82">
        <v>0</v>
      </c>
      <c r="AD512" s="82">
        <v>0</v>
      </c>
      <c r="AE512" s="82">
        <v>0</v>
      </c>
      <c r="AF512" s="82">
        <v>0</v>
      </c>
      <c r="AG512">
        <f t="shared" si="50"/>
        <v>0</v>
      </c>
      <c r="AI512" s="90" t="s">
        <v>691</v>
      </c>
      <c r="AJ512" s="90" t="s">
        <v>114</v>
      </c>
      <c r="AX512" t="s">
        <v>691</v>
      </c>
      <c r="AY512" t="s">
        <v>114</v>
      </c>
    </row>
    <row r="513" ht="17.25" spans="4:51">
      <c r="D513" s="81">
        <v>0</v>
      </c>
      <c r="L513">
        <v>0</v>
      </c>
      <c r="Y513" s="87"/>
      <c r="Z513">
        <f t="shared" si="51"/>
        <v>0</v>
      </c>
      <c r="AA513">
        <f t="shared" si="49"/>
        <v>0</v>
      </c>
      <c r="AB513" s="82" t="s">
        <v>895</v>
      </c>
      <c r="AC513" s="82">
        <v>0</v>
      </c>
      <c r="AD513" s="82">
        <v>0</v>
      </c>
      <c r="AE513" s="82">
        <v>0</v>
      </c>
      <c r="AF513" s="82">
        <v>0</v>
      </c>
      <c r="AG513">
        <f t="shared" si="50"/>
        <v>0</v>
      </c>
      <c r="AI513" s="90" t="s">
        <v>896</v>
      </c>
      <c r="AJ513" s="90" t="s">
        <v>114</v>
      </c>
      <c r="AX513" t="s">
        <v>896</v>
      </c>
      <c r="AY513" t="s">
        <v>114</v>
      </c>
    </row>
    <row r="514" ht="17.25" spans="4:51">
      <c r="D514" s="81">
        <v>0</v>
      </c>
      <c r="L514">
        <v>0</v>
      </c>
      <c r="Y514" s="87"/>
      <c r="Z514">
        <f t="shared" si="51"/>
        <v>0</v>
      </c>
      <c r="AA514" t="str">
        <f t="shared" ref="AA514:AA577" si="52">AG514</f>
        <v>北蔡支行</v>
      </c>
      <c r="AB514" s="82" t="s">
        <v>783</v>
      </c>
      <c r="AC514" s="82">
        <v>0</v>
      </c>
      <c r="AD514" s="82">
        <v>0</v>
      </c>
      <c r="AE514" s="82">
        <v>0</v>
      </c>
      <c r="AF514" s="82">
        <v>0</v>
      </c>
      <c r="AG514" t="str">
        <f t="shared" ref="AG514:AG577" si="53">IFERROR(VLOOKUP(AB514,$AI:$AJ,2,FALSE),0)</f>
        <v>北蔡支行</v>
      </c>
      <c r="AI514" s="90" t="s">
        <v>897</v>
      </c>
      <c r="AJ514" s="90" t="s">
        <v>114</v>
      </c>
      <c r="AX514" t="s">
        <v>897</v>
      </c>
      <c r="AY514" t="s">
        <v>114</v>
      </c>
    </row>
    <row r="515" ht="17.25" spans="4:51">
      <c r="D515" s="81">
        <v>0</v>
      </c>
      <c r="L515">
        <v>0</v>
      </c>
      <c r="Y515" s="87"/>
      <c r="Z515">
        <f t="shared" si="51"/>
        <v>0</v>
      </c>
      <c r="AA515" t="str">
        <f t="shared" si="52"/>
        <v>零售市场部</v>
      </c>
      <c r="AB515" s="82" t="s">
        <v>179</v>
      </c>
      <c r="AC515" s="82">
        <v>1</v>
      </c>
      <c r="AD515" s="82">
        <v>281000</v>
      </c>
      <c r="AE515" s="82">
        <v>35</v>
      </c>
      <c r="AF515" s="82">
        <v>4419332</v>
      </c>
      <c r="AG515" t="str">
        <f t="shared" si="53"/>
        <v>零售市场部</v>
      </c>
      <c r="AI515" s="90" t="s">
        <v>123</v>
      </c>
      <c r="AJ515" s="90" t="s">
        <v>114</v>
      </c>
      <c r="AX515" t="s">
        <v>123</v>
      </c>
      <c r="AY515" t="s">
        <v>114</v>
      </c>
    </row>
    <row r="516" ht="17.25" spans="4:51">
      <c r="D516" s="81">
        <v>0</v>
      </c>
      <c r="L516">
        <v>0</v>
      </c>
      <c r="Y516" s="87"/>
      <c r="Z516">
        <f t="shared" ref="Z516:Z579" si="54">P516-Y516</f>
        <v>0</v>
      </c>
      <c r="AA516" t="str">
        <f t="shared" si="52"/>
        <v>芳华分理处</v>
      </c>
      <c r="AB516" s="82" t="s">
        <v>232</v>
      </c>
      <c r="AC516" s="82">
        <v>0</v>
      </c>
      <c r="AD516" s="82">
        <v>10000</v>
      </c>
      <c r="AE516" s="82">
        <v>0</v>
      </c>
      <c r="AF516" s="82">
        <v>115000</v>
      </c>
      <c r="AG516" t="str">
        <f t="shared" si="53"/>
        <v>芳华分理处</v>
      </c>
      <c r="AI516" s="90" t="s">
        <v>716</v>
      </c>
      <c r="AJ516" s="90" t="s">
        <v>114</v>
      </c>
      <c r="AX516" t="s">
        <v>716</v>
      </c>
      <c r="AY516" t="s">
        <v>114</v>
      </c>
    </row>
    <row r="517" ht="17.25" spans="4:51">
      <c r="D517" s="81">
        <v>0</v>
      </c>
      <c r="L517">
        <v>0</v>
      </c>
      <c r="Y517" s="87"/>
      <c r="Z517">
        <f t="shared" si="54"/>
        <v>0</v>
      </c>
      <c r="AA517" t="str">
        <f t="shared" si="52"/>
        <v>南新分理处</v>
      </c>
      <c r="AB517" s="82" t="s">
        <v>833</v>
      </c>
      <c r="AC517" s="82">
        <v>0</v>
      </c>
      <c r="AD517" s="82">
        <v>0</v>
      </c>
      <c r="AE517" s="82">
        <v>0</v>
      </c>
      <c r="AF517" s="82">
        <v>0</v>
      </c>
      <c r="AG517" t="str">
        <f t="shared" si="53"/>
        <v>南新分理处</v>
      </c>
      <c r="AI517" s="90" t="s">
        <v>628</v>
      </c>
      <c r="AJ517" s="90" t="s">
        <v>114</v>
      </c>
      <c r="AX517" t="s">
        <v>628</v>
      </c>
      <c r="AY517" t="s">
        <v>114</v>
      </c>
    </row>
    <row r="518" ht="17.25" spans="4:51">
      <c r="D518" s="81">
        <v>0</v>
      </c>
      <c r="L518">
        <v>0</v>
      </c>
      <c r="Y518" s="87"/>
      <c r="Z518">
        <f t="shared" si="54"/>
        <v>0</v>
      </c>
      <c r="AA518" t="str">
        <f t="shared" si="52"/>
        <v>运营管理部业务保障部</v>
      </c>
      <c r="AB518" s="82" t="s">
        <v>444</v>
      </c>
      <c r="AC518" s="82">
        <v>0</v>
      </c>
      <c r="AD518" s="82">
        <v>0</v>
      </c>
      <c r="AE518" s="82">
        <v>0</v>
      </c>
      <c r="AF518" s="82">
        <v>0</v>
      </c>
      <c r="AG518" t="str">
        <f t="shared" si="53"/>
        <v>运营管理部业务保障部</v>
      </c>
      <c r="AI518" s="95" t="s">
        <v>438</v>
      </c>
      <c r="AJ518" s="90" t="s">
        <v>114</v>
      </c>
      <c r="AX518" t="s">
        <v>438</v>
      </c>
      <c r="AY518" t="s">
        <v>114</v>
      </c>
    </row>
    <row r="519" ht="17.25" spans="4:51">
      <c r="D519" s="81">
        <v>0</v>
      </c>
      <c r="L519">
        <v>0</v>
      </c>
      <c r="Y519" s="87"/>
      <c r="Z519">
        <f t="shared" si="54"/>
        <v>0</v>
      </c>
      <c r="AA519" t="str">
        <f t="shared" si="52"/>
        <v>合庆支行</v>
      </c>
      <c r="AB519" s="82" t="s">
        <v>898</v>
      </c>
      <c r="AC519" s="82">
        <v>0</v>
      </c>
      <c r="AD519" s="82">
        <v>0</v>
      </c>
      <c r="AE519" s="82">
        <v>0</v>
      </c>
      <c r="AF519" s="82">
        <v>0</v>
      </c>
      <c r="AG519" t="str">
        <f t="shared" si="53"/>
        <v>合庆支行</v>
      </c>
      <c r="AI519" s="96" t="s">
        <v>575</v>
      </c>
      <c r="AJ519" s="90" t="s">
        <v>114</v>
      </c>
      <c r="AX519" t="s">
        <v>575</v>
      </c>
      <c r="AY519" t="s">
        <v>114</v>
      </c>
    </row>
    <row r="520" ht="17.25" spans="4:51">
      <c r="D520" s="81">
        <v>0</v>
      </c>
      <c r="L520">
        <v>0</v>
      </c>
      <c r="Y520" s="87"/>
      <c r="Z520">
        <f t="shared" si="54"/>
        <v>0</v>
      </c>
      <c r="AA520" t="str">
        <f t="shared" si="52"/>
        <v>营业部</v>
      </c>
      <c r="AB520" s="82" t="s">
        <v>595</v>
      </c>
      <c r="AC520" s="82">
        <v>0</v>
      </c>
      <c r="AD520" s="82">
        <v>0</v>
      </c>
      <c r="AE520" s="82">
        <v>0</v>
      </c>
      <c r="AF520" s="82">
        <v>0</v>
      </c>
      <c r="AG520" t="str">
        <f t="shared" si="53"/>
        <v>营业部</v>
      </c>
      <c r="AI520" s="90" t="s">
        <v>829</v>
      </c>
      <c r="AJ520" s="90" t="s">
        <v>114</v>
      </c>
      <c r="AX520" t="s">
        <v>829</v>
      </c>
      <c r="AY520" t="s">
        <v>114</v>
      </c>
    </row>
    <row r="521" ht="17.25" spans="4:51">
      <c r="D521" s="81">
        <v>0</v>
      </c>
      <c r="L521">
        <v>0</v>
      </c>
      <c r="Y521" s="87"/>
      <c r="Z521">
        <f t="shared" si="54"/>
        <v>0</v>
      </c>
      <c r="AA521">
        <f t="shared" si="52"/>
        <v>0</v>
      </c>
      <c r="AB521" s="82" t="s">
        <v>899</v>
      </c>
      <c r="AC521" s="82">
        <v>0</v>
      </c>
      <c r="AD521" s="82">
        <v>0</v>
      </c>
      <c r="AE521" s="82">
        <v>0</v>
      </c>
      <c r="AF521" s="82">
        <v>0</v>
      </c>
      <c r="AG521">
        <f t="shared" si="53"/>
        <v>0</v>
      </c>
      <c r="AI521" s="90" t="s">
        <v>900</v>
      </c>
      <c r="AJ521" s="90" t="s">
        <v>114</v>
      </c>
      <c r="AX521" t="s">
        <v>900</v>
      </c>
      <c r="AY521" t="s">
        <v>114</v>
      </c>
    </row>
    <row r="522" ht="17.25" spans="4:51">
      <c r="D522" s="81">
        <v>0</v>
      </c>
      <c r="L522">
        <v>0</v>
      </c>
      <c r="Y522" s="87"/>
      <c r="Z522">
        <f t="shared" si="54"/>
        <v>0</v>
      </c>
      <c r="AA522" t="str">
        <f t="shared" si="52"/>
        <v>民耀分理处</v>
      </c>
      <c r="AB522" s="82" t="s">
        <v>446</v>
      </c>
      <c r="AC522" s="82">
        <v>1</v>
      </c>
      <c r="AD522" s="82">
        <v>0</v>
      </c>
      <c r="AE522" s="82">
        <v>1</v>
      </c>
      <c r="AF522" s="82">
        <v>0</v>
      </c>
      <c r="AG522" t="str">
        <f t="shared" si="53"/>
        <v>民耀分理处</v>
      </c>
      <c r="AI522" s="90" t="s">
        <v>901</v>
      </c>
      <c r="AJ522" s="90" t="s">
        <v>114</v>
      </c>
      <c r="AX522" t="s">
        <v>901</v>
      </c>
      <c r="AY522" t="s">
        <v>114</v>
      </c>
    </row>
    <row r="523" ht="17.25" spans="4:51">
      <c r="D523" s="81">
        <v>0</v>
      </c>
      <c r="L523">
        <v>0</v>
      </c>
      <c r="Y523" s="87"/>
      <c r="Z523">
        <f t="shared" si="54"/>
        <v>0</v>
      </c>
      <c r="AA523" t="str">
        <f t="shared" si="52"/>
        <v>高桥支行</v>
      </c>
      <c r="AB523" s="82" t="s">
        <v>900</v>
      </c>
      <c r="AC523" s="82">
        <v>0</v>
      </c>
      <c r="AD523" s="82">
        <v>0</v>
      </c>
      <c r="AE523" s="82">
        <v>0</v>
      </c>
      <c r="AF523" s="82">
        <v>0</v>
      </c>
      <c r="AG523" t="str">
        <f t="shared" si="53"/>
        <v>高桥支行</v>
      </c>
      <c r="AI523" s="90" t="s">
        <v>902</v>
      </c>
      <c r="AJ523" s="90" t="s">
        <v>114</v>
      </c>
      <c r="AX523" t="s">
        <v>902</v>
      </c>
      <c r="AY523" t="s">
        <v>114</v>
      </c>
    </row>
    <row r="524" ht="17.25" spans="4:51">
      <c r="D524" s="81">
        <v>0</v>
      </c>
      <c r="L524">
        <v>0</v>
      </c>
      <c r="Y524" s="87"/>
      <c r="Z524">
        <f t="shared" si="54"/>
        <v>0</v>
      </c>
      <c r="AA524" t="str">
        <f t="shared" si="52"/>
        <v>唐镇支行</v>
      </c>
      <c r="AB524" s="82" t="s">
        <v>903</v>
      </c>
      <c r="AC524" s="82">
        <v>0</v>
      </c>
      <c r="AD524" s="82">
        <v>0</v>
      </c>
      <c r="AE524" s="82">
        <v>0</v>
      </c>
      <c r="AF524" s="82">
        <v>0</v>
      </c>
      <c r="AG524" t="str">
        <f t="shared" si="53"/>
        <v>唐镇支行</v>
      </c>
      <c r="AI524" s="90" t="s">
        <v>762</v>
      </c>
      <c r="AJ524" s="90" t="s">
        <v>114</v>
      </c>
      <c r="AX524" t="s">
        <v>762</v>
      </c>
      <c r="AY524" t="s">
        <v>114</v>
      </c>
    </row>
    <row r="525" ht="17.25" spans="4:51">
      <c r="D525" s="81">
        <v>0</v>
      </c>
      <c r="L525">
        <v>0</v>
      </c>
      <c r="Y525" s="87"/>
      <c r="Z525">
        <f t="shared" si="54"/>
        <v>0</v>
      </c>
      <c r="AA525" t="str">
        <f t="shared" si="52"/>
        <v>金杨支行</v>
      </c>
      <c r="AB525" s="82" t="s">
        <v>449</v>
      </c>
      <c r="AC525" s="82">
        <v>0</v>
      </c>
      <c r="AD525" s="82">
        <v>0</v>
      </c>
      <c r="AE525" s="82">
        <v>0</v>
      </c>
      <c r="AF525" s="82">
        <v>200000</v>
      </c>
      <c r="AG525" t="str">
        <f t="shared" si="53"/>
        <v>金杨支行</v>
      </c>
      <c r="AI525" s="90" t="s">
        <v>904</v>
      </c>
      <c r="AJ525" s="90" t="s">
        <v>114</v>
      </c>
      <c r="AX525" t="s">
        <v>904</v>
      </c>
      <c r="AY525" t="s">
        <v>114</v>
      </c>
    </row>
    <row r="526" ht="17.25" spans="4:51">
      <c r="D526" s="81">
        <v>0</v>
      </c>
      <c r="L526">
        <v>0</v>
      </c>
      <c r="Y526" s="87"/>
      <c r="Z526">
        <f t="shared" si="54"/>
        <v>0</v>
      </c>
      <c r="AA526" t="str">
        <f t="shared" si="52"/>
        <v>运营管理部业务保障部</v>
      </c>
      <c r="AB526" s="82" t="s">
        <v>424</v>
      </c>
      <c r="AC526" s="82">
        <v>0</v>
      </c>
      <c r="AD526" s="82">
        <v>0</v>
      </c>
      <c r="AE526" s="82">
        <v>0</v>
      </c>
      <c r="AF526" s="82">
        <v>0</v>
      </c>
      <c r="AG526" t="str">
        <f t="shared" si="53"/>
        <v>运营管理部业务保障部</v>
      </c>
      <c r="AI526" s="95" t="s">
        <v>905</v>
      </c>
      <c r="AJ526" s="90" t="s">
        <v>96</v>
      </c>
      <c r="AX526" t="s">
        <v>905</v>
      </c>
      <c r="AY526" t="s">
        <v>96</v>
      </c>
    </row>
    <row r="527" ht="17.25" spans="4:51">
      <c r="D527" s="81">
        <v>0</v>
      </c>
      <c r="L527">
        <v>0</v>
      </c>
      <c r="Y527" s="87"/>
      <c r="Z527">
        <f t="shared" si="54"/>
        <v>0</v>
      </c>
      <c r="AA527" t="str">
        <f t="shared" si="52"/>
        <v>杨思支行</v>
      </c>
      <c r="AB527" s="82" t="s">
        <v>451</v>
      </c>
      <c r="AC527" s="82">
        <v>0</v>
      </c>
      <c r="AD527" s="82">
        <v>0</v>
      </c>
      <c r="AE527" s="82">
        <v>0</v>
      </c>
      <c r="AF527" s="82">
        <v>0</v>
      </c>
      <c r="AG527" t="str">
        <f t="shared" si="53"/>
        <v>杨思支行</v>
      </c>
      <c r="AI527" s="96" t="s">
        <v>393</v>
      </c>
      <c r="AJ527" s="90" t="s">
        <v>96</v>
      </c>
      <c r="AX527" t="s">
        <v>393</v>
      </c>
      <c r="AY527" t="s">
        <v>96</v>
      </c>
    </row>
    <row r="528" ht="17.25" spans="4:51">
      <c r="D528" s="81">
        <v>0</v>
      </c>
      <c r="L528">
        <v>0</v>
      </c>
      <c r="Y528" s="87"/>
      <c r="Z528">
        <f t="shared" si="54"/>
        <v>0</v>
      </c>
      <c r="AA528" t="str">
        <f t="shared" si="52"/>
        <v>高东支行</v>
      </c>
      <c r="AB528" s="82" t="s">
        <v>906</v>
      </c>
      <c r="AC528" s="82">
        <v>0</v>
      </c>
      <c r="AD528" s="82">
        <v>0</v>
      </c>
      <c r="AE528" s="82">
        <v>0</v>
      </c>
      <c r="AF528" s="82">
        <v>0</v>
      </c>
      <c r="AG528" t="str">
        <f t="shared" si="53"/>
        <v>高东支行</v>
      </c>
      <c r="AI528" s="90" t="s">
        <v>172</v>
      </c>
      <c r="AJ528" s="90" t="s">
        <v>157</v>
      </c>
      <c r="AX528" t="s">
        <v>172</v>
      </c>
      <c r="AY528" t="s">
        <v>157</v>
      </c>
    </row>
    <row r="529" ht="17.25" spans="4:51">
      <c r="D529" s="81">
        <v>0</v>
      </c>
      <c r="L529">
        <v>0</v>
      </c>
      <c r="Y529" s="87"/>
      <c r="Z529">
        <f t="shared" si="54"/>
        <v>0</v>
      </c>
      <c r="AA529" t="str">
        <f t="shared" si="52"/>
        <v>北蔡支行</v>
      </c>
      <c r="AB529" s="82" t="s">
        <v>808</v>
      </c>
      <c r="AC529" s="82">
        <v>0</v>
      </c>
      <c r="AD529" s="82">
        <v>0</v>
      </c>
      <c r="AE529" s="82">
        <v>0</v>
      </c>
      <c r="AF529" s="82">
        <v>0</v>
      </c>
      <c r="AG529" t="str">
        <f t="shared" si="53"/>
        <v>北蔡支行</v>
      </c>
      <c r="AI529" s="90" t="s">
        <v>907</v>
      </c>
      <c r="AJ529" s="90" t="s">
        <v>96</v>
      </c>
      <c r="AX529" t="s">
        <v>907</v>
      </c>
      <c r="AY529" t="s">
        <v>96</v>
      </c>
    </row>
    <row r="530" ht="17.25" spans="4:51">
      <c r="D530" s="81">
        <v>0</v>
      </c>
      <c r="L530">
        <v>0</v>
      </c>
      <c r="Y530" s="87"/>
      <c r="Z530">
        <f t="shared" si="54"/>
        <v>0</v>
      </c>
      <c r="AA530" t="str">
        <f t="shared" si="52"/>
        <v>三林支行</v>
      </c>
      <c r="AB530" s="82" t="s">
        <v>724</v>
      </c>
      <c r="AC530" s="82">
        <v>0</v>
      </c>
      <c r="AD530" s="82">
        <v>0</v>
      </c>
      <c r="AE530" s="82">
        <v>0</v>
      </c>
      <c r="AF530" s="82">
        <v>0</v>
      </c>
      <c r="AG530" t="str">
        <f t="shared" si="53"/>
        <v>三林支行</v>
      </c>
      <c r="AI530" s="90" t="s">
        <v>837</v>
      </c>
      <c r="AJ530" s="90" t="s">
        <v>96</v>
      </c>
      <c r="AX530" t="s">
        <v>837</v>
      </c>
      <c r="AY530" t="s">
        <v>96</v>
      </c>
    </row>
    <row r="531" ht="17.25" spans="4:51">
      <c r="D531" s="81">
        <v>0</v>
      </c>
      <c r="L531">
        <v>0</v>
      </c>
      <c r="Y531" s="87"/>
      <c r="Z531">
        <f t="shared" si="54"/>
        <v>0</v>
      </c>
      <c r="AA531" t="str">
        <f t="shared" si="52"/>
        <v>花木支行</v>
      </c>
      <c r="AB531" s="82" t="s">
        <v>237</v>
      </c>
      <c r="AC531" s="82">
        <v>0</v>
      </c>
      <c r="AD531" s="82">
        <v>0</v>
      </c>
      <c r="AE531" s="82">
        <v>9</v>
      </c>
      <c r="AF531" s="82">
        <v>100000</v>
      </c>
      <c r="AG531" t="str">
        <f t="shared" si="53"/>
        <v>花木支行</v>
      </c>
      <c r="AI531" s="90" t="s">
        <v>365</v>
      </c>
      <c r="AJ531" s="90" t="s">
        <v>96</v>
      </c>
      <c r="AX531" t="s">
        <v>365</v>
      </c>
      <c r="AY531" t="s">
        <v>96</v>
      </c>
    </row>
    <row r="532" ht="17.25" spans="4:51">
      <c r="D532" s="81">
        <v>0</v>
      </c>
      <c r="L532">
        <v>0</v>
      </c>
      <c r="Y532" s="87"/>
      <c r="Z532">
        <f t="shared" si="54"/>
        <v>0</v>
      </c>
      <c r="AA532" t="str">
        <f t="shared" si="52"/>
        <v>北蔡支行</v>
      </c>
      <c r="AB532" s="82" t="s">
        <v>794</v>
      </c>
      <c r="AC532" s="82">
        <v>0</v>
      </c>
      <c r="AD532" s="82">
        <v>0</v>
      </c>
      <c r="AE532" s="82">
        <v>0</v>
      </c>
      <c r="AF532" s="82">
        <v>0</v>
      </c>
      <c r="AG532" t="str">
        <f t="shared" si="53"/>
        <v>北蔡支行</v>
      </c>
      <c r="AI532" s="90" t="s">
        <v>908</v>
      </c>
      <c r="AJ532" s="90" t="s">
        <v>96</v>
      </c>
      <c r="AX532" t="s">
        <v>908</v>
      </c>
      <c r="AY532" t="s">
        <v>96</v>
      </c>
    </row>
    <row r="533" ht="17.25" spans="4:51">
      <c r="D533" s="81">
        <v>0</v>
      </c>
      <c r="L533">
        <v>0</v>
      </c>
      <c r="Y533" s="87"/>
      <c r="Z533">
        <f t="shared" si="54"/>
        <v>0</v>
      </c>
      <c r="AA533" t="str">
        <f t="shared" si="52"/>
        <v>零售市场部</v>
      </c>
      <c r="AB533" s="82" t="s">
        <v>240</v>
      </c>
      <c r="AC533" s="82">
        <v>0</v>
      </c>
      <c r="AD533" s="82">
        <v>0</v>
      </c>
      <c r="AE533" s="82">
        <v>4</v>
      </c>
      <c r="AF533" s="82">
        <v>697500</v>
      </c>
      <c r="AG533" t="str">
        <f t="shared" si="53"/>
        <v>零售市场部</v>
      </c>
      <c r="AI533" s="90" t="s">
        <v>909</v>
      </c>
      <c r="AJ533" s="90" t="s">
        <v>96</v>
      </c>
      <c r="AX533" t="s">
        <v>909</v>
      </c>
      <c r="AY533" t="s">
        <v>96</v>
      </c>
    </row>
    <row r="534" ht="17.25" spans="4:51">
      <c r="D534" s="81">
        <v>0</v>
      </c>
      <c r="L534">
        <v>0</v>
      </c>
      <c r="Y534" s="87"/>
      <c r="Z534">
        <f t="shared" si="54"/>
        <v>0</v>
      </c>
      <c r="AA534" t="str">
        <f t="shared" si="52"/>
        <v>唐镇支行</v>
      </c>
      <c r="AB534" s="82" t="s">
        <v>457</v>
      </c>
      <c r="AC534" s="82">
        <v>0</v>
      </c>
      <c r="AD534" s="82">
        <v>0</v>
      </c>
      <c r="AE534" s="82">
        <v>0</v>
      </c>
      <c r="AF534" s="82">
        <v>0</v>
      </c>
      <c r="AG534" t="str">
        <f t="shared" si="53"/>
        <v>唐镇支行</v>
      </c>
      <c r="AI534" s="90" t="s">
        <v>910</v>
      </c>
      <c r="AJ534" s="90" t="s">
        <v>96</v>
      </c>
      <c r="AX534" t="s">
        <v>910</v>
      </c>
      <c r="AY534" t="s">
        <v>96</v>
      </c>
    </row>
    <row r="535" ht="17.25" spans="4:51">
      <c r="D535" s="81">
        <v>0</v>
      </c>
      <c r="L535">
        <v>0</v>
      </c>
      <c r="Y535" s="87"/>
      <c r="Z535">
        <f t="shared" si="54"/>
        <v>0</v>
      </c>
      <c r="AA535" t="str">
        <f t="shared" si="52"/>
        <v>三林支行</v>
      </c>
      <c r="AB535" s="82" t="s">
        <v>717</v>
      </c>
      <c r="AC535" s="82">
        <v>0</v>
      </c>
      <c r="AD535" s="82">
        <v>0</v>
      </c>
      <c r="AE535" s="82">
        <v>0</v>
      </c>
      <c r="AF535" s="82">
        <v>0</v>
      </c>
      <c r="AG535" t="str">
        <f t="shared" si="53"/>
        <v>三林支行</v>
      </c>
      <c r="AI535" s="93" t="s">
        <v>911</v>
      </c>
      <c r="AJ535" s="90" t="s">
        <v>225</v>
      </c>
      <c r="AX535" t="s">
        <v>911</v>
      </c>
      <c r="AY535" t="s">
        <v>225</v>
      </c>
    </row>
    <row r="536" ht="17.25" spans="4:51">
      <c r="D536" s="81">
        <v>0</v>
      </c>
      <c r="L536">
        <v>0</v>
      </c>
      <c r="Y536" s="87"/>
      <c r="Z536">
        <f t="shared" si="54"/>
        <v>0</v>
      </c>
      <c r="AA536" t="str">
        <f t="shared" si="52"/>
        <v>风险管理部</v>
      </c>
      <c r="AB536" s="82" t="s">
        <v>511</v>
      </c>
      <c r="AC536" s="82">
        <v>0</v>
      </c>
      <c r="AD536" s="82">
        <v>0</v>
      </c>
      <c r="AE536" s="82">
        <v>0</v>
      </c>
      <c r="AF536" s="82">
        <v>0</v>
      </c>
      <c r="AG536" t="str">
        <f t="shared" si="53"/>
        <v>风险管理部</v>
      </c>
      <c r="AI536" s="95" t="s">
        <v>552</v>
      </c>
      <c r="AJ536" s="90" t="s">
        <v>225</v>
      </c>
      <c r="AX536" t="s">
        <v>552</v>
      </c>
      <c r="AY536" t="s">
        <v>225</v>
      </c>
    </row>
    <row r="537" ht="17.25" spans="4:51">
      <c r="D537" s="81">
        <v>0</v>
      </c>
      <c r="L537">
        <v>0</v>
      </c>
      <c r="Y537" s="87"/>
      <c r="Z537">
        <f t="shared" si="54"/>
        <v>0</v>
      </c>
      <c r="AA537">
        <f t="shared" si="52"/>
        <v>0</v>
      </c>
      <c r="AB537" s="82" t="s">
        <v>912</v>
      </c>
      <c r="AC537" s="82">
        <v>0</v>
      </c>
      <c r="AD537" s="82">
        <v>0</v>
      </c>
      <c r="AE537" s="82">
        <v>0</v>
      </c>
      <c r="AF537" s="82">
        <v>0</v>
      </c>
      <c r="AG537">
        <f t="shared" si="53"/>
        <v>0</v>
      </c>
      <c r="AI537" s="90" t="s">
        <v>416</v>
      </c>
      <c r="AJ537" s="90" t="s">
        <v>225</v>
      </c>
      <c r="AX537" t="s">
        <v>416</v>
      </c>
      <c r="AY537" t="s">
        <v>225</v>
      </c>
    </row>
    <row r="538" ht="17.25" spans="4:51">
      <c r="D538" s="81">
        <v>0</v>
      </c>
      <c r="L538">
        <v>0</v>
      </c>
      <c r="Y538" s="87"/>
      <c r="Z538">
        <f t="shared" si="54"/>
        <v>0</v>
      </c>
      <c r="AA538">
        <f t="shared" si="52"/>
        <v>0</v>
      </c>
      <c r="AB538" s="82" t="s">
        <v>913</v>
      </c>
      <c r="AC538" s="82">
        <v>0</v>
      </c>
      <c r="AD538" s="82">
        <v>0</v>
      </c>
      <c r="AE538" s="82">
        <v>0</v>
      </c>
      <c r="AF538" s="82">
        <v>110000</v>
      </c>
      <c r="AG538">
        <f t="shared" si="53"/>
        <v>0</v>
      </c>
      <c r="AI538" s="96" t="s">
        <v>443</v>
      </c>
      <c r="AJ538" s="90" t="s">
        <v>225</v>
      </c>
      <c r="AX538" t="s">
        <v>443</v>
      </c>
      <c r="AY538" t="s">
        <v>225</v>
      </c>
    </row>
    <row r="539" ht="17.25" spans="4:51">
      <c r="D539" s="81">
        <v>0</v>
      </c>
      <c r="L539">
        <v>0</v>
      </c>
      <c r="Y539" s="87"/>
      <c r="Z539">
        <f t="shared" si="54"/>
        <v>0</v>
      </c>
      <c r="AA539" t="str">
        <f t="shared" si="52"/>
        <v>陆家嘴支行</v>
      </c>
      <c r="AB539" s="82" t="s">
        <v>655</v>
      </c>
      <c r="AC539" s="82">
        <v>0</v>
      </c>
      <c r="AD539" s="82">
        <v>0</v>
      </c>
      <c r="AE539" s="82">
        <v>0</v>
      </c>
      <c r="AF539" s="82">
        <v>0</v>
      </c>
      <c r="AG539" t="str">
        <f t="shared" si="53"/>
        <v>陆家嘴支行</v>
      </c>
      <c r="AI539" s="90" t="s">
        <v>112</v>
      </c>
      <c r="AJ539" s="90" t="s">
        <v>225</v>
      </c>
      <c r="AX539" t="s">
        <v>112</v>
      </c>
      <c r="AY539" t="s">
        <v>225</v>
      </c>
    </row>
    <row r="540" ht="17.25" spans="4:51">
      <c r="D540" s="81">
        <v>0</v>
      </c>
      <c r="L540">
        <v>0</v>
      </c>
      <c r="Y540" s="87"/>
      <c r="Z540">
        <f t="shared" si="54"/>
        <v>0</v>
      </c>
      <c r="AA540">
        <f t="shared" si="52"/>
        <v>0</v>
      </c>
      <c r="AB540" s="82" t="s">
        <v>914</v>
      </c>
      <c r="AC540" s="82">
        <v>0</v>
      </c>
      <c r="AD540" s="82">
        <v>0</v>
      </c>
      <c r="AE540" s="82">
        <v>0</v>
      </c>
      <c r="AF540" s="82">
        <v>0</v>
      </c>
      <c r="AG540">
        <f t="shared" si="53"/>
        <v>0</v>
      </c>
      <c r="AI540" s="94" t="s">
        <v>736</v>
      </c>
      <c r="AJ540" s="90" t="s">
        <v>104</v>
      </c>
      <c r="AX540" t="s">
        <v>736</v>
      </c>
      <c r="AY540" t="s">
        <v>104</v>
      </c>
    </row>
    <row r="541" ht="17.25" spans="4:51">
      <c r="D541" s="81">
        <v>0</v>
      </c>
      <c r="L541">
        <v>0</v>
      </c>
      <c r="Y541" s="87"/>
      <c r="Z541">
        <f t="shared" si="54"/>
        <v>0</v>
      </c>
      <c r="AA541" t="str">
        <f t="shared" si="52"/>
        <v>运营管理部</v>
      </c>
      <c r="AB541" s="82" t="s">
        <v>402</v>
      </c>
      <c r="AC541" s="82">
        <v>0</v>
      </c>
      <c r="AD541" s="82">
        <v>0</v>
      </c>
      <c r="AE541" s="82">
        <v>0</v>
      </c>
      <c r="AF541" s="82">
        <v>0</v>
      </c>
      <c r="AG541" t="str">
        <f t="shared" si="53"/>
        <v>运营管理部</v>
      </c>
      <c r="AI541" s="90" t="s">
        <v>360</v>
      </c>
      <c r="AJ541" s="90" t="s">
        <v>104</v>
      </c>
      <c r="AX541" t="s">
        <v>360</v>
      </c>
      <c r="AY541" t="s">
        <v>104</v>
      </c>
    </row>
    <row r="542" ht="17.25" spans="4:51">
      <c r="D542" s="81">
        <v>0</v>
      </c>
      <c r="L542">
        <v>0</v>
      </c>
      <c r="Y542" s="87"/>
      <c r="Z542">
        <f t="shared" si="54"/>
        <v>0</v>
      </c>
      <c r="AA542" t="str">
        <f t="shared" si="52"/>
        <v>新园路支行</v>
      </c>
      <c r="AB542" s="82" t="s">
        <v>459</v>
      </c>
      <c r="AC542" s="82">
        <v>0</v>
      </c>
      <c r="AD542" s="82">
        <v>0</v>
      </c>
      <c r="AE542" s="82">
        <v>0</v>
      </c>
      <c r="AF542" s="82">
        <v>181100</v>
      </c>
      <c r="AG542" t="str">
        <f t="shared" si="53"/>
        <v>新园路支行</v>
      </c>
      <c r="AI542" s="90" t="s">
        <v>825</v>
      </c>
      <c r="AJ542" s="90" t="s">
        <v>104</v>
      </c>
      <c r="AX542" t="s">
        <v>825</v>
      </c>
      <c r="AY542" t="s">
        <v>104</v>
      </c>
    </row>
    <row r="543" ht="17.25" spans="4:51">
      <c r="D543" s="81">
        <v>0</v>
      </c>
      <c r="L543">
        <v>0</v>
      </c>
      <c r="Y543" s="87"/>
      <c r="Z543">
        <f t="shared" si="54"/>
        <v>0</v>
      </c>
      <c r="AA543" t="str">
        <f t="shared" si="52"/>
        <v>香山分理处</v>
      </c>
      <c r="AB543" s="82" t="s">
        <v>461</v>
      </c>
      <c r="AC543" s="82">
        <v>0</v>
      </c>
      <c r="AD543" s="82">
        <v>0</v>
      </c>
      <c r="AE543" s="82">
        <v>0</v>
      </c>
      <c r="AF543" s="82">
        <v>0</v>
      </c>
      <c r="AG543" t="str">
        <f t="shared" si="53"/>
        <v>香山分理处</v>
      </c>
      <c r="AI543" s="90" t="s">
        <v>626</v>
      </c>
      <c r="AJ543" s="90" t="s">
        <v>104</v>
      </c>
      <c r="AX543" t="s">
        <v>626</v>
      </c>
      <c r="AY543" t="s">
        <v>104</v>
      </c>
    </row>
    <row r="544" ht="17.25" spans="4:51">
      <c r="D544" s="81">
        <v>0</v>
      </c>
      <c r="L544">
        <v>0</v>
      </c>
      <c r="Y544" s="87"/>
      <c r="Z544">
        <f t="shared" si="54"/>
        <v>0</v>
      </c>
      <c r="AA544">
        <f t="shared" si="52"/>
        <v>0</v>
      </c>
      <c r="AB544" s="82" t="s">
        <v>915</v>
      </c>
      <c r="AC544" s="82">
        <v>0</v>
      </c>
      <c r="AD544" s="82">
        <v>0</v>
      </c>
      <c r="AE544" s="82">
        <v>0</v>
      </c>
      <c r="AF544" s="82">
        <v>0</v>
      </c>
      <c r="AG544">
        <f t="shared" si="53"/>
        <v>0</v>
      </c>
      <c r="AI544" s="90" t="s">
        <v>218</v>
      </c>
      <c r="AJ544" s="90" t="s">
        <v>104</v>
      </c>
      <c r="AX544" t="s">
        <v>218</v>
      </c>
      <c r="AY544" t="s">
        <v>104</v>
      </c>
    </row>
    <row r="545" ht="17.25" spans="4:51">
      <c r="D545" s="81">
        <v>0</v>
      </c>
      <c r="L545">
        <v>0</v>
      </c>
      <c r="Y545" s="87"/>
      <c r="Z545">
        <f t="shared" si="54"/>
        <v>0</v>
      </c>
      <c r="AA545">
        <f t="shared" si="52"/>
        <v>0</v>
      </c>
      <c r="AB545" s="82" t="s">
        <v>916</v>
      </c>
      <c r="AC545" s="82">
        <v>0</v>
      </c>
      <c r="AD545" s="82">
        <v>0</v>
      </c>
      <c r="AE545" s="82">
        <v>0</v>
      </c>
      <c r="AF545" s="82">
        <v>0</v>
      </c>
      <c r="AG545">
        <f t="shared" si="53"/>
        <v>0</v>
      </c>
      <c r="AI545" s="90" t="s">
        <v>765</v>
      </c>
      <c r="AJ545" s="90" t="s">
        <v>104</v>
      </c>
      <c r="AX545" t="s">
        <v>765</v>
      </c>
      <c r="AY545" t="s">
        <v>104</v>
      </c>
    </row>
    <row r="546" ht="17.25" spans="4:51">
      <c r="D546" s="81">
        <v>0</v>
      </c>
      <c r="L546">
        <v>0</v>
      </c>
      <c r="Y546" s="87"/>
      <c r="Z546">
        <f t="shared" si="54"/>
        <v>0</v>
      </c>
      <c r="AA546" t="str">
        <f t="shared" si="52"/>
        <v>川沙支行</v>
      </c>
      <c r="AB546" s="82" t="s">
        <v>917</v>
      </c>
      <c r="AC546" s="82">
        <v>0</v>
      </c>
      <c r="AD546" s="82">
        <v>0</v>
      </c>
      <c r="AE546" s="82">
        <v>0</v>
      </c>
      <c r="AF546" s="82">
        <v>0</v>
      </c>
      <c r="AG546" t="str">
        <f t="shared" si="53"/>
        <v>川沙支行</v>
      </c>
      <c r="AI546" s="90" t="s">
        <v>918</v>
      </c>
      <c r="AJ546" s="90" t="s">
        <v>104</v>
      </c>
      <c r="AX546" t="s">
        <v>918</v>
      </c>
      <c r="AY546" t="s">
        <v>104</v>
      </c>
    </row>
    <row r="547" ht="17.25" spans="4:51">
      <c r="D547" s="81">
        <v>0</v>
      </c>
      <c r="L547">
        <v>0</v>
      </c>
      <c r="Y547" s="87"/>
      <c r="Z547">
        <f t="shared" si="54"/>
        <v>0</v>
      </c>
      <c r="AA547" t="str">
        <f t="shared" si="52"/>
        <v>严桥支行</v>
      </c>
      <c r="AB547" s="82" t="s">
        <v>464</v>
      </c>
      <c r="AC547" s="82">
        <v>0</v>
      </c>
      <c r="AD547" s="82">
        <v>0</v>
      </c>
      <c r="AE547" s="82">
        <v>1</v>
      </c>
      <c r="AF547" s="82">
        <v>0</v>
      </c>
      <c r="AG547" t="str">
        <f t="shared" si="53"/>
        <v>严桥支行</v>
      </c>
      <c r="AI547" s="90" t="s">
        <v>122</v>
      </c>
      <c r="AJ547" s="90" t="s">
        <v>104</v>
      </c>
      <c r="AX547" t="s">
        <v>122</v>
      </c>
      <c r="AY547" t="s">
        <v>104</v>
      </c>
    </row>
    <row r="548" ht="17.25" spans="4:51">
      <c r="D548" s="81">
        <v>0</v>
      </c>
      <c r="L548">
        <v>0</v>
      </c>
      <c r="Y548" s="87"/>
      <c r="Z548">
        <f t="shared" si="54"/>
        <v>0</v>
      </c>
      <c r="AA548" t="str">
        <f t="shared" si="52"/>
        <v>唐镇支行</v>
      </c>
      <c r="AB548" s="82" t="s">
        <v>919</v>
      </c>
      <c r="AC548" s="82">
        <v>0</v>
      </c>
      <c r="AD548" s="82">
        <v>0</v>
      </c>
      <c r="AE548" s="82">
        <v>0</v>
      </c>
      <c r="AF548" s="82">
        <v>0</v>
      </c>
      <c r="AG548" t="str">
        <f t="shared" si="53"/>
        <v>唐镇支行</v>
      </c>
      <c r="AI548" s="90" t="s">
        <v>245</v>
      </c>
      <c r="AJ548" s="90" t="s">
        <v>225</v>
      </c>
      <c r="AX548" t="s">
        <v>245</v>
      </c>
      <c r="AY548" t="s">
        <v>225</v>
      </c>
    </row>
    <row r="549" ht="17.25" spans="4:51">
      <c r="D549" s="81">
        <v>0</v>
      </c>
      <c r="L549">
        <v>0</v>
      </c>
      <c r="Y549" s="87"/>
      <c r="Z549">
        <f t="shared" si="54"/>
        <v>0</v>
      </c>
      <c r="AA549" t="str">
        <f t="shared" si="52"/>
        <v>金杨支行</v>
      </c>
      <c r="AB549" s="82" t="s">
        <v>184</v>
      </c>
      <c r="AC549" s="82">
        <v>0</v>
      </c>
      <c r="AD549" s="82">
        <v>100000</v>
      </c>
      <c r="AE549" s="82">
        <v>0</v>
      </c>
      <c r="AF549" s="82">
        <v>381529</v>
      </c>
      <c r="AG549" t="str">
        <f t="shared" si="53"/>
        <v>金杨支行</v>
      </c>
      <c r="AI549" s="90" t="s">
        <v>180</v>
      </c>
      <c r="AJ549" s="90" t="s">
        <v>104</v>
      </c>
      <c r="AX549" t="s">
        <v>180</v>
      </c>
      <c r="AY549" t="s">
        <v>104</v>
      </c>
    </row>
    <row r="550" ht="17.25" spans="4:51">
      <c r="D550" s="81">
        <v>0</v>
      </c>
      <c r="L550">
        <v>0</v>
      </c>
      <c r="Y550" s="87"/>
      <c r="Z550">
        <f t="shared" si="54"/>
        <v>0</v>
      </c>
      <c r="AA550" t="str">
        <f t="shared" si="52"/>
        <v>办公室</v>
      </c>
      <c r="AB550" s="82" t="s">
        <v>98</v>
      </c>
      <c r="AC550" s="82">
        <v>0</v>
      </c>
      <c r="AD550" s="82">
        <v>0</v>
      </c>
      <c r="AE550" s="82">
        <v>0</v>
      </c>
      <c r="AF550" s="82">
        <v>0</v>
      </c>
      <c r="AG550" t="str">
        <f t="shared" si="53"/>
        <v>办公室</v>
      </c>
      <c r="AI550" s="90" t="s">
        <v>609</v>
      </c>
      <c r="AJ550" s="90" t="s">
        <v>104</v>
      </c>
      <c r="AX550" t="s">
        <v>609</v>
      </c>
      <c r="AY550" t="s">
        <v>104</v>
      </c>
    </row>
    <row r="551" ht="17.25" spans="4:51">
      <c r="D551" s="81">
        <v>0</v>
      </c>
      <c r="L551">
        <v>0</v>
      </c>
      <c r="Y551" s="87"/>
      <c r="Z551">
        <f t="shared" si="54"/>
        <v>0</v>
      </c>
      <c r="AA551">
        <f t="shared" si="52"/>
        <v>0</v>
      </c>
      <c r="AB551" s="82" t="s">
        <v>920</v>
      </c>
      <c r="AC551" s="82">
        <v>0</v>
      </c>
      <c r="AD551" s="82">
        <v>0</v>
      </c>
      <c r="AE551" s="82">
        <v>0</v>
      </c>
      <c r="AF551" s="82">
        <v>10000</v>
      </c>
      <c r="AG551">
        <f t="shared" si="53"/>
        <v>0</v>
      </c>
      <c r="AI551" s="90" t="s">
        <v>921</v>
      </c>
      <c r="AJ551" s="90" t="s">
        <v>104</v>
      </c>
      <c r="AX551" t="s">
        <v>921</v>
      </c>
      <c r="AY551" t="s">
        <v>104</v>
      </c>
    </row>
    <row r="552" ht="17.25" spans="4:51">
      <c r="D552" s="81">
        <v>0</v>
      </c>
      <c r="L552">
        <v>0</v>
      </c>
      <c r="Y552" s="87"/>
      <c r="Z552">
        <f t="shared" si="54"/>
        <v>0</v>
      </c>
      <c r="AA552" t="str">
        <f t="shared" si="52"/>
        <v>东波分理处</v>
      </c>
      <c r="AB552" s="82" t="s">
        <v>922</v>
      </c>
      <c r="AC552" s="82">
        <v>0</v>
      </c>
      <c r="AD552" s="82">
        <v>0</v>
      </c>
      <c r="AE552" s="82">
        <v>0</v>
      </c>
      <c r="AF552" s="82">
        <v>0</v>
      </c>
      <c r="AG552" t="str">
        <f t="shared" si="53"/>
        <v>东波分理处</v>
      </c>
      <c r="AI552" s="90" t="s">
        <v>923</v>
      </c>
      <c r="AJ552" s="90" t="s">
        <v>104</v>
      </c>
      <c r="AX552" t="s">
        <v>923</v>
      </c>
      <c r="AY552" t="s">
        <v>104</v>
      </c>
    </row>
    <row r="553" ht="17.25" spans="4:51">
      <c r="D553" s="81">
        <v>0</v>
      </c>
      <c r="L553">
        <v>0</v>
      </c>
      <c r="Y553" s="87"/>
      <c r="Z553">
        <f t="shared" si="54"/>
        <v>0</v>
      </c>
      <c r="AA553" t="str">
        <f t="shared" si="52"/>
        <v>运营管理部业务保障部</v>
      </c>
      <c r="AB553" s="82" t="s">
        <v>427</v>
      </c>
      <c r="AC553" s="82">
        <v>0</v>
      </c>
      <c r="AD553" s="82">
        <v>0</v>
      </c>
      <c r="AE553" s="82">
        <v>0</v>
      </c>
      <c r="AF553" s="82">
        <v>0</v>
      </c>
      <c r="AG553" t="str">
        <f t="shared" si="53"/>
        <v>运营管理部业务保障部</v>
      </c>
      <c r="AI553" s="95" t="s">
        <v>778</v>
      </c>
      <c r="AJ553" s="90" t="s">
        <v>104</v>
      </c>
      <c r="AX553" t="s">
        <v>778</v>
      </c>
      <c r="AY553" t="s">
        <v>104</v>
      </c>
    </row>
    <row r="554" ht="17.25" spans="4:51">
      <c r="D554" s="81">
        <v>0</v>
      </c>
      <c r="L554">
        <v>0</v>
      </c>
      <c r="Y554" s="87"/>
      <c r="Z554">
        <f t="shared" si="54"/>
        <v>0</v>
      </c>
      <c r="AA554" t="str">
        <f t="shared" si="52"/>
        <v>凌兆分理处</v>
      </c>
      <c r="AB554" s="82" t="s">
        <v>772</v>
      </c>
      <c r="AC554" s="82">
        <v>0</v>
      </c>
      <c r="AD554" s="82">
        <v>0</v>
      </c>
      <c r="AE554" s="82">
        <v>0</v>
      </c>
      <c r="AF554" s="82">
        <v>0</v>
      </c>
      <c r="AG554" t="str">
        <f t="shared" si="53"/>
        <v>凌兆分理处</v>
      </c>
      <c r="AI554" s="96" t="s">
        <v>924</v>
      </c>
      <c r="AJ554" s="90" t="s">
        <v>104</v>
      </c>
      <c r="AX554" t="s">
        <v>924</v>
      </c>
      <c r="AY554" t="s">
        <v>104</v>
      </c>
    </row>
    <row r="555" ht="17.25" spans="4:51">
      <c r="D555" s="81">
        <v>0</v>
      </c>
      <c r="L555">
        <v>0</v>
      </c>
      <c r="Y555" s="87"/>
      <c r="Z555">
        <f t="shared" si="54"/>
        <v>0</v>
      </c>
      <c r="AA555" t="str">
        <f t="shared" si="52"/>
        <v>人力资源部</v>
      </c>
      <c r="AB555" s="82" t="s">
        <v>178</v>
      </c>
      <c r="AC555" s="82">
        <v>0</v>
      </c>
      <c r="AD555" s="82">
        <v>0</v>
      </c>
      <c r="AE555" s="82">
        <v>0</v>
      </c>
      <c r="AF555" s="82">
        <v>0</v>
      </c>
      <c r="AG555" t="str">
        <f t="shared" si="53"/>
        <v>人力资源部</v>
      </c>
      <c r="AI555" s="90" t="s">
        <v>477</v>
      </c>
      <c r="AJ555" s="90" t="s">
        <v>88</v>
      </c>
      <c r="AX555" t="s">
        <v>477</v>
      </c>
      <c r="AY555" t="s">
        <v>88</v>
      </c>
    </row>
    <row r="556" ht="17.25" spans="4:51">
      <c r="D556" s="81">
        <v>0</v>
      </c>
      <c r="L556">
        <v>0</v>
      </c>
      <c r="Y556" s="87"/>
      <c r="Z556">
        <f t="shared" si="54"/>
        <v>0</v>
      </c>
      <c r="AA556" t="str">
        <f t="shared" si="52"/>
        <v>金杨支行</v>
      </c>
      <c r="AB556" s="82" t="s">
        <v>859</v>
      </c>
      <c r="AC556" s="82">
        <v>0</v>
      </c>
      <c r="AD556" s="82">
        <v>0</v>
      </c>
      <c r="AE556" s="82">
        <v>0</v>
      </c>
      <c r="AF556" s="82">
        <v>231000</v>
      </c>
      <c r="AG556" t="str">
        <f t="shared" si="53"/>
        <v>金杨支行</v>
      </c>
      <c r="AI556" s="90" t="s">
        <v>373</v>
      </c>
      <c r="AJ556" s="90" t="s">
        <v>88</v>
      </c>
      <c r="AX556" t="s">
        <v>373</v>
      </c>
      <c r="AY556" t="s">
        <v>88</v>
      </c>
    </row>
    <row r="557" ht="17.25" spans="4:51">
      <c r="D557" s="81">
        <v>0</v>
      </c>
      <c r="L557">
        <v>0</v>
      </c>
      <c r="Y557" s="87"/>
      <c r="Z557">
        <f t="shared" si="54"/>
        <v>0</v>
      </c>
      <c r="AA557">
        <f t="shared" si="52"/>
        <v>0</v>
      </c>
      <c r="AB557" s="82" t="s">
        <v>925</v>
      </c>
      <c r="AC557" s="82">
        <v>0</v>
      </c>
      <c r="AD557" s="82">
        <v>0</v>
      </c>
      <c r="AE557" s="82">
        <v>0</v>
      </c>
      <c r="AF557" s="82">
        <v>0</v>
      </c>
      <c r="AG557">
        <f t="shared" si="53"/>
        <v>0</v>
      </c>
      <c r="AI557" s="90" t="s">
        <v>134</v>
      </c>
      <c r="AJ557" s="90" t="s">
        <v>88</v>
      </c>
      <c r="AX557" t="s">
        <v>134</v>
      </c>
      <c r="AY557" t="s">
        <v>88</v>
      </c>
    </row>
    <row r="558" ht="17.25" spans="4:51">
      <c r="D558" s="81">
        <v>0</v>
      </c>
      <c r="L558">
        <v>0</v>
      </c>
      <c r="Y558" s="87"/>
      <c r="Z558">
        <f t="shared" si="54"/>
        <v>0</v>
      </c>
      <c r="AA558">
        <f t="shared" si="52"/>
        <v>0</v>
      </c>
      <c r="AB558" s="82" t="s">
        <v>926</v>
      </c>
      <c r="AC558" s="82">
        <v>0</v>
      </c>
      <c r="AD558" s="82">
        <v>0</v>
      </c>
      <c r="AE558" s="82">
        <v>0</v>
      </c>
      <c r="AF558" s="82">
        <v>20000</v>
      </c>
      <c r="AG558">
        <f t="shared" si="53"/>
        <v>0</v>
      </c>
      <c r="AI558" s="90" t="s">
        <v>709</v>
      </c>
      <c r="AJ558" s="90" t="s">
        <v>88</v>
      </c>
      <c r="AX558" t="s">
        <v>709</v>
      </c>
      <c r="AY558" t="s">
        <v>88</v>
      </c>
    </row>
    <row r="559" ht="17.25" spans="4:51">
      <c r="D559" s="81">
        <v>0</v>
      </c>
      <c r="L559">
        <v>0</v>
      </c>
      <c r="Y559" s="87"/>
      <c r="Z559">
        <f t="shared" si="54"/>
        <v>0</v>
      </c>
      <c r="AA559" t="str">
        <f t="shared" si="52"/>
        <v>黄楼支行</v>
      </c>
      <c r="AB559" s="82" t="s">
        <v>467</v>
      </c>
      <c r="AC559" s="82">
        <v>0</v>
      </c>
      <c r="AD559" s="82">
        <v>3000</v>
      </c>
      <c r="AE559" s="82">
        <v>0</v>
      </c>
      <c r="AF559" s="82">
        <v>61100</v>
      </c>
      <c r="AG559" t="str">
        <f t="shared" si="53"/>
        <v>黄楼支行</v>
      </c>
      <c r="AI559" s="90" t="s">
        <v>773</v>
      </c>
      <c r="AJ559" s="90" t="s">
        <v>88</v>
      </c>
      <c r="AX559" t="s">
        <v>773</v>
      </c>
      <c r="AY559" t="s">
        <v>88</v>
      </c>
    </row>
    <row r="560" ht="17.25" spans="4:51">
      <c r="D560" s="81">
        <v>0</v>
      </c>
      <c r="L560">
        <v>0</v>
      </c>
      <c r="Y560" s="87"/>
      <c r="Z560">
        <f t="shared" si="54"/>
        <v>0</v>
      </c>
      <c r="AA560" t="str">
        <f t="shared" si="52"/>
        <v>六里支行</v>
      </c>
      <c r="AB560" s="82" t="s">
        <v>814</v>
      </c>
      <c r="AC560" s="82">
        <v>0</v>
      </c>
      <c r="AD560" s="82">
        <v>0</v>
      </c>
      <c r="AE560" s="82">
        <v>0</v>
      </c>
      <c r="AF560" s="82">
        <v>77000</v>
      </c>
      <c r="AG560" t="str">
        <f t="shared" si="53"/>
        <v>六里支行</v>
      </c>
      <c r="AI560" s="90" t="s">
        <v>654</v>
      </c>
      <c r="AJ560" s="90" t="s">
        <v>88</v>
      </c>
      <c r="AX560" t="s">
        <v>654</v>
      </c>
      <c r="AY560" t="s">
        <v>88</v>
      </c>
    </row>
    <row r="561" ht="17.25" spans="4:51">
      <c r="D561" s="81">
        <v>0</v>
      </c>
      <c r="L561">
        <v>0</v>
      </c>
      <c r="Y561" s="87"/>
      <c r="Z561">
        <f t="shared" si="54"/>
        <v>0</v>
      </c>
      <c r="AA561" t="str">
        <f t="shared" si="52"/>
        <v>孙桥支行</v>
      </c>
      <c r="AB561" s="82" t="s">
        <v>468</v>
      </c>
      <c r="AC561" s="82">
        <v>0</v>
      </c>
      <c r="AD561" s="82">
        <v>0</v>
      </c>
      <c r="AE561" s="82">
        <v>0</v>
      </c>
      <c r="AF561" s="82">
        <v>0</v>
      </c>
      <c r="AG561" t="str">
        <f t="shared" si="53"/>
        <v>孙桥支行</v>
      </c>
      <c r="AI561" s="95" t="s">
        <v>927</v>
      </c>
      <c r="AJ561" s="90" t="s">
        <v>88</v>
      </c>
      <c r="AX561" t="s">
        <v>927</v>
      </c>
      <c r="AY561" t="s">
        <v>88</v>
      </c>
    </row>
    <row r="562" ht="17.25" spans="4:51">
      <c r="D562" s="81">
        <v>0</v>
      </c>
      <c r="L562">
        <v>0</v>
      </c>
      <c r="Y562" s="87"/>
      <c r="Z562">
        <f t="shared" si="54"/>
        <v>0</v>
      </c>
      <c r="AA562">
        <f t="shared" si="52"/>
        <v>0</v>
      </c>
      <c r="AB562" s="82" t="s">
        <v>928</v>
      </c>
      <c r="AC562" s="82">
        <v>0</v>
      </c>
      <c r="AD562" s="82">
        <v>0</v>
      </c>
      <c r="AE562" s="82">
        <v>0</v>
      </c>
      <c r="AF562" s="82">
        <v>0</v>
      </c>
      <c r="AG562">
        <f t="shared" si="53"/>
        <v>0</v>
      </c>
      <c r="AI562" s="90" t="s">
        <v>929</v>
      </c>
      <c r="AJ562" s="90" t="s">
        <v>88</v>
      </c>
      <c r="AX562" t="s">
        <v>929</v>
      </c>
      <c r="AY562" t="s">
        <v>88</v>
      </c>
    </row>
    <row r="563" ht="17.25" spans="4:51">
      <c r="D563" s="81">
        <v>0</v>
      </c>
      <c r="L563">
        <v>0</v>
      </c>
      <c r="Y563" s="87"/>
      <c r="Z563">
        <f t="shared" si="54"/>
        <v>0</v>
      </c>
      <c r="AA563" t="str">
        <f t="shared" si="52"/>
        <v>江镇支行</v>
      </c>
      <c r="AB563" s="82" t="s">
        <v>930</v>
      </c>
      <c r="AC563" s="82">
        <v>0</v>
      </c>
      <c r="AD563" s="82">
        <v>0</v>
      </c>
      <c r="AE563" s="82">
        <v>0</v>
      </c>
      <c r="AF563" s="82">
        <v>0</v>
      </c>
      <c r="AG563" t="str">
        <f t="shared" si="53"/>
        <v>江镇支行</v>
      </c>
      <c r="AI563" s="90" t="s">
        <v>931</v>
      </c>
      <c r="AJ563" s="90" t="s">
        <v>82</v>
      </c>
      <c r="AX563" t="s">
        <v>931</v>
      </c>
      <c r="AY563" t="s">
        <v>82</v>
      </c>
    </row>
    <row r="564" ht="17.25" spans="4:51">
      <c r="D564" s="81">
        <v>0</v>
      </c>
      <c r="L564">
        <v>0</v>
      </c>
      <c r="Y564" s="87"/>
      <c r="Z564">
        <f t="shared" si="54"/>
        <v>0</v>
      </c>
      <c r="AA564">
        <f t="shared" si="52"/>
        <v>0</v>
      </c>
      <c r="AB564" s="82" t="s">
        <v>932</v>
      </c>
      <c r="AC564" s="82">
        <v>0</v>
      </c>
      <c r="AD564" s="82">
        <v>0</v>
      </c>
      <c r="AE564" s="82">
        <v>0</v>
      </c>
      <c r="AF564" s="82">
        <v>0</v>
      </c>
      <c r="AG564">
        <f t="shared" si="53"/>
        <v>0</v>
      </c>
      <c r="AI564" s="90" t="s">
        <v>440</v>
      </c>
      <c r="AJ564" s="90" t="s">
        <v>82</v>
      </c>
      <c r="AX564" t="s">
        <v>440</v>
      </c>
      <c r="AY564" t="s">
        <v>82</v>
      </c>
    </row>
    <row r="565" ht="17.25" spans="4:51">
      <c r="D565" s="81">
        <v>0</v>
      </c>
      <c r="L565">
        <v>0</v>
      </c>
      <c r="Y565" s="87"/>
      <c r="Z565">
        <f t="shared" si="54"/>
        <v>0</v>
      </c>
      <c r="AA565" t="str">
        <f t="shared" si="52"/>
        <v>花木支行</v>
      </c>
      <c r="AB565" s="82" t="s">
        <v>696</v>
      </c>
      <c r="AC565" s="82">
        <v>0</v>
      </c>
      <c r="AD565" s="82">
        <v>0</v>
      </c>
      <c r="AE565" s="82">
        <v>0</v>
      </c>
      <c r="AF565" s="82">
        <v>0</v>
      </c>
      <c r="AG565" t="str">
        <f t="shared" si="53"/>
        <v>花木支行</v>
      </c>
      <c r="AI565" s="90" t="s">
        <v>514</v>
      </c>
      <c r="AJ565" s="90" t="s">
        <v>82</v>
      </c>
      <c r="AX565" t="s">
        <v>514</v>
      </c>
      <c r="AY565" t="s">
        <v>82</v>
      </c>
    </row>
    <row r="566" ht="17.25" spans="4:51">
      <c r="D566" s="81">
        <v>0</v>
      </c>
      <c r="L566">
        <v>0</v>
      </c>
      <c r="Y566" s="87"/>
      <c r="Z566">
        <f t="shared" si="54"/>
        <v>0</v>
      </c>
      <c r="AA566" t="str">
        <f t="shared" si="52"/>
        <v>零售市场部</v>
      </c>
      <c r="AB566" s="82" t="s">
        <v>189</v>
      </c>
      <c r="AC566" s="82">
        <v>0</v>
      </c>
      <c r="AD566" s="82">
        <v>311300</v>
      </c>
      <c r="AE566" s="82">
        <v>53</v>
      </c>
      <c r="AF566" s="82">
        <v>17975951</v>
      </c>
      <c r="AG566" t="str">
        <f t="shared" si="53"/>
        <v>零售市场部</v>
      </c>
      <c r="AI566" s="90" t="s">
        <v>354</v>
      </c>
      <c r="AJ566" s="90" t="s">
        <v>82</v>
      </c>
      <c r="AX566" t="s">
        <v>354</v>
      </c>
      <c r="AY566" t="s">
        <v>82</v>
      </c>
    </row>
    <row r="567" ht="17.25" spans="4:51">
      <c r="D567" s="81">
        <v>0</v>
      </c>
      <c r="L567">
        <v>0</v>
      </c>
      <c r="Y567" s="87"/>
      <c r="Z567">
        <f t="shared" si="54"/>
        <v>0</v>
      </c>
      <c r="AA567" t="str">
        <f t="shared" si="52"/>
        <v>北蔡支行</v>
      </c>
      <c r="AB567" s="82" t="s">
        <v>793</v>
      </c>
      <c r="AC567" s="82">
        <v>0</v>
      </c>
      <c r="AD567" s="82">
        <v>0</v>
      </c>
      <c r="AE567" s="82">
        <v>0</v>
      </c>
      <c r="AF567" s="82">
        <v>0</v>
      </c>
      <c r="AG567" t="str">
        <f t="shared" si="53"/>
        <v>北蔡支行</v>
      </c>
      <c r="AI567" s="90" t="s">
        <v>922</v>
      </c>
      <c r="AJ567" s="90" t="s">
        <v>82</v>
      </c>
      <c r="AX567" t="s">
        <v>922</v>
      </c>
      <c r="AY567" t="s">
        <v>82</v>
      </c>
    </row>
    <row r="568" ht="17.25" spans="4:51">
      <c r="D568" s="81">
        <v>0</v>
      </c>
      <c r="L568">
        <v>0</v>
      </c>
      <c r="Y568" s="87"/>
      <c r="Z568">
        <f t="shared" si="54"/>
        <v>0</v>
      </c>
      <c r="AA568">
        <f t="shared" si="52"/>
        <v>0</v>
      </c>
      <c r="AB568" s="82" t="s">
        <v>933</v>
      </c>
      <c r="AC568" s="82">
        <v>0</v>
      </c>
      <c r="AD568" s="82">
        <v>0</v>
      </c>
      <c r="AE568" s="82">
        <v>0</v>
      </c>
      <c r="AF568" s="82">
        <v>0</v>
      </c>
      <c r="AG568">
        <f t="shared" si="53"/>
        <v>0</v>
      </c>
      <c r="AI568" s="93" t="s">
        <v>934</v>
      </c>
      <c r="AJ568" s="90" t="s">
        <v>82</v>
      </c>
      <c r="AX568" t="s">
        <v>934</v>
      </c>
      <c r="AY568" t="s">
        <v>82</v>
      </c>
    </row>
    <row r="569" ht="17.25" spans="4:51">
      <c r="D569" s="81">
        <v>0</v>
      </c>
      <c r="L569">
        <v>0</v>
      </c>
      <c r="Y569" s="87"/>
      <c r="Z569">
        <f t="shared" si="54"/>
        <v>0</v>
      </c>
      <c r="AA569" t="str">
        <f t="shared" si="52"/>
        <v>合庆支行</v>
      </c>
      <c r="AB569" s="82" t="s">
        <v>471</v>
      </c>
      <c r="AC569" s="82">
        <v>0</v>
      </c>
      <c r="AD569" s="82">
        <v>0</v>
      </c>
      <c r="AE569" s="82">
        <v>4</v>
      </c>
      <c r="AF569" s="82">
        <v>0</v>
      </c>
      <c r="AG569" t="str">
        <f t="shared" si="53"/>
        <v>合庆支行</v>
      </c>
      <c r="AI569" s="95" t="s">
        <v>935</v>
      </c>
      <c r="AJ569" s="90" t="s">
        <v>82</v>
      </c>
      <c r="AX569" t="s">
        <v>935</v>
      </c>
      <c r="AY569" t="s">
        <v>82</v>
      </c>
    </row>
    <row r="570" ht="17.25" spans="4:51">
      <c r="D570" s="81">
        <v>0</v>
      </c>
      <c r="L570">
        <v>0</v>
      </c>
      <c r="Y570" s="87"/>
      <c r="Z570">
        <f t="shared" si="54"/>
        <v>0</v>
      </c>
      <c r="AA570" t="str">
        <f t="shared" si="52"/>
        <v>川沙支行</v>
      </c>
      <c r="AB570" s="82" t="s">
        <v>936</v>
      </c>
      <c r="AC570" s="82">
        <v>0</v>
      </c>
      <c r="AD570" s="82">
        <v>0</v>
      </c>
      <c r="AE570" s="82">
        <v>0</v>
      </c>
      <c r="AF570" s="82">
        <v>0</v>
      </c>
      <c r="AG570" t="str">
        <f t="shared" si="53"/>
        <v>川沙支行</v>
      </c>
      <c r="AI570" s="96" t="s">
        <v>937</v>
      </c>
      <c r="AJ570" s="90" t="s">
        <v>51</v>
      </c>
      <c r="AX570" t="s">
        <v>937</v>
      </c>
      <c r="AY570" t="s">
        <v>51</v>
      </c>
    </row>
    <row r="571" ht="17.25" spans="4:51">
      <c r="D571" s="81">
        <v>0</v>
      </c>
      <c r="L571">
        <v>0</v>
      </c>
      <c r="Y571" s="87"/>
      <c r="Z571">
        <f t="shared" si="54"/>
        <v>0</v>
      </c>
      <c r="AA571" t="str">
        <f t="shared" si="52"/>
        <v>严桥支行</v>
      </c>
      <c r="AB571" s="82" t="s">
        <v>473</v>
      </c>
      <c r="AC571" s="82">
        <v>0</v>
      </c>
      <c r="AD571" s="82">
        <v>0</v>
      </c>
      <c r="AE571" s="82">
        <v>3</v>
      </c>
      <c r="AF571" s="82">
        <v>50000</v>
      </c>
      <c r="AG571" t="str">
        <f t="shared" si="53"/>
        <v>严桥支行</v>
      </c>
      <c r="AI571" s="90" t="s">
        <v>938</v>
      </c>
      <c r="AJ571" s="90" t="s">
        <v>51</v>
      </c>
      <c r="AX571" t="s">
        <v>938</v>
      </c>
      <c r="AY571" t="s">
        <v>51</v>
      </c>
    </row>
    <row r="572" ht="17.25" spans="4:51">
      <c r="D572" s="81">
        <v>0</v>
      </c>
      <c r="L572">
        <v>0</v>
      </c>
      <c r="Y572" s="87"/>
      <c r="Z572">
        <f t="shared" si="54"/>
        <v>0</v>
      </c>
      <c r="AA572">
        <f t="shared" si="52"/>
        <v>0</v>
      </c>
      <c r="AB572" s="82" t="s">
        <v>939</v>
      </c>
      <c r="AC572" s="82">
        <v>0</v>
      </c>
      <c r="AD572" s="82">
        <v>0</v>
      </c>
      <c r="AE572" s="82">
        <v>0</v>
      </c>
      <c r="AF572" s="82">
        <v>0</v>
      </c>
      <c r="AG572">
        <f t="shared" si="53"/>
        <v>0</v>
      </c>
      <c r="AI572" s="90" t="s">
        <v>129</v>
      </c>
      <c r="AJ572" s="90" t="s">
        <v>51</v>
      </c>
      <c r="AX572" t="s">
        <v>129</v>
      </c>
      <c r="AY572" t="s">
        <v>51</v>
      </c>
    </row>
    <row r="573" ht="17.25" spans="4:51">
      <c r="D573" s="81">
        <v>0</v>
      </c>
      <c r="L573">
        <v>0</v>
      </c>
      <c r="Y573" s="87"/>
      <c r="Z573">
        <f t="shared" si="54"/>
        <v>0</v>
      </c>
      <c r="AA573" t="str">
        <f t="shared" si="52"/>
        <v>东波分理处</v>
      </c>
      <c r="AB573" s="82" t="s">
        <v>931</v>
      </c>
      <c r="AC573" s="82">
        <v>0</v>
      </c>
      <c r="AD573" s="82">
        <v>0</v>
      </c>
      <c r="AE573" s="82">
        <v>0</v>
      </c>
      <c r="AF573" s="82">
        <v>0</v>
      </c>
      <c r="AG573" t="str">
        <f t="shared" si="53"/>
        <v>东波分理处</v>
      </c>
      <c r="AI573" s="90" t="s">
        <v>885</v>
      </c>
      <c r="AJ573" s="90" t="s">
        <v>51</v>
      </c>
      <c r="AX573" t="s">
        <v>885</v>
      </c>
      <c r="AY573" t="s">
        <v>51</v>
      </c>
    </row>
    <row r="574" ht="17.25" spans="4:51">
      <c r="D574" s="81">
        <v>0</v>
      </c>
      <c r="L574">
        <v>0</v>
      </c>
      <c r="Y574" s="87"/>
      <c r="Z574">
        <f t="shared" si="54"/>
        <v>0</v>
      </c>
      <c r="AA574">
        <f t="shared" si="52"/>
        <v>0</v>
      </c>
      <c r="AB574" s="82" t="s">
        <v>940</v>
      </c>
      <c r="AC574" s="82">
        <v>0</v>
      </c>
      <c r="AD574" s="82">
        <v>0</v>
      </c>
      <c r="AE574" s="82">
        <v>0</v>
      </c>
      <c r="AF574" s="82">
        <v>0</v>
      </c>
      <c r="AG574">
        <f t="shared" si="53"/>
        <v>0</v>
      </c>
      <c r="AI574" s="90" t="s">
        <v>941</v>
      </c>
      <c r="AJ574" s="90" t="s">
        <v>51</v>
      </c>
      <c r="AX574" t="s">
        <v>941</v>
      </c>
      <c r="AY574" t="s">
        <v>51</v>
      </c>
    </row>
    <row r="575" ht="17.25" spans="4:51">
      <c r="D575" s="81">
        <v>0</v>
      </c>
      <c r="L575">
        <v>0</v>
      </c>
      <c r="Y575" s="87"/>
      <c r="Z575">
        <f t="shared" si="54"/>
        <v>0</v>
      </c>
      <c r="AA575" t="str">
        <f t="shared" si="52"/>
        <v>益江分理处</v>
      </c>
      <c r="AB575" s="82" t="s">
        <v>942</v>
      </c>
      <c r="AC575" s="82">
        <v>0</v>
      </c>
      <c r="AD575" s="82">
        <v>0</v>
      </c>
      <c r="AE575" s="82">
        <v>0</v>
      </c>
      <c r="AF575" s="82">
        <v>0</v>
      </c>
      <c r="AG575" t="str">
        <f t="shared" si="53"/>
        <v>益江分理处</v>
      </c>
      <c r="AI575" s="90" t="s">
        <v>943</v>
      </c>
      <c r="AJ575" s="90" t="s">
        <v>51</v>
      </c>
      <c r="AX575" t="s">
        <v>943</v>
      </c>
      <c r="AY575" t="s">
        <v>51</v>
      </c>
    </row>
    <row r="576" ht="17.25" spans="4:51">
      <c r="D576" s="81">
        <v>0</v>
      </c>
      <c r="L576">
        <v>0</v>
      </c>
      <c r="Y576" s="87"/>
      <c r="Z576">
        <f t="shared" si="54"/>
        <v>0</v>
      </c>
      <c r="AA576" t="str">
        <f t="shared" si="52"/>
        <v>运营管理部</v>
      </c>
      <c r="AB576" s="82" t="s">
        <v>372</v>
      </c>
      <c r="AC576" s="82">
        <v>0</v>
      </c>
      <c r="AD576" s="82">
        <v>0</v>
      </c>
      <c r="AE576" s="82">
        <v>0</v>
      </c>
      <c r="AF576" s="82">
        <v>0</v>
      </c>
      <c r="AG576" t="str">
        <f t="shared" si="53"/>
        <v>运营管理部</v>
      </c>
      <c r="AI576" s="90" t="s">
        <v>222</v>
      </c>
      <c r="AJ576" s="90" t="s">
        <v>51</v>
      </c>
      <c r="AX576" t="s">
        <v>222</v>
      </c>
      <c r="AY576" t="s">
        <v>51</v>
      </c>
    </row>
    <row r="577" ht="17.25" spans="4:51">
      <c r="D577" s="81">
        <v>0</v>
      </c>
      <c r="L577">
        <v>0</v>
      </c>
      <c r="Y577" s="87"/>
      <c r="Z577">
        <f t="shared" si="54"/>
        <v>0</v>
      </c>
      <c r="AA577" t="str">
        <f t="shared" si="52"/>
        <v>妙境支行</v>
      </c>
      <c r="AB577" s="82" t="s">
        <v>944</v>
      </c>
      <c r="AC577" s="82">
        <v>0</v>
      </c>
      <c r="AD577" s="82">
        <v>0</v>
      </c>
      <c r="AE577" s="82">
        <v>0</v>
      </c>
      <c r="AF577" s="82">
        <v>0</v>
      </c>
      <c r="AG577" t="str">
        <f t="shared" si="53"/>
        <v>妙境支行</v>
      </c>
      <c r="AI577" s="90" t="s">
        <v>287</v>
      </c>
      <c r="AJ577" s="90" t="s">
        <v>51</v>
      </c>
      <c r="AX577" t="s">
        <v>287</v>
      </c>
      <c r="AY577" t="s">
        <v>51</v>
      </c>
    </row>
    <row r="578" ht="17.25" spans="4:51">
      <c r="D578" s="81">
        <v>0</v>
      </c>
      <c r="L578">
        <v>0</v>
      </c>
      <c r="Y578" s="87"/>
      <c r="Z578">
        <f t="shared" si="54"/>
        <v>0</v>
      </c>
      <c r="AA578" t="str">
        <f t="shared" ref="AA578:AA641" si="55">AG578</f>
        <v>东沟支行</v>
      </c>
      <c r="AB578" s="82" t="s">
        <v>927</v>
      </c>
      <c r="AC578" s="82">
        <v>0</v>
      </c>
      <c r="AD578" s="82">
        <v>0</v>
      </c>
      <c r="AE578" s="82">
        <v>0</v>
      </c>
      <c r="AF578" s="82">
        <v>0</v>
      </c>
      <c r="AG578" t="str">
        <f t="shared" ref="AG578:AG641" si="56">IFERROR(VLOOKUP(AB578,$AI:$AJ,2,FALSE),0)</f>
        <v>东沟支行</v>
      </c>
      <c r="AI578" s="90" t="s">
        <v>577</v>
      </c>
      <c r="AJ578" s="90" t="s">
        <v>51</v>
      </c>
      <c r="AX578" t="s">
        <v>577</v>
      </c>
      <c r="AY578" t="s">
        <v>51</v>
      </c>
    </row>
    <row r="579" ht="17.25" spans="4:51">
      <c r="D579" s="81">
        <v>0</v>
      </c>
      <c r="L579">
        <v>0</v>
      </c>
      <c r="Y579" s="87"/>
      <c r="Z579">
        <f t="shared" si="54"/>
        <v>0</v>
      </c>
      <c r="AA579">
        <f t="shared" si="55"/>
        <v>0</v>
      </c>
      <c r="AB579" s="82" t="s">
        <v>945</v>
      </c>
      <c r="AC579" s="82">
        <v>0</v>
      </c>
      <c r="AD579" s="82">
        <v>0</v>
      </c>
      <c r="AE579" s="82">
        <v>0</v>
      </c>
      <c r="AF579" s="82">
        <v>0</v>
      </c>
      <c r="AG579">
        <f t="shared" si="56"/>
        <v>0</v>
      </c>
      <c r="AI579" s="90" t="s">
        <v>480</v>
      </c>
      <c r="AJ579" s="90" t="s">
        <v>51</v>
      </c>
      <c r="AX579" t="s">
        <v>480</v>
      </c>
      <c r="AY579" t="s">
        <v>51</v>
      </c>
    </row>
    <row r="580" ht="17.25" spans="4:51">
      <c r="D580" s="81">
        <v>0</v>
      </c>
      <c r="L580">
        <v>0</v>
      </c>
      <c r="Y580" s="87"/>
      <c r="Z580">
        <f t="shared" ref="Z580:Z643" si="57">P580-Y580</f>
        <v>0</v>
      </c>
      <c r="AA580" t="str">
        <f t="shared" si="55"/>
        <v>张江支行</v>
      </c>
      <c r="AB580" s="82" t="s">
        <v>475</v>
      </c>
      <c r="AC580" s="82">
        <v>0</v>
      </c>
      <c r="AD580" s="82">
        <v>0</v>
      </c>
      <c r="AE580" s="82">
        <v>0</v>
      </c>
      <c r="AF580" s="82">
        <v>269500</v>
      </c>
      <c r="AG580" t="str">
        <f t="shared" si="56"/>
        <v>张江支行</v>
      </c>
      <c r="AI580" s="90" t="s">
        <v>906</v>
      </c>
      <c r="AJ580" s="90" t="s">
        <v>51</v>
      </c>
      <c r="AX580" t="s">
        <v>906</v>
      </c>
      <c r="AY580" t="s">
        <v>51</v>
      </c>
    </row>
    <row r="581" ht="17.25" spans="4:51">
      <c r="D581" s="81">
        <v>0</v>
      </c>
      <c r="L581">
        <v>0</v>
      </c>
      <c r="Y581" s="87"/>
      <c r="Z581">
        <f t="shared" si="57"/>
        <v>0</v>
      </c>
      <c r="AA581" t="str">
        <f t="shared" si="55"/>
        <v>合庆支行</v>
      </c>
      <c r="AB581" s="82" t="s">
        <v>946</v>
      </c>
      <c r="AC581" s="82">
        <v>0</v>
      </c>
      <c r="AD581" s="82">
        <v>0</v>
      </c>
      <c r="AE581" s="82">
        <v>0</v>
      </c>
      <c r="AF581" s="82">
        <v>100000</v>
      </c>
      <c r="AG581" t="str">
        <f t="shared" si="56"/>
        <v>合庆支行</v>
      </c>
      <c r="AI581" s="90" t="s">
        <v>489</v>
      </c>
      <c r="AJ581" s="90" t="s">
        <v>51</v>
      </c>
      <c r="AX581" t="s">
        <v>489</v>
      </c>
      <c r="AY581" t="s">
        <v>51</v>
      </c>
    </row>
    <row r="582" ht="17.25" spans="4:51">
      <c r="D582" s="81">
        <v>0</v>
      </c>
      <c r="L582">
        <v>0</v>
      </c>
      <c r="Y582" s="87"/>
      <c r="Z582">
        <f t="shared" si="57"/>
        <v>0</v>
      </c>
      <c r="AA582">
        <f t="shared" si="55"/>
        <v>0</v>
      </c>
      <c r="AB582" s="82" t="s">
        <v>947</v>
      </c>
      <c r="AC582" s="82">
        <v>0</v>
      </c>
      <c r="AD582" s="82">
        <v>0</v>
      </c>
      <c r="AE582" s="82">
        <v>0</v>
      </c>
      <c r="AF582" s="82">
        <v>0</v>
      </c>
      <c r="AG582">
        <f t="shared" si="56"/>
        <v>0</v>
      </c>
      <c r="AI582" s="90" t="s">
        <v>948</v>
      </c>
      <c r="AJ582" s="90" t="s">
        <v>51</v>
      </c>
      <c r="AX582" t="s">
        <v>948</v>
      </c>
      <c r="AY582" t="s">
        <v>51</v>
      </c>
    </row>
    <row r="583" ht="17.25" spans="4:51">
      <c r="D583" s="81">
        <v>0</v>
      </c>
      <c r="L583">
        <v>0</v>
      </c>
      <c r="Y583" s="87"/>
      <c r="Z583">
        <f t="shared" si="57"/>
        <v>0</v>
      </c>
      <c r="AA583" t="str">
        <f t="shared" si="55"/>
        <v>和炯路支行</v>
      </c>
      <c r="AB583" s="82" t="s">
        <v>751</v>
      </c>
      <c r="AC583" s="82">
        <v>0</v>
      </c>
      <c r="AD583" s="82">
        <v>0</v>
      </c>
      <c r="AE583" s="82">
        <v>0</v>
      </c>
      <c r="AF583" s="82">
        <v>0</v>
      </c>
      <c r="AG583" t="str">
        <f t="shared" si="56"/>
        <v>和炯路支行</v>
      </c>
      <c r="AI583" s="90" t="s">
        <v>949</v>
      </c>
      <c r="AJ583" s="90" t="s">
        <v>51</v>
      </c>
      <c r="AX583" t="s">
        <v>949</v>
      </c>
      <c r="AY583" t="s">
        <v>51</v>
      </c>
    </row>
    <row r="584" ht="17.25" spans="4:51">
      <c r="D584" s="81">
        <v>0</v>
      </c>
      <c r="L584">
        <v>0</v>
      </c>
      <c r="Y584" s="87"/>
      <c r="Z584">
        <f t="shared" si="57"/>
        <v>0</v>
      </c>
      <c r="AA584" t="str">
        <f t="shared" si="55"/>
        <v>三林支行</v>
      </c>
      <c r="AB584" s="82" t="s">
        <v>720</v>
      </c>
      <c r="AC584" s="82">
        <v>0</v>
      </c>
      <c r="AD584" s="82">
        <v>0</v>
      </c>
      <c r="AE584" s="82">
        <v>0</v>
      </c>
      <c r="AF584" s="82">
        <v>0</v>
      </c>
      <c r="AG584" t="str">
        <f t="shared" si="56"/>
        <v>三林支行</v>
      </c>
      <c r="AI584" s="95" t="s">
        <v>510</v>
      </c>
      <c r="AJ584" s="90" t="s">
        <v>199</v>
      </c>
      <c r="AX584" t="s">
        <v>510</v>
      </c>
      <c r="AY584" t="s">
        <v>199</v>
      </c>
    </row>
    <row r="585" ht="17.25" spans="4:51">
      <c r="D585" s="81">
        <v>0</v>
      </c>
      <c r="L585">
        <v>0</v>
      </c>
      <c r="Y585" s="87"/>
      <c r="Z585">
        <f t="shared" si="57"/>
        <v>0</v>
      </c>
      <c r="AA585">
        <f t="shared" si="55"/>
        <v>0</v>
      </c>
      <c r="AB585" s="82" t="s">
        <v>950</v>
      </c>
      <c r="AC585" s="82">
        <v>0</v>
      </c>
      <c r="AD585" s="82">
        <v>0</v>
      </c>
      <c r="AE585" s="82">
        <v>0</v>
      </c>
      <c r="AF585" s="82">
        <v>0</v>
      </c>
      <c r="AG585">
        <f t="shared" si="56"/>
        <v>0</v>
      </c>
      <c r="AI585" s="96" t="s">
        <v>531</v>
      </c>
      <c r="AJ585" s="90" t="s">
        <v>199</v>
      </c>
      <c r="AX585" t="s">
        <v>531</v>
      </c>
      <c r="AY585" t="s">
        <v>199</v>
      </c>
    </row>
    <row r="586" ht="17.25" spans="4:51">
      <c r="D586" s="81">
        <v>0</v>
      </c>
      <c r="L586">
        <v>0</v>
      </c>
      <c r="Y586" s="87"/>
      <c r="Z586">
        <f t="shared" si="57"/>
        <v>0</v>
      </c>
      <c r="AA586" t="str">
        <f t="shared" si="55"/>
        <v>高东支行</v>
      </c>
      <c r="AB586" s="82" t="s">
        <v>943</v>
      </c>
      <c r="AC586" s="82">
        <v>0</v>
      </c>
      <c r="AD586" s="82">
        <v>0</v>
      </c>
      <c r="AE586" s="82">
        <v>0</v>
      </c>
      <c r="AF586" s="82">
        <v>0</v>
      </c>
      <c r="AG586" t="str">
        <f t="shared" si="56"/>
        <v>高东支行</v>
      </c>
      <c r="AI586" s="96" t="s">
        <v>94</v>
      </c>
      <c r="AJ586" s="90" t="s">
        <v>199</v>
      </c>
      <c r="AX586" t="s">
        <v>94</v>
      </c>
      <c r="AY586" t="s">
        <v>199</v>
      </c>
    </row>
    <row r="587" ht="17.25" spans="4:51">
      <c r="D587" s="81">
        <v>0</v>
      </c>
      <c r="L587">
        <v>0</v>
      </c>
      <c r="Y587" s="87"/>
      <c r="Z587">
        <f t="shared" si="57"/>
        <v>0</v>
      </c>
      <c r="AA587" t="str">
        <f t="shared" si="55"/>
        <v>东沟支行</v>
      </c>
      <c r="AB587" s="82" t="s">
        <v>477</v>
      </c>
      <c r="AC587" s="82">
        <v>0</v>
      </c>
      <c r="AD587" s="82">
        <v>24000</v>
      </c>
      <c r="AE587" s="82">
        <v>5</v>
      </c>
      <c r="AF587" s="82">
        <v>99000</v>
      </c>
      <c r="AG587" t="str">
        <f t="shared" si="56"/>
        <v>东沟支行</v>
      </c>
      <c r="AI587" s="90" t="s">
        <v>951</v>
      </c>
      <c r="AJ587" s="90" t="s">
        <v>199</v>
      </c>
      <c r="AX587" t="s">
        <v>951</v>
      </c>
      <c r="AY587" t="s">
        <v>199</v>
      </c>
    </row>
    <row r="588" ht="17.25" spans="4:51">
      <c r="D588" s="81">
        <v>0</v>
      </c>
      <c r="L588">
        <v>0</v>
      </c>
      <c r="Y588" s="87"/>
      <c r="Z588">
        <f t="shared" si="57"/>
        <v>0</v>
      </c>
      <c r="AA588" t="str">
        <f t="shared" si="55"/>
        <v>运营管理部</v>
      </c>
      <c r="AB588" s="82" t="s">
        <v>375</v>
      </c>
      <c r="AC588" s="82">
        <v>0</v>
      </c>
      <c r="AD588" s="82">
        <v>0</v>
      </c>
      <c r="AE588" s="82">
        <v>0</v>
      </c>
      <c r="AF588" s="82">
        <v>0</v>
      </c>
      <c r="AG588" t="str">
        <f t="shared" si="56"/>
        <v>运营管理部</v>
      </c>
      <c r="AI588" s="90" t="s">
        <v>952</v>
      </c>
      <c r="AJ588" s="90" t="s">
        <v>199</v>
      </c>
      <c r="AX588" t="s">
        <v>952</v>
      </c>
      <c r="AY588" t="s">
        <v>199</v>
      </c>
    </row>
    <row r="589" ht="17.25" spans="4:51">
      <c r="D589" s="81">
        <v>0</v>
      </c>
      <c r="L589">
        <v>0</v>
      </c>
      <c r="Y589" s="87"/>
      <c r="Z589">
        <f t="shared" si="57"/>
        <v>0</v>
      </c>
      <c r="AA589" t="str">
        <f t="shared" si="55"/>
        <v>北蔡支行</v>
      </c>
      <c r="AB589" s="82" t="s">
        <v>781</v>
      </c>
      <c r="AC589" s="82">
        <v>0</v>
      </c>
      <c r="AD589" s="82">
        <v>0</v>
      </c>
      <c r="AE589" s="82">
        <v>0</v>
      </c>
      <c r="AF589" s="82">
        <v>0</v>
      </c>
      <c r="AG589" t="str">
        <f t="shared" si="56"/>
        <v>北蔡支行</v>
      </c>
      <c r="AI589" s="90" t="s">
        <v>953</v>
      </c>
      <c r="AJ589" s="90" t="s">
        <v>199</v>
      </c>
      <c r="AX589" t="s">
        <v>953</v>
      </c>
      <c r="AY589" t="s">
        <v>199</v>
      </c>
    </row>
    <row r="590" ht="17.25" spans="4:51">
      <c r="D590" s="81">
        <v>0</v>
      </c>
      <c r="L590">
        <v>0</v>
      </c>
      <c r="Y590" s="87"/>
      <c r="Z590">
        <f t="shared" si="57"/>
        <v>0</v>
      </c>
      <c r="AA590" t="str">
        <f t="shared" si="55"/>
        <v>北蔡支行</v>
      </c>
      <c r="AB590" s="82" t="s">
        <v>777</v>
      </c>
      <c r="AC590" s="82">
        <v>0</v>
      </c>
      <c r="AD590" s="82">
        <v>0</v>
      </c>
      <c r="AE590" s="82">
        <v>0</v>
      </c>
      <c r="AF590" s="82">
        <v>0</v>
      </c>
      <c r="AG590" t="str">
        <f t="shared" si="56"/>
        <v>北蔡支行</v>
      </c>
      <c r="AI590" s="90" t="s">
        <v>954</v>
      </c>
      <c r="AJ590" s="90" t="s">
        <v>199</v>
      </c>
      <c r="AX590" t="s">
        <v>954</v>
      </c>
      <c r="AY590" t="s">
        <v>199</v>
      </c>
    </row>
    <row r="591" ht="17.25" spans="4:51">
      <c r="D591" s="81">
        <v>0</v>
      </c>
      <c r="L591">
        <v>0</v>
      </c>
      <c r="Y591" s="87"/>
      <c r="Z591">
        <f t="shared" si="57"/>
        <v>0</v>
      </c>
      <c r="AA591" t="str">
        <f t="shared" si="55"/>
        <v>王港支行</v>
      </c>
      <c r="AB591" s="82" t="s">
        <v>955</v>
      </c>
      <c r="AC591" s="82">
        <v>0</v>
      </c>
      <c r="AD591" s="82">
        <v>1300</v>
      </c>
      <c r="AE591" s="82">
        <v>1</v>
      </c>
      <c r="AF591" s="82">
        <v>623384</v>
      </c>
      <c r="AG591" t="str">
        <f t="shared" si="56"/>
        <v>王港支行</v>
      </c>
      <c r="AI591" s="90" t="s">
        <v>956</v>
      </c>
      <c r="AJ591" s="90" t="s">
        <v>199</v>
      </c>
      <c r="AX591" t="s">
        <v>956</v>
      </c>
      <c r="AY591" t="s">
        <v>199</v>
      </c>
    </row>
    <row r="592" ht="17.25" spans="4:51">
      <c r="D592" s="81">
        <v>0</v>
      </c>
      <c r="L592">
        <v>0</v>
      </c>
      <c r="Y592" s="87"/>
      <c r="Z592">
        <f t="shared" si="57"/>
        <v>0</v>
      </c>
      <c r="AA592" t="str">
        <f t="shared" si="55"/>
        <v>黄楼支行</v>
      </c>
      <c r="AB592" s="82" t="s">
        <v>957</v>
      </c>
      <c r="AC592" s="82">
        <v>0</v>
      </c>
      <c r="AD592" s="82">
        <v>0</v>
      </c>
      <c r="AE592" s="82">
        <v>0</v>
      </c>
      <c r="AF592" s="82">
        <v>0</v>
      </c>
      <c r="AG592" t="str">
        <f t="shared" si="56"/>
        <v>黄楼支行</v>
      </c>
      <c r="AI592" s="90" t="s">
        <v>459</v>
      </c>
      <c r="AJ592" s="90" t="s">
        <v>157</v>
      </c>
      <c r="AX592" t="s">
        <v>459</v>
      </c>
      <c r="AY592" t="s">
        <v>157</v>
      </c>
    </row>
    <row r="593" ht="17.25" spans="4:51">
      <c r="D593" s="81">
        <v>0</v>
      </c>
      <c r="L593">
        <v>0</v>
      </c>
      <c r="Y593" s="87"/>
      <c r="Z593">
        <f t="shared" si="57"/>
        <v>0</v>
      </c>
      <c r="AA593" t="str">
        <f t="shared" si="55"/>
        <v>江镇支行</v>
      </c>
      <c r="AB593" s="82" t="s">
        <v>958</v>
      </c>
      <c r="AC593" s="82">
        <v>0</v>
      </c>
      <c r="AD593" s="82">
        <v>0</v>
      </c>
      <c r="AE593" s="82">
        <v>0</v>
      </c>
      <c r="AF593" s="82">
        <v>0</v>
      </c>
      <c r="AG593" t="str">
        <f t="shared" si="56"/>
        <v>江镇支行</v>
      </c>
      <c r="AI593" s="90" t="s">
        <v>625</v>
      </c>
      <c r="AJ593" s="90" t="s">
        <v>107</v>
      </c>
      <c r="AX593" t="s">
        <v>625</v>
      </c>
      <c r="AY593" t="s">
        <v>107</v>
      </c>
    </row>
    <row r="594" ht="17.25" spans="4:51">
      <c r="D594" s="81">
        <v>0</v>
      </c>
      <c r="L594">
        <v>0</v>
      </c>
      <c r="Y594" s="87"/>
      <c r="Z594">
        <f t="shared" si="57"/>
        <v>0</v>
      </c>
      <c r="AA594" t="str">
        <f t="shared" si="55"/>
        <v>授信审批部</v>
      </c>
      <c r="AB594" s="82" t="s">
        <v>538</v>
      </c>
      <c r="AC594" s="82">
        <v>0</v>
      </c>
      <c r="AD594" s="82">
        <v>0</v>
      </c>
      <c r="AE594" s="82">
        <v>0</v>
      </c>
      <c r="AF594" s="82">
        <v>0</v>
      </c>
      <c r="AG594" t="str">
        <f t="shared" si="56"/>
        <v>授信审批部</v>
      </c>
      <c r="AI594" s="90" t="s">
        <v>549</v>
      </c>
      <c r="AJ594" s="90" t="s">
        <v>157</v>
      </c>
      <c r="AX594" t="s">
        <v>549</v>
      </c>
      <c r="AY594" t="s">
        <v>157</v>
      </c>
    </row>
    <row r="595" ht="17.25" spans="4:51">
      <c r="D595" s="81">
        <v>0</v>
      </c>
      <c r="L595">
        <v>0</v>
      </c>
      <c r="Y595" s="87"/>
      <c r="Z595">
        <f t="shared" si="57"/>
        <v>0</v>
      </c>
      <c r="AA595" t="str">
        <f t="shared" si="55"/>
        <v>南新分理处</v>
      </c>
      <c r="AB595" s="82" t="s">
        <v>832</v>
      </c>
      <c r="AC595" s="82">
        <v>0</v>
      </c>
      <c r="AD595" s="82">
        <v>0</v>
      </c>
      <c r="AE595" s="82">
        <v>0</v>
      </c>
      <c r="AF595" s="82">
        <v>0</v>
      </c>
      <c r="AG595" t="str">
        <f t="shared" si="56"/>
        <v>南新分理处</v>
      </c>
      <c r="AI595" s="93" t="s">
        <v>553</v>
      </c>
      <c r="AJ595" s="90" t="s">
        <v>157</v>
      </c>
      <c r="AX595" t="s">
        <v>553</v>
      </c>
      <c r="AY595" t="s">
        <v>157</v>
      </c>
    </row>
    <row r="596" ht="17.25" spans="4:51">
      <c r="D596" s="81">
        <v>0</v>
      </c>
      <c r="L596">
        <v>0</v>
      </c>
      <c r="Y596" s="87"/>
      <c r="Z596">
        <f t="shared" si="57"/>
        <v>0</v>
      </c>
      <c r="AA596">
        <f t="shared" si="55"/>
        <v>0</v>
      </c>
      <c r="AB596" s="82" t="s">
        <v>959</v>
      </c>
      <c r="AC596" s="82">
        <v>0</v>
      </c>
      <c r="AD596" s="82">
        <v>0</v>
      </c>
      <c r="AE596" s="82">
        <v>0</v>
      </c>
      <c r="AF596" s="82">
        <v>100000</v>
      </c>
      <c r="AG596">
        <f t="shared" si="56"/>
        <v>0</v>
      </c>
      <c r="AI596" s="90" t="s">
        <v>646</v>
      </c>
      <c r="AJ596" s="90" t="s">
        <v>157</v>
      </c>
      <c r="AX596" t="s">
        <v>646</v>
      </c>
      <c r="AY596" t="s">
        <v>157</v>
      </c>
    </row>
    <row r="597" ht="17.25" spans="4:51">
      <c r="D597" s="81">
        <v>0</v>
      </c>
      <c r="L597">
        <v>0</v>
      </c>
      <c r="Y597" s="87"/>
      <c r="Z597">
        <f t="shared" si="57"/>
        <v>0</v>
      </c>
      <c r="AA597" t="str">
        <f t="shared" si="55"/>
        <v>运营管理部</v>
      </c>
      <c r="AB597" s="82" t="s">
        <v>307</v>
      </c>
      <c r="AC597" s="82">
        <v>0</v>
      </c>
      <c r="AD597" s="82">
        <v>0</v>
      </c>
      <c r="AE597" s="82">
        <v>0</v>
      </c>
      <c r="AF597" s="82">
        <v>0</v>
      </c>
      <c r="AG597" t="str">
        <f t="shared" si="56"/>
        <v>运营管理部</v>
      </c>
      <c r="AI597" s="94" t="s">
        <v>960</v>
      </c>
      <c r="AJ597" s="90" t="s">
        <v>157</v>
      </c>
      <c r="AX597" t="s">
        <v>960</v>
      </c>
      <c r="AY597" t="s">
        <v>157</v>
      </c>
    </row>
    <row r="598" ht="17.25" spans="4:51">
      <c r="D598" s="81">
        <v>0</v>
      </c>
      <c r="L598">
        <v>0</v>
      </c>
      <c r="Y598" s="87"/>
      <c r="Z598">
        <f t="shared" si="57"/>
        <v>0</v>
      </c>
      <c r="AA598" t="str">
        <f t="shared" si="55"/>
        <v>金桥支行</v>
      </c>
      <c r="AB598" s="82" t="s">
        <v>249</v>
      </c>
      <c r="AC598" s="82">
        <v>0</v>
      </c>
      <c r="AD598" s="82">
        <v>0</v>
      </c>
      <c r="AE598" s="82">
        <v>5</v>
      </c>
      <c r="AF598" s="82">
        <v>0</v>
      </c>
      <c r="AG598" t="str">
        <f t="shared" si="56"/>
        <v>金桥支行</v>
      </c>
      <c r="AI598" s="95" t="s">
        <v>961</v>
      </c>
      <c r="AJ598" s="90" t="s">
        <v>157</v>
      </c>
      <c r="AX598" t="s">
        <v>961</v>
      </c>
      <c r="AY598" t="s">
        <v>157</v>
      </c>
    </row>
    <row r="599" ht="17.25" spans="4:51">
      <c r="D599" s="81">
        <v>0</v>
      </c>
      <c r="L599">
        <v>0</v>
      </c>
      <c r="Y599" s="87"/>
      <c r="Z599">
        <f t="shared" si="57"/>
        <v>0</v>
      </c>
      <c r="AA599" t="str">
        <f t="shared" si="55"/>
        <v>高桥支行</v>
      </c>
      <c r="AB599" s="82" t="s">
        <v>481</v>
      </c>
      <c r="AC599" s="82">
        <v>0</v>
      </c>
      <c r="AD599" s="82">
        <v>0</v>
      </c>
      <c r="AE599" s="82">
        <v>0</v>
      </c>
      <c r="AF599" s="82">
        <v>544900</v>
      </c>
      <c r="AG599" t="str">
        <f t="shared" si="56"/>
        <v>高桥支行</v>
      </c>
      <c r="AI599" s="96" t="s">
        <v>962</v>
      </c>
      <c r="AJ599" s="90" t="s">
        <v>66</v>
      </c>
      <c r="AX599" t="s">
        <v>962</v>
      </c>
      <c r="AY599" t="s">
        <v>66</v>
      </c>
    </row>
    <row r="600" ht="17.25" spans="4:51">
      <c r="D600" s="81">
        <v>0</v>
      </c>
      <c r="L600">
        <v>0</v>
      </c>
      <c r="Y600" s="87"/>
      <c r="Z600">
        <f t="shared" si="57"/>
        <v>0</v>
      </c>
      <c r="AA600" t="str">
        <f t="shared" si="55"/>
        <v>北蔡支行</v>
      </c>
      <c r="AB600" s="82" t="s">
        <v>788</v>
      </c>
      <c r="AC600" s="82">
        <v>0</v>
      </c>
      <c r="AD600" s="82">
        <v>0</v>
      </c>
      <c r="AE600" s="82">
        <v>0</v>
      </c>
      <c r="AF600" s="82">
        <v>0</v>
      </c>
      <c r="AG600" t="str">
        <f t="shared" si="56"/>
        <v>北蔡支行</v>
      </c>
      <c r="AI600" s="90" t="s">
        <v>567</v>
      </c>
      <c r="AJ600" s="90" t="s">
        <v>66</v>
      </c>
      <c r="AX600" t="s">
        <v>567</v>
      </c>
      <c r="AY600" t="s">
        <v>66</v>
      </c>
    </row>
    <row r="601" ht="17.25" spans="4:51">
      <c r="D601" s="81">
        <v>0</v>
      </c>
      <c r="L601">
        <v>0</v>
      </c>
      <c r="Y601" s="87"/>
      <c r="Z601">
        <f t="shared" si="57"/>
        <v>0</v>
      </c>
      <c r="AA601" t="str">
        <f t="shared" si="55"/>
        <v>洋泾支行</v>
      </c>
      <c r="AB601" s="82" t="s">
        <v>703</v>
      </c>
      <c r="AC601" s="82">
        <v>0</v>
      </c>
      <c r="AD601" s="82">
        <v>0</v>
      </c>
      <c r="AE601" s="82">
        <v>4</v>
      </c>
      <c r="AF601" s="82">
        <v>0</v>
      </c>
      <c r="AG601" t="str">
        <f t="shared" si="56"/>
        <v>洋泾支行</v>
      </c>
      <c r="AI601" s="90" t="s">
        <v>963</v>
      </c>
      <c r="AJ601" s="90" t="s">
        <v>66</v>
      </c>
      <c r="AX601" t="s">
        <v>963</v>
      </c>
      <c r="AY601" t="s">
        <v>66</v>
      </c>
    </row>
    <row r="602" ht="17.25" spans="4:51">
      <c r="D602" s="81">
        <v>0</v>
      </c>
      <c r="L602">
        <v>0</v>
      </c>
      <c r="Y602" s="87"/>
      <c r="Z602">
        <f t="shared" si="57"/>
        <v>0</v>
      </c>
      <c r="AA602" t="str">
        <f t="shared" si="55"/>
        <v>江镇支行</v>
      </c>
      <c r="AB602" s="82" t="s">
        <v>964</v>
      </c>
      <c r="AC602" s="82">
        <v>0</v>
      </c>
      <c r="AD602" s="82">
        <v>0</v>
      </c>
      <c r="AE602" s="82">
        <v>0</v>
      </c>
      <c r="AF602" s="82">
        <v>234000</v>
      </c>
      <c r="AG602" t="str">
        <f t="shared" si="56"/>
        <v>江镇支行</v>
      </c>
      <c r="AI602" s="90" t="s">
        <v>136</v>
      </c>
      <c r="AJ602" s="90" t="s">
        <v>66</v>
      </c>
      <c r="AX602" t="s">
        <v>136</v>
      </c>
      <c r="AY602" t="s">
        <v>66</v>
      </c>
    </row>
    <row r="603" ht="17.25" spans="4:51">
      <c r="D603" s="81">
        <v>0</v>
      </c>
      <c r="L603">
        <v>0</v>
      </c>
      <c r="Y603" s="87"/>
      <c r="Z603">
        <f t="shared" si="57"/>
        <v>0</v>
      </c>
      <c r="AA603">
        <f t="shared" si="55"/>
        <v>0</v>
      </c>
      <c r="AB603" s="82" t="s">
        <v>965</v>
      </c>
      <c r="AC603" s="82">
        <v>0</v>
      </c>
      <c r="AD603" s="82">
        <v>0</v>
      </c>
      <c r="AE603" s="82">
        <v>0</v>
      </c>
      <c r="AF603" s="82">
        <v>0</v>
      </c>
      <c r="AG603">
        <f t="shared" si="56"/>
        <v>0</v>
      </c>
      <c r="AI603" s="90" t="s">
        <v>711</v>
      </c>
      <c r="AJ603" s="90" t="s">
        <v>66</v>
      </c>
      <c r="AX603" t="s">
        <v>711</v>
      </c>
      <c r="AY603" t="s">
        <v>66</v>
      </c>
    </row>
    <row r="604" ht="17.25" spans="4:51">
      <c r="D604" s="81">
        <v>0</v>
      </c>
      <c r="L604">
        <v>0</v>
      </c>
      <c r="Y604" s="87"/>
      <c r="Z604">
        <f t="shared" si="57"/>
        <v>0</v>
      </c>
      <c r="AA604" t="str">
        <f t="shared" si="55"/>
        <v>香山分理处</v>
      </c>
      <c r="AB604" s="82" t="s">
        <v>484</v>
      </c>
      <c r="AC604" s="82">
        <v>0</v>
      </c>
      <c r="AD604" s="82">
        <v>0</v>
      </c>
      <c r="AE604" s="82">
        <v>0</v>
      </c>
      <c r="AF604" s="82">
        <v>0</v>
      </c>
      <c r="AG604" t="str">
        <f t="shared" si="56"/>
        <v>香山分理处</v>
      </c>
      <c r="AI604" s="90" t="s">
        <v>966</v>
      </c>
      <c r="AJ604" s="90" t="s">
        <v>66</v>
      </c>
      <c r="AX604" t="s">
        <v>966</v>
      </c>
      <c r="AY604" t="s">
        <v>66</v>
      </c>
    </row>
    <row r="605" ht="17.25" spans="4:51">
      <c r="D605" s="81">
        <v>0</v>
      </c>
      <c r="L605">
        <v>0</v>
      </c>
      <c r="Y605" s="87"/>
      <c r="Z605">
        <f t="shared" si="57"/>
        <v>0</v>
      </c>
      <c r="AA605">
        <f t="shared" si="55"/>
        <v>0</v>
      </c>
      <c r="AB605" s="82" t="s">
        <v>967</v>
      </c>
      <c r="AC605" s="82">
        <v>0</v>
      </c>
      <c r="AD605" s="82">
        <v>0</v>
      </c>
      <c r="AE605" s="82">
        <v>0</v>
      </c>
      <c r="AF605" s="82">
        <v>30500</v>
      </c>
      <c r="AG605">
        <f t="shared" si="56"/>
        <v>0</v>
      </c>
      <c r="AI605" s="90" t="s">
        <v>782</v>
      </c>
      <c r="AJ605" s="90" t="s">
        <v>66</v>
      </c>
      <c r="AX605" t="s">
        <v>782</v>
      </c>
      <c r="AY605" t="s">
        <v>66</v>
      </c>
    </row>
    <row r="606" ht="17.25" spans="4:51">
      <c r="D606" s="81">
        <v>0</v>
      </c>
      <c r="L606">
        <v>0</v>
      </c>
      <c r="Y606" s="87"/>
      <c r="Z606">
        <f t="shared" si="57"/>
        <v>0</v>
      </c>
      <c r="AA606" t="str">
        <f t="shared" si="55"/>
        <v>黄楼支行</v>
      </c>
      <c r="AB606" s="82" t="s">
        <v>968</v>
      </c>
      <c r="AC606" s="82">
        <v>0</v>
      </c>
      <c r="AD606" s="82">
        <v>0</v>
      </c>
      <c r="AE606" s="82">
        <v>0</v>
      </c>
      <c r="AF606" s="82">
        <v>0</v>
      </c>
      <c r="AG606" t="str">
        <f t="shared" si="56"/>
        <v>黄楼支行</v>
      </c>
      <c r="AI606" s="90" t="s">
        <v>969</v>
      </c>
      <c r="AJ606" s="90" t="s">
        <v>66</v>
      </c>
      <c r="AX606" t="s">
        <v>969</v>
      </c>
      <c r="AY606" t="s">
        <v>66</v>
      </c>
    </row>
    <row r="607" ht="17.25" spans="4:51">
      <c r="D607" s="81">
        <v>0</v>
      </c>
      <c r="L607">
        <v>0</v>
      </c>
      <c r="Y607" s="87"/>
      <c r="Z607">
        <f t="shared" si="57"/>
        <v>0</v>
      </c>
      <c r="AA607" t="str">
        <f t="shared" si="55"/>
        <v>唐镇支行</v>
      </c>
      <c r="AB607" s="82" t="s">
        <v>970</v>
      </c>
      <c r="AC607" s="82">
        <v>0</v>
      </c>
      <c r="AD607" s="82">
        <v>0</v>
      </c>
      <c r="AE607" s="82">
        <v>0</v>
      </c>
      <c r="AF607" s="82">
        <v>0</v>
      </c>
      <c r="AG607" t="str">
        <f t="shared" si="56"/>
        <v>唐镇支行</v>
      </c>
      <c r="AI607" s="90" t="s">
        <v>971</v>
      </c>
      <c r="AJ607" s="90" t="s">
        <v>66</v>
      </c>
      <c r="AX607" t="s">
        <v>971</v>
      </c>
      <c r="AY607" t="s">
        <v>66</v>
      </c>
    </row>
    <row r="608" ht="17.25" spans="4:51">
      <c r="D608" s="81">
        <v>0</v>
      </c>
      <c r="L608">
        <v>0</v>
      </c>
      <c r="Y608" s="87"/>
      <c r="Z608">
        <f t="shared" si="57"/>
        <v>0</v>
      </c>
      <c r="AA608" t="str">
        <f t="shared" si="55"/>
        <v>御桥分理处</v>
      </c>
      <c r="AB608" s="82" t="s">
        <v>486</v>
      </c>
      <c r="AC608" s="82">
        <v>0</v>
      </c>
      <c r="AD608" s="82">
        <v>0</v>
      </c>
      <c r="AE608" s="82">
        <v>2</v>
      </c>
      <c r="AF608" s="82">
        <v>300600</v>
      </c>
      <c r="AG608" t="str">
        <f t="shared" si="56"/>
        <v>御桥分理处</v>
      </c>
      <c r="AI608" s="90" t="s">
        <v>972</v>
      </c>
      <c r="AJ608" s="90" t="s">
        <v>66</v>
      </c>
      <c r="AX608" t="s">
        <v>972</v>
      </c>
      <c r="AY608" t="s">
        <v>66</v>
      </c>
    </row>
    <row r="609" ht="17.25" spans="4:51">
      <c r="D609" s="81">
        <v>0</v>
      </c>
      <c r="L609">
        <v>0</v>
      </c>
      <c r="Y609" s="87"/>
      <c r="Z609">
        <f t="shared" si="57"/>
        <v>0</v>
      </c>
      <c r="AA609">
        <f t="shared" si="55"/>
        <v>0</v>
      </c>
      <c r="AB609" s="82" t="s">
        <v>973</v>
      </c>
      <c r="AC609" s="82">
        <v>0</v>
      </c>
      <c r="AD609" s="82">
        <v>0</v>
      </c>
      <c r="AE609" s="82">
        <v>0</v>
      </c>
      <c r="AF609" s="82">
        <v>0</v>
      </c>
      <c r="AG609">
        <f t="shared" si="56"/>
        <v>0</v>
      </c>
      <c r="AI609" s="90" t="s">
        <v>974</v>
      </c>
      <c r="AJ609" s="90" t="s">
        <v>66</v>
      </c>
      <c r="AX609" t="s">
        <v>974</v>
      </c>
      <c r="AY609" t="s">
        <v>66</v>
      </c>
    </row>
    <row r="610" ht="17.25" spans="4:51">
      <c r="D610" s="81">
        <v>0</v>
      </c>
      <c r="L610">
        <v>0</v>
      </c>
      <c r="Y610" s="87"/>
      <c r="Z610">
        <f t="shared" si="57"/>
        <v>0</v>
      </c>
      <c r="AA610" t="str">
        <f t="shared" si="55"/>
        <v>三林支行</v>
      </c>
      <c r="AB610" s="82" t="s">
        <v>732</v>
      </c>
      <c r="AC610" s="82">
        <v>0</v>
      </c>
      <c r="AD610" s="82">
        <v>0</v>
      </c>
      <c r="AE610" s="82">
        <v>0</v>
      </c>
      <c r="AF610" s="82">
        <v>0</v>
      </c>
      <c r="AG610" t="str">
        <f t="shared" si="56"/>
        <v>三林支行</v>
      </c>
      <c r="AI610" s="90" t="s">
        <v>475</v>
      </c>
      <c r="AJ610" s="90" t="s">
        <v>66</v>
      </c>
      <c r="AX610" t="s">
        <v>475</v>
      </c>
      <c r="AY610" t="s">
        <v>66</v>
      </c>
    </row>
    <row r="611" ht="17.25" spans="4:51">
      <c r="D611" s="81">
        <v>0</v>
      </c>
      <c r="L611">
        <v>0</v>
      </c>
      <c r="Y611" s="87"/>
      <c r="Z611">
        <f t="shared" si="57"/>
        <v>0</v>
      </c>
      <c r="AA611" t="str">
        <f t="shared" si="55"/>
        <v>洋泾支行</v>
      </c>
      <c r="AB611" s="82" t="s">
        <v>194</v>
      </c>
      <c r="AC611" s="82">
        <v>0</v>
      </c>
      <c r="AD611" s="82">
        <v>0</v>
      </c>
      <c r="AE611" s="82">
        <v>0</v>
      </c>
      <c r="AF611" s="82">
        <v>85000</v>
      </c>
      <c r="AG611" t="str">
        <f t="shared" si="56"/>
        <v>洋泾支行</v>
      </c>
      <c r="AI611" s="90" t="s">
        <v>203</v>
      </c>
      <c r="AJ611" s="90" t="s">
        <v>163</v>
      </c>
      <c r="AX611" t="s">
        <v>203</v>
      </c>
      <c r="AY611" t="s">
        <v>163</v>
      </c>
    </row>
    <row r="612" ht="17.25" spans="4:51">
      <c r="D612" s="81">
        <v>0</v>
      </c>
      <c r="L612">
        <v>0</v>
      </c>
      <c r="Y612" s="87"/>
      <c r="Z612">
        <f t="shared" si="57"/>
        <v>0</v>
      </c>
      <c r="AA612" t="str">
        <f t="shared" si="55"/>
        <v>高东支行</v>
      </c>
      <c r="AB612" s="82" t="s">
        <v>938</v>
      </c>
      <c r="AC612" s="82">
        <v>0</v>
      </c>
      <c r="AD612" s="82">
        <v>0</v>
      </c>
      <c r="AE612" s="82">
        <v>0</v>
      </c>
      <c r="AF612" s="82">
        <v>550000</v>
      </c>
      <c r="AG612" t="str">
        <f t="shared" si="56"/>
        <v>高东支行</v>
      </c>
      <c r="AI612" s="90" t="s">
        <v>493</v>
      </c>
      <c r="AJ612" s="90" t="s">
        <v>66</v>
      </c>
      <c r="AX612" t="s">
        <v>493</v>
      </c>
      <c r="AY612" t="s">
        <v>66</v>
      </c>
    </row>
    <row r="613" ht="17.25" spans="4:51">
      <c r="D613" s="81">
        <v>0</v>
      </c>
      <c r="L613">
        <v>0</v>
      </c>
      <c r="Y613" s="87"/>
      <c r="Z613">
        <f t="shared" si="57"/>
        <v>0</v>
      </c>
      <c r="AA613">
        <f t="shared" si="55"/>
        <v>0</v>
      </c>
      <c r="AB613" s="82" t="s">
        <v>975</v>
      </c>
      <c r="AC613" s="82">
        <v>0</v>
      </c>
      <c r="AD613" s="82">
        <v>0</v>
      </c>
      <c r="AE613" s="82">
        <v>0</v>
      </c>
      <c r="AF613" s="82">
        <v>0</v>
      </c>
      <c r="AG613">
        <f t="shared" si="56"/>
        <v>0</v>
      </c>
      <c r="AI613" s="90" t="s">
        <v>596</v>
      </c>
      <c r="AJ613" s="90" t="s">
        <v>66</v>
      </c>
      <c r="AX613" t="s">
        <v>596</v>
      </c>
      <c r="AY613" t="s">
        <v>66</v>
      </c>
    </row>
    <row r="614" ht="17.25" spans="4:51">
      <c r="D614" s="81">
        <v>0</v>
      </c>
      <c r="L614">
        <v>0</v>
      </c>
      <c r="Y614" s="87"/>
      <c r="Z614">
        <f t="shared" si="57"/>
        <v>0</v>
      </c>
      <c r="AA614" t="str">
        <f t="shared" si="55"/>
        <v>张江支行</v>
      </c>
      <c r="AB614" s="82" t="s">
        <v>614</v>
      </c>
      <c r="AC614" s="82">
        <v>0</v>
      </c>
      <c r="AD614" s="82">
        <v>0</v>
      </c>
      <c r="AE614" s="82">
        <v>1</v>
      </c>
      <c r="AF614" s="82">
        <v>69000</v>
      </c>
      <c r="AG614" t="str">
        <f t="shared" si="56"/>
        <v>张江支行</v>
      </c>
      <c r="AI614" s="90" t="s">
        <v>976</v>
      </c>
      <c r="AJ614" s="90" t="s">
        <v>66</v>
      </c>
      <c r="AX614" t="s">
        <v>976</v>
      </c>
      <c r="AY614" t="s">
        <v>66</v>
      </c>
    </row>
    <row r="615" ht="17.25" spans="4:51">
      <c r="D615" s="81">
        <v>0</v>
      </c>
      <c r="L615">
        <v>0</v>
      </c>
      <c r="Y615" s="87"/>
      <c r="Z615">
        <f t="shared" si="57"/>
        <v>0</v>
      </c>
      <c r="AA615" t="str">
        <f t="shared" si="55"/>
        <v>杨思支行</v>
      </c>
      <c r="AB615" s="82" t="s">
        <v>737</v>
      </c>
      <c r="AC615" s="82">
        <v>0</v>
      </c>
      <c r="AD615" s="82">
        <v>0</v>
      </c>
      <c r="AE615" s="82">
        <v>0</v>
      </c>
      <c r="AF615" s="82">
        <v>171000</v>
      </c>
      <c r="AG615" t="str">
        <f t="shared" si="56"/>
        <v>杨思支行</v>
      </c>
      <c r="AI615" s="90" t="s">
        <v>977</v>
      </c>
      <c r="AJ615" s="90" t="s">
        <v>66</v>
      </c>
      <c r="AX615" t="s">
        <v>977</v>
      </c>
      <c r="AY615" t="s">
        <v>66</v>
      </c>
    </row>
    <row r="616" ht="17.25" spans="4:51">
      <c r="D616" s="81">
        <v>0</v>
      </c>
      <c r="L616">
        <v>0</v>
      </c>
      <c r="Y616" s="87"/>
      <c r="Z616">
        <f t="shared" si="57"/>
        <v>0</v>
      </c>
      <c r="AA616" t="str">
        <f t="shared" si="55"/>
        <v>合庆支行</v>
      </c>
      <c r="AB616" s="82" t="s">
        <v>978</v>
      </c>
      <c r="AC616" s="82">
        <v>0</v>
      </c>
      <c r="AD616" s="82">
        <v>0</v>
      </c>
      <c r="AE616" s="82">
        <v>0</v>
      </c>
      <c r="AF616" s="82">
        <v>0</v>
      </c>
      <c r="AG616" t="str">
        <f t="shared" si="56"/>
        <v>合庆支行</v>
      </c>
      <c r="AI616" s="90" t="s">
        <v>979</v>
      </c>
      <c r="AJ616" s="90" t="s">
        <v>66</v>
      </c>
      <c r="AX616" t="s">
        <v>979</v>
      </c>
      <c r="AY616" t="s">
        <v>66</v>
      </c>
    </row>
    <row r="617" ht="17.25" spans="4:51">
      <c r="D617" s="81">
        <v>0</v>
      </c>
      <c r="L617">
        <v>0</v>
      </c>
      <c r="Y617" s="87"/>
      <c r="Z617">
        <f t="shared" si="57"/>
        <v>0</v>
      </c>
      <c r="AA617" t="str">
        <f t="shared" si="55"/>
        <v>香山分理处</v>
      </c>
      <c r="AB617" s="82" t="s">
        <v>675</v>
      </c>
      <c r="AC617" s="82">
        <v>0</v>
      </c>
      <c r="AD617" s="82">
        <v>0</v>
      </c>
      <c r="AE617" s="82">
        <v>0</v>
      </c>
      <c r="AF617" s="82">
        <v>0</v>
      </c>
      <c r="AG617" t="str">
        <f t="shared" si="56"/>
        <v>香山分理处</v>
      </c>
      <c r="AI617" s="90" t="s">
        <v>358</v>
      </c>
      <c r="AJ617" s="90" t="s">
        <v>66</v>
      </c>
      <c r="AX617" t="s">
        <v>358</v>
      </c>
      <c r="AY617" t="s">
        <v>66</v>
      </c>
    </row>
    <row r="618" ht="17.25" spans="4:51">
      <c r="D618" s="81">
        <v>0</v>
      </c>
      <c r="L618">
        <v>0</v>
      </c>
      <c r="Y618" s="87"/>
      <c r="Z618">
        <f t="shared" si="57"/>
        <v>0</v>
      </c>
      <c r="AA618" t="str">
        <f t="shared" si="55"/>
        <v>合庆支行</v>
      </c>
      <c r="AB618" s="82" t="s">
        <v>491</v>
      </c>
      <c r="AC618" s="82">
        <v>0</v>
      </c>
      <c r="AD618" s="82">
        <v>0</v>
      </c>
      <c r="AE618" s="82">
        <v>0</v>
      </c>
      <c r="AF618" s="82">
        <v>0</v>
      </c>
      <c r="AG618" t="str">
        <f t="shared" si="56"/>
        <v>合庆支行</v>
      </c>
      <c r="AI618" s="90" t="s">
        <v>980</v>
      </c>
      <c r="AJ618" s="90" t="s">
        <v>66</v>
      </c>
      <c r="AX618" t="s">
        <v>980</v>
      </c>
      <c r="AY618" t="s">
        <v>66</v>
      </c>
    </row>
    <row r="619" ht="17.25" spans="4:51">
      <c r="D619" s="81">
        <v>0</v>
      </c>
      <c r="L619">
        <v>0</v>
      </c>
      <c r="Y619" s="87"/>
      <c r="Z619">
        <f t="shared" si="57"/>
        <v>0</v>
      </c>
      <c r="AA619" t="str">
        <f t="shared" si="55"/>
        <v>三林支行</v>
      </c>
      <c r="AB619" s="82" t="s">
        <v>722</v>
      </c>
      <c r="AC619" s="82">
        <v>0</v>
      </c>
      <c r="AD619" s="82">
        <v>0</v>
      </c>
      <c r="AE619" s="82">
        <v>0</v>
      </c>
      <c r="AF619" s="82">
        <v>270000</v>
      </c>
      <c r="AG619" t="str">
        <f t="shared" si="56"/>
        <v>三林支行</v>
      </c>
      <c r="AI619" s="95" t="s">
        <v>97</v>
      </c>
      <c r="AJ619" s="90" t="s">
        <v>66</v>
      </c>
      <c r="AX619" t="s">
        <v>97</v>
      </c>
      <c r="AY619" t="s">
        <v>66</v>
      </c>
    </row>
    <row r="620" ht="17.25" spans="4:51">
      <c r="D620" s="81">
        <v>0</v>
      </c>
      <c r="L620">
        <v>0</v>
      </c>
      <c r="Y620" s="87"/>
      <c r="Z620">
        <f t="shared" si="57"/>
        <v>0</v>
      </c>
      <c r="AA620">
        <f t="shared" si="55"/>
        <v>0</v>
      </c>
      <c r="AB620" s="82" t="s">
        <v>981</v>
      </c>
      <c r="AC620" s="82">
        <v>0</v>
      </c>
      <c r="AD620" s="82">
        <v>0</v>
      </c>
      <c r="AE620" s="82">
        <v>0</v>
      </c>
      <c r="AF620" s="82">
        <v>0</v>
      </c>
      <c r="AG620">
        <f t="shared" si="56"/>
        <v>0</v>
      </c>
      <c r="AI620" s="96" t="s">
        <v>468</v>
      </c>
      <c r="AJ620" s="90" t="s">
        <v>163</v>
      </c>
      <c r="AX620" t="s">
        <v>468</v>
      </c>
      <c r="AY620" t="s">
        <v>163</v>
      </c>
    </row>
    <row r="621" ht="17.25" spans="4:51">
      <c r="D621" s="81">
        <v>0</v>
      </c>
      <c r="L621">
        <v>0</v>
      </c>
      <c r="Y621" s="87"/>
      <c r="Z621">
        <f t="shared" si="57"/>
        <v>0</v>
      </c>
      <c r="AA621" t="str">
        <f t="shared" si="55"/>
        <v>市场一部</v>
      </c>
      <c r="AB621" s="82" t="s">
        <v>588</v>
      </c>
      <c r="AC621" s="82">
        <v>0</v>
      </c>
      <c r="AD621" s="82">
        <v>0</v>
      </c>
      <c r="AE621" s="82">
        <v>0</v>
      </c>
      <c r="AF621" s="82">
        <v>0</v>
      </c>
      <c r="AG621" t="str">
        <f t="shared" si="56"/>
        <v>市场一部</v>
      </c>
      <c r="AI621" s="90" t="s">
        <v>342</v>
      </c>
      <c r="AJ621" s="90" t="s">
        <v>163</v>
      </c>
      <c r="AX621" t="s">
        <v>342</v>
      </c>
      <c r="AY621" t="s">
        <v>163</v>
      </c>
    </row>
    <row r="622" ht="17.25" spans="4:51">
      <c r="D622" s="81">
        <v>0</v>
      </c>
      <c r="L622">
        <v>0</v>
      </c>
      <c r="Y622" s="87"/>
      <c r="Z622">
        <f t="shared" si="57"/>
        <v>0</v>
      </c>
      <c r="AA622" t="str">
        <f t="shared" si="55"/>
        <v>张江支行</v>
      </c>
      <c r="AB622" s="82" t="s">
        <v>493</v>
      </c>
      <c r="AC622" s="82">
        <v>0</v>
      </c>
      <c r="AD622" s="82">
        <v>0</v>
      </c>
      <c r="AE622" s="82">
        <v>4</v>
      </c>
      <c r="AF622" s="82">
        <v>100000</v>
      </c>
      <c r="AG622" t="str">
        <f t="shared" si="56"/>
        <v>张江支行</v>
      </c>
      <c r="AI622" s="90" t="s">
        <v>536</v>
      </c>
      <c r="AJ622" s="90" t="s">
        <v>163</v>
      </c>
      <c r="AX622" t="s">
        <v>536</v>
      </c>
      <c r="AY622" t="s">
        <v>163</v>
      </c>
    </row>
    <row r="623" ht="17.25" spans="4:51">
      <c r="D623" s="81">
        <v>0</v>
      </c>
      <c r="L623">
        <v>0</v>
      </c>
      <c r="Y623" s="87"/>
      <c r="Z623">
        <f t="shared" si="57"/>
        <v>0</v>
      </c>
      <c r="AA623" t="str">
        <f t="shared" si="55"/>
        <v>曹路支行</v>
      </c>
      <c r="AB623" s="82" t="s">
        <v>496</v>
      </c>
      <c r="AC623" s="82">
        <v>0</v>
      </c>
      <c r="AD623" s="82">
        <v>0</v>
      </c>
      <c r="AE623" s="82">
        <v>0</v>
      </c>
      <c r="AF623" s="82">
        <v>0</v>
      </c>
      <c r="AG623" t="str">
        <f t="shared" si="56"/>
        <v>曹路支行</v>
      </c>
      <c r="AI623" s="90" t="s">
        <v>399</v>
      </c>
      <c r="AJ623" s="90" t="s">
        <v>290</v>
      </c>
      <c r="AX623" t="s">
        <v>399</v>
      </c>
      <c r="AY623" t="s">
        <v>290</v>
      </c>
    </row>
    <row r="624" ht="17.25" spans="4:51">
      <c r="D624" s="81">
        <v>0</v>
      </c>
      <c r="L624">
        <v>0</v>
      </c>
      <c r="Y624" s="87"/>
      <c r="Z624">
        <f t="shared" si="57"/>
        <v>0</v>
      </c>
      <c r="AA624" t="str">
        <f t="shared" si="55"/>
        <v>营业部</v>
      </c>
      <c r="AB624" s="82" t="s">
        <v>637</v>
      </c>
      <c r="AC624" s="82">
        <v>0</v>
      </c>
      <c r="AD624" s="82">
        <v>0</v>
      </c>
      <c r="AE624" s="82">
        <v>2</v>
      </c>
      <c r="AF624" s="82">
        <v>0</v>
      </c>
      <c r="AG624" t="str">
        <f t="shared" si="56"/>
        <v>营业部</v>
      </c>
      <c r="AI624" s="90" t="s">
        <v>743</v>
      </c>
      <c r="AJ624" s="90" t="s">
        <v>163</v>
      </c>
      <c r="AX624" t="s">
        <v>743</v>
      </c>
      <c r="AY624" t="s">
        <v>163</v>
      </c>
    </row>
    <row r="625" ht="17.25" spans="4:51">
      <c r="D625" s="81">
        <v>0</v>
      </c>
      <c r="L625">
        <v>0</v>
      </c>
      <c r="Y625" s="87"/>
      <c r="Z625">
        <f t="shared" si="57"/>
        <v>0</v>
      </c>
      <c r="AA625" t="str">
        <f t="shared" si="55"/>
        <v>川沙支行</v>
      </c>
      <c r="AB625" s="82" t="s">
        <v>982</v>
      </c>
      <c r="AC625" s="82">
        <v>0</v>
      </c>
      <c r="AD625" s="82">
        <v>0</v>
      </c>
      <c r="AE625" s="82">
        <v>0</v>
      </c>
      <c r="AF625" s="82">
        <v>0</v>
      </c>
      <c r="AG625" t="str">
        <f t="shared" si="56"/>
        <v>川沙支行</v>
      </c>
      <c r="AI625" s="90" t="s">
        <v>983</v>
      </c>
      <c r="AJ625" s="90" t="s">
        <v>163</v>
      </c>
      <c r="AX625" t="s">
        <v>983</v>
      </c>
      <c r="AY625" t="s">
        <v>163</v>
      </c>
    </row>
    <row r="626" ht="17.25" spans="4:51">
      <c r="D626" s="81">
        <v>0</v>
      </c>
      <c r="L626">
        <v>0</v>
      </c>
      <c r="Y626" s="87"/>
      <c r="Z626">
        <f t="shared" si="57"/>
        <v>0</v>
      </c>
      <c r="AA626" t="str">
        <f t="shared" si="55"/>
        <v>黄楼支行</v>
      </c>
      <c r="AB626" s="82" t="s">
        <v>984</v>
      </c>
      <c r="AC626" s="82">
        <v>0</v>
      </c>
      <c r="AD626" s="82">
        <v>0</v>
      </c>
      <c r="AE626" s="82">
        <v>0</v>
      </c>
      <c r="AF626" s="82">
        <v>0</v>
      </c>
      <c r="AG626" t="str">
        <f t="shared" si="56"/>
        <v>黄楼支行</v>
      </c>
      <c r="AI626" s="90" t="s">
        <v>985</v>
      </c>
      <c r="AJ626" s="90" t="s">
        <v>163</v>
      </c>
      <c r="AX626" t="s">
        <v>985</v>
      </c>
      <c r="AY626" t="s">
        <v>163</v>
      </c>
    </row>
    <row r="627" ht="17.25" spans="4:51">
      <c r="D627" s="81">
        <v>0</v>
      </c>
      <c r="L627">
        <v>0</v>
      </c>
      <c r="Y627" s="87"/>
      <c r="Z627">
        <f t="shared" si="57"/>
        <v>0</v>
      </c>
      <c r="AA627" t="str">
        <f t="shared" si="55"/>
        <v>和炯路支行</v>
      </c>
      <c r="AB627" s="82" t="s">
        <v>754</v>
      </c>
      <c r="AC627" s="82">
        <v>0</v>
      </c>
      <c r="AD627" s="82">
        <v>0</v>
      </c>
      <c r="AE627" s="82">
        <v>0</v>
      </c>
      <c r="AF627" s="82">
        <v>0</v>
      </c>
      <c r="AG627" t="str">
        <f t="shared" si="56"/>
        <v>和炯路支行</v>
      </c>
      <c r="AI627" s="90" t="s">
        <v>986</v>
      </c>
      <c r="AJ627" s="90" t="s">
        <v>163</v>
      </c>
      <c r="AX627" t="s">
        <v>986</v>
      </c>
      <c r="AY627" t="s">
        <v>163</v>
      </c>
    </row>
    <row r="628" ht="17.25" spans="4:51">
      <c r="D628" s="81">
        <v>0</v>
      </c>
      <c r="L628">
        <v>0</v>
      </c>
      <c r="Y628" s="87"/>
      <c r="Z628">
        <f t="shared" si="57"/>
        <v>0</v>
      </c>
      <c r="AA628" t="str">
        <f t="shared" si="55"/>
        <v>川沙支行</v>
      </c>
      <c r="AB628" s="82" t="s">
        <v>987</v>
      </c>
      <c r="AC628" s="82">
        <v>0</v>
      </c>
      <c r="AD628" s="82">
        <v>0</v>
      </c>
      <c r="AE628" s="82">
        <v>0</v>
      </c>
      <c r="AF628" s="82">
        <v>0</v>
      </c>
      <c r="AG628" t="str">
        <f t="shared" si="56"/>
        <v>川沙支行</v>
      </c>
      <c r="AI628" s="90" t="s">
        <v>988</v>
      </c>
      <c r="AJ628" s="90" t="s">
        <v>163</v>
      </c>
      <c r="AX628" t="s">
        <v>988</v>
      </c>
      <c r="AY628" t="s">
        <v>163</v>
      </c>
    </row>
    <row r="629" ht="17.25" spans="4:51">
      <c r="D629" s="81">
        <v>0</v>
      </c>
      <c r="L629">
        <v>0</v>
      </c>
      <c r="Y629" s="87"/>
      <c r="Z629">
        <f t="shared" si="57"/>
        <v>0</v>
      </c>
      <c r="AA629" t="str">
        <f t="shared" si="55"/>
        <v>金杨支行</v>
      </c>
      <c r="AB629" s="82" t="s">
        <v>863</v>
      </c>
      <c r="AC629" s="82">
        <v>0</v>
      </c>
      <c r="AD629" s="82">
        <v>0</v>
      </c>
      <c r="AE629" s="82">
        <v>0</v>
      </c>
      <c r="AF629" s="82">
        <v>0</v>
      </c>
      <c r="AG629" t="str">
        <f t="shared" si="56"/>
        <v>金杨支行</v>
      </c>
      <c r="AI629" s="95" t="s">
        <v>522</v>
      </c>
      <c r="AJ629" s="90" t="s">
        <v>128</v>
      </c>
      <c r="AX629" t="s">
        <v>522</v>
      </c>
      <c r="AY629" t="s">
        <v>128</v>
      </c>
    </row>
    <row r="630" ht="17.25" spans="4:51">
      <c r="D630" s="81">
        <v>0</v>
      </c>
      <c r="L630">
        <v>0</v>
      </c>
      <c r="Y630" s="87"/>
      <c r="Z630">
        <f t="shared" si="57"/>
        <v>0</v>
      </c>
      <c r="AA630" t="str">
        <f t="shared" si="55"/>
        <v>凌兆分理处</v>
      </c>
      <c r="AB630" s="82" t="s">
        <v>763</v>
      </c>
      <c r="AC630" s="82">
        <v>0</v>
      </c>
      <c r="AD630" s="82">
        <v>1000</v>
      </c>
      <c r="AE630" s="82">
        <v>0</v>
      </c>
      <c r="AF630" s="82">
        <v>1000</v>
      </c>
      <c r="AG630" t="str">
        <f t="shared" si="56"/>
        <v>凌兆分理处</v>
      </c>
      <c r="AI630" s="96" t="s">
        <v>140</v>
      </c>
      <c r="AJ630" s="90" t="s">
        <v>32</v>
      </c>
      <c r="AX630" t="s">
        <v>140</v>
      </c>
      <c r="AY630" t="s">
        <v>32</v>
      </c>
    </row>
    <row r="631" ht="17.25" spans="4:51">
      <c r="D631" s="81">
        <v>0</v>
      </c>
      <c r="L631">
        <v>0</v>
      </c>
      <c r="Y631" s="87"/>
      <c r="Z631">
        <f t="shared" si="57"/>
        <v>0</v>
      </c>
      <c r="AA631">
        <f t="shared" si="55"/>
        <v>0</v>
      </c>
      <c r="AB631" s="82" t="s">
        <v>989</v>
      </c>
      <c r="AC631" s="82">
        <v>0</v>
      </c>
      <c r="AD631" s="82">
        <v>0</v>
      </c>
      <c r="AE631" s="82">
        <v>0</v>
      </c>
      <c r="AF631" s="82">
        <v>0</v>
      </c>
      <c r="AG631">
        <f t="shared" si="56"/>
        <v>0</v>
      </c>
      <c r="AI631" s="90" t="s">
        <v>215</v>
      </c>
      <c r="AJ631" s="90" t="s">
        <v>128</v>
      </c>
      <c r="AX631" t="s">
        <v>215</v>
      </c>
      <c r="AY631" t="s">
        <v>128</v>
      </c>
    </row>
    <row r="632" ht="17.25" spans="4:51">
      <c r="D632" s="81">
        <v>0</v>
      </c>
      <c r="L632">
        <v>0</v>
      </c>
      <c r="Y632" s="87"/>
      <c r="Z632">
        <f t="shared" si="57"/>
        <v>0</v>
      </c>
      <c r="AA632" t="str">
        <f t="shared" si="55"/>
        <v>御桥分理处</v>
      </c>
      <c r="AB632" s="82" t="s">
        <v>836</v>
      </c>
      <c r="AC632" s="82">
        <v>0</v>
      </c>
      <c r="AD632" s="82">
        <v>0</v>
      </c>
      <c r="AE632" s="82">
        <v>0</v>
      </c>
      <c r="AF632" s="82">
        <v>0</v>
      </c>
      <c r="AG632" t="str">
        <f t="shared" si="56"/>
        <v>御桥分理处</v>
      </c>
      <c r="AI632" s="90" t="s">
        <v>942</v>
      </c>
      <c r="AJ632" s="90" t="s">
        <v>128</v>
      </c>
      <c r="AX632" t="s">
        <v>942</v>
      </c>
      <c r="AY632" t="s">
        <v>128</v>
      </c>
    </row>
    <row r="633" ht="17.25" spans="4:51">
      <c r="D633" s="81">
        <v>0</v>
      </c>
      <c r="L633">
        <v>0</v>
      </c>
      <c r="Y633" s="87"/>
      <c r="Z633">
        <f t="shared" si="57"/>
        <v>0</v>
      </c>
      <c r="AA633" t="str">
        <f t="shared" si="55"/>
        <v>张江支行</v>
      </c>
      <c r="AB633" s="82" t="s">
        <v>971</v>
      </c>
      <c r="AC633" s="82">
        <v>0</v>
      </c>
      <c r="AD633" s="82">
        <v>0</v>
      </c>
      <c r="AE633" s="82">
        <v>0</v>
      </c>
      <c r="AF633" s="82">
        <v>0</v>
      </c>
      <c r="AG633" t="str">
        <f t="shared" si="56"/>
        <v>张江支行</v>
      </c>
      <c r="AI633" s="90" t="s">
        <v>990</v>
      </c>
      <c r="AJ633" s="90" t="s">
        <v>128</v>
      </c>
      <c r="AX633" t="s">
        <v>990</v>
      </c>
      <c r="AY633" t="s">
        <v>128</v>
      </c>
    </row>
    <row r="634" ht="17.25" spans="4:51">
      <c r="D634" s="81">
        <v>0</v>
      </c>
      <c r="L634">
        <v>0</v>
      </c>
      <c r="Y634" s="87"/>
      <c r="Z634">
        <f t="shared" si="57"/>
        <v>0</v>
      </c>
      <c r="AA634" t="str">
        <f t="shared" si="55"/>
        <v>运营管理部</v>
      </c>
      <c r="AB634" s="82" t="s">
        <v>377</v>
      </c>
      <c r="AC634" s="82">
        <v>0</v>
      </c>
      <c r="AD634" s="82">
        <v>0</v>
      </c>
      <c r="AE634" s="82">
        <v>0</v>
      </c>
      <c r="AF634" s="82">
        <v>0</v>
      </c>
      <c r="AG634" t="str">
        <f t="shared" si="56"/>
        <v>运营管理部</v>
      </c>
      <c r="AI634" s="90" t="s">
        <v>991</v>
      </c>
      <c r="AJ634" s="90" t="s">
        <v>128</v>
      </c>
      <c r="AX634" t="s">
        <v>991</v>
      </c>
      <c r="AY634" t="s">
        <v>128</v>
      </c>
    </row>
    <row r="635" ht="17.25" spans="4:51">
      <c r="D635" s="81">
        <v>0</v>
      </c>
      <c r="L635">
        <v>0</v>
      </c>
      <c r="Y635" s="87"/>
      <c r="Z635">
        <f t="shared" si="57"/>
        <v>0</v>
      </c>
      <c r="AA635" t="str">
        <f t="shared" si="55"/>
        <v>运营管理部</v>
      </c>
      <c r="AB635" s="82" t="s">
        <v>380</v>
      </c>
      <c r="AC635" s="82">
        <v>0</v>
      </c>
      <c r="AD635" s="82">
        <v>0</v>
      </c>
      <c r="AE635" s="82">
        <v>0</v>
      </c>
      <c r="AF635" s="82">
        <v>54000</v>
      </c>
      <c r="AG635" t="str">
        <f t="shared" si="56"/>
        <v>运营管理部</v>
      </c>
      <c r="AI635" s="90" t="s">
        <v>992</v>
      </c>
      <c r="AJ635" s="90" t="s">
        <v>128</v>
      </c>
      <c r="AX635" t="s">
        <v>992</v>
      </c>
      <c r="AY635" t="s">
        <v>128</v>
      </c>
    </row>
    <row r="636" ht="17.25" spans="4:51">
      <c r="D636" s="81">
        <v>0</v>
      </c>
      <c r="L636">
        <v>0</v>
      </c>
      <c r="Y636" s="87"/>
      <c r="Z636">
        <f t="shared" si="57"/>
        <v>0</v>
      </c>
      <c r="AA636" t="str">
        <f t="shared" si="55"/>
        <v>蔡路支行</v>
      </c>
      <c r="AB636" s="82" t="s">
        <v>499</v>
      </c>
      <c r="AC636" s="82">
        <v>0</v>
      </c>
      <c r="AD636" s="82">
        <v>0</v>
      </c>
      <c r="AE636" s="82">
        <v>0</v>
      </c>
      <c r="AF636" s="82">
        <v>302000</v>
      </c>
      <c r="AG636" t="str">
        <f t="shared" si="56"/>
        <v>蔡路支行</v>
      </c>
      <c r="AI636" s="93" t="s">
        <v>993</v>
      </c>
      <c r="AJ636" s="90" t="s">
        <v>107</v>
      </c>
      <c r="AX636" t="s">
        <v>993</v>
      </c>
      <c r="AY636" t="s">
        <v>107</v>
      </c>
    </row>
    <row r="637" ht="17.25" spans="4:51">
      <c r="D637" s="81">
        <v>0</v>
      </c>
      <c r="L637">
        <v>0</v>
      </c>
      <c r="Y637" s="87"/>
      <c r="Z637">
        <f t="shared" si="57"/>
        <v>0</v>
      </c>
      <c r="AA637" t="str">
        <f t="shared" si="55"/>
        <v>运营管理部</v>
      </c>
      <c r="AB637" s="82" t="s">
        <v>404</v>
      </c>
      <c r="AC637" s="82">
        <v>0</v>
      </c>
      <c r="AD637" s="82">
        <v>0</v>
      </c>
      <c r="AE637" s="82">
        <v>0</v>
      </c>
      <c r="AF637" s="82">
        <v>0</v>
      </c>
      <c r="AG637" t="str">
        <f t="shared" si="56"/>
        <v>运营管理部</v>
      </c>
      <c r="AI637" s="95" t="s">
        <v>343</v>
      </c>
      <c r="AJ637" s="90" t="s">
        <v>107</v>
      </c>
      <c r="AX637" t="s">
        <v>343</v>
      </c>
      <c r="AY637" t="s">
        <v>107</v>
      </c>
    </row>
    <row r="638" ht="17.25" spans="4:51">
      <c r="D638" s="81">
        <v>0</v>
      </c>
      <c r="L638">
        <v>0</v>
      </c>
      <c r="Y638" s="87"/>
      <c r="Z638">
        <f t="shared" si="57"/>
        <v>0</v>
      </c>
      <c r="AA638" t="str">
        <f t="shared" si="55"/>
        <v>曹路支行</v>
      </c>
      <c r="AB638" s="82" t="s">
        <v>871</v>
      </c>
      <c r="AC638" s="82">
        <v>0</v>
      </c>
      <c r="AD638" s="82">
        <v>0</v>
      </c>
      <c r="AE638" s="82">
        <v>0</v>
      </c>
      <c r="AF638" s="82">
        <v>0</v>
      </c>
      <c r="AG638" t="str">
        <f t="shared" si="56"/>
        <v>曹路支行</v>
      </c>
      <c r="AI638" s="94" t="s">
        <v>919</v>
      </c>
      <c r="AJ638" s="90" t="s">
        <v>107</v>
      </c>
      <c r="AX638" t="s">
        <v>919</v>
      </c>
      <c r="AY638" t="s">
        <v>107</v>
      </c>
    </row>
    <row r="639" ht="17.25" spans="4:51">
      <c r="D639" s="81">
        <v>0</v>
      </c>
      <c r="L639">
        <v>0</v>
      </c>
      <c r="Y639" s="87"/>
      <c r="Z639">
        <f t="shared" si="57"/>
        <v>0</v>
      </c>
      <c r="AA639" t="str">
        <f t="shared" si="55"/>
        <v>施湾支行</v>
      </c>
      <c r="AB639" s="82" t="s">
        <v>502</v>
      </c>
      <c r="AC639" s="82">
        <v>0</v>
      </c>
      <c r="AD639" s="82">
        <v>0</v>
      </c>
      <c r="AE639" s="82">
        <v>0</v>
      </c>
      <c r="AF639" s="82">
        <v>67000</v>
      </c>
      <c r="AG639" t="str">
        <f t="shared" si="56"/>
        <v>施湾支行</v>
      </c>
      <c r="AI639" s="96" t="s">
        <v>970</v>
      </c>
      <c r="AJ639" s="90" t="s">
        <v>107</v>
      </c>
      <c r="AX639" t="s">
        <v>970</v>
      </c>
      <c r="AY639" t="s">
        <v>107</v>
      </c>
    </row>
    <row r="640" ht="17.25" spans="4:51">
      <c r="D640" s="81">
        <v>0</v>
      </c>
      <c r="L640">
        <v>0</v>
      </c>
      <c r="Y640" s="87"/>
      <c r="Z640">
        <f t="shared" si="57"/>
        <v>0</v>
      </c>
      <c r="AA640" t="str">
        <f t="shared" si="55"/>
        <v>张江支行</v>
      </c>
      <c r="AB640" s="82" t="s">
        <v>963</v>
      </c>
      <c r="AC640" s="82">
        <v>0</v>
      </c>
      <c r="AD640" s="82">
        <v>0</v>
      </c>
      <c r="AE640" s="82">
        <v>0</v>
      </c>
      <c r="AF640" s="82">
        <v>39000</v>
      </c>
      <c r="AG640" t="str">
        <f t="shared" si="56"/>
        <v>张江支行</v>
      </c>
      <c r="AI640" s="90" t="s">
        <v>798</v>
      </c>
      <c r="AJ640" s="90" t="s">
        <v>107</v>
      </c>
      <c r="AX640" t="s">
        <v>798</v>
      </c>
      <c r="AY640" t="s">
        <v>107</v>
      </c>
    </row>
    <row r="641" ht="17.25" spans="4:51">
      <c r="D641" s="81">
        <v>0</v>
      </c>
      <c r="L641">
        <v>0</v>
      </c>
      <c r="Y641" s="87"/>
      <c r="Z641">
        <f t="shared" si="57"/>
        <v>0</v>
      </c>
      <c r="AA641" t="str">
        <f t="shared" si="55"/>
        <v>施湾支行</v>
      </c>
      <c r="AB641" s="82" t="s">
        <v>994</v>
      </c>
      <c r="AC641" s="82">
        <v>0</v>
      </c>
      <c r="AD641" s="82">
        <v>0</v>
      </c>
      <c r="AE641" s="82">
        <v>0</v>
      </c>
      <c r="AF641" s="82">
        <v>0</v>
      </c>
      <c r="AG641" t="str">
        <f t="shared" si="56"/>
        <v>施湾支行</v>
      </c>
      <c r="AI641" s="90" t="s">
        <v>294</v>
      </c>
      <c r="AJ641" s="90" t="s">
        <v>107</v>
      </c>
      <c r="AX641" t="s">
        <v>294</v>
      </c>
      <c r="AY641" t="s">
        <v>107</v>
      </c>
    </row>
    <row r="642" ht="17.25" spans="4:51">
      <c r="D642" s="81">
        <v>0</v>
      </c>
      <c r="L642">
        <v>0</v>
      </c>
      <c r="Y642" s="87"/>
      <c r="Z642">
        <f t="shared" si="57"/>
        <v>0</v>
      </c>
      <c r="AA642" t="str">
        <f t="shared" ref="AA642:AA705" si="58">AG642</f>
        <v>零售金融部</v>
      </c>
      <c r="AB642" s="82" t="s">
        <v>261</v>
      </c>
      <c r="AC642" s="82">
        <v>0</v>
      </c>
      <c r="AD642" s="82">
        <v>0</v>
      </c>
      <c r="AE642" s="82">
        <v>0</v>
      </c>
      <c r="AF642" s="82">
        <v>200000</v>
      </c>
      <c r="AG642" t="str">
        <f t="shared" ref="AG642:AG705" si="59">IFERROR(VLOOKUP(AB642,$AI:$AJ,2,FALSE),0)</f>
        <v>零售金融部</v>
      </c>
      <c r="AI642" s="90" t="s">
        <v>838</v>
      </c>
      <c r="AJ642" s="90" t="s">
        <v>107</v>
      </c>
      <c r="AX642" t="s">
        <v>838</v>
      </c>
      <c r="AY642" t="s">
        <v>107</v>
      </c>
    </row>
    <row r="643" ht="17.25" spans="4:51">
      <c r="D643" s="81">
        <v>0</v>
      </c>
      <c r="L643">
        <v>0</v>
      </c>
      <c r="Y643" s="87"/>
      <c r="Z643">
        <f t="shared" si="57"/>
        <v>0</v>
      </c>
      <c r="AA643" t="str">
        <f t="shared" si="58"/>
        <v>川沙支行</v>
      </c>
      <c r="AB643" s="82" t="s">
        <v>995</v>
      </c>
      <c r="AC643" s="82">
        <v>0</v>
      </c>
      <c r="AD643" s="82">
        <v>0</v>
      </c>
      <c r="AE643" s="82">
        <v>0</v>
      </c>
      <c r="AF643" s="82">
        <v>0</v>
      </c>
      <c r="AG643" t="str">
        <f t="shared" si="59"/>
        <v>川沙支行</v>
      </c>
      <c r="AI643" s="90" t="s">
        <v>457</v>
      </c>
      <c r="AJ643" s="90" t="s">
        <v>107</v>
      </c>
      <c r="AX643" t="s">
        <v>457</v>
      </c>
      <c r="AY643" t="s">
        <v>107</v>
      </c>
    </row>
    <row r="644" ht="17.25" spans="4:51">
      <c r="D644" s="81">
        <v>0</v>
      </c>
      <c r="L644">
        <v>0</v>
      </c>
      <c r="Y644" s="87"/>
      <c r="Z644">
        <f t="shared" ref="Z644:Z707" si="60">P644-Y644</f>
        <v>0</v>
      </c>
      <c r="AA644" t="str">
        <f t="shared" si="58"/>
        <v>南新支行</v>
      </c>
      <c r="AB644" s="82" t="s">
        <v>747</v>
      </c>
      <c r="AC644" s="82">
        <v>0</v>
      </c>
      <c r="AD644" s="82">
        <v>0</v>
      </c>
      <c r="AE644" s="82">
        <v>5</v>
      </c>
      <c r="AF644" s="82">
        <v>0</v>
      </c>
      <c r="AG644" t="str">
        <f t="shared" si="59"/>
        <v>南新支行</v>
      </c>
      <c r="AI644" s="90" t="s">
        <v>652</v>
      </c>
      <c r="AJ644" s="90" t="s">
        <v>107</v>
      </c>
      <c r="AX644" t="s">
        <v>652</v>
      </c>
      <c r="AY644" t="s">
        <v>107</v>
      </c>
    </row>
    <row r="645" ht="17.25" spans="4:51">
      <c r="D645" s="81">
        <v>0</v>
      </c>
      <c r="L645">
        <v>0</v>
      </c>
      <c r="Y645" s="87"/>
      <c r="Z645">
        <f t="shared" si="60"/>
        <v>0</v>
      </c>
      <c r="AA645" t="str">
        <f t="shared" si="58"/>
        <v>杨思支行</v>
      </c>
      <c r="AB645" s="82" t="s">
        <v>198</v>
      </c>
      <c r="AC645" s="82">
        <v>0</v>
      </c>
      <c r="AD645" s="82">
        <v>0</v>
      </c>
      <c r="AE645" s="82">
        <v>10</v>
      </c>
      <c r="AF645" s="82">
        <v>100000</v>
      </c>
      <c r="AG645" t="str">
        <f t="shared" si="59"/>
        <v>杨思支行</v>
      </c>
      <c r="AI645" s="90" t="s">
        <v>996</v>
      </c>
      <c r="AJ645" s="90" t="s">
        <v>107</v>
      </c>
      <c r="AX645" t="s">
        <v>996</v>
      </c>
      <c r="AY645" t="s">
        <v>107</v>
      </c>
    </row>
    <row r="646" ht="17.25" spans="4:51">
      <c r="D646" s="81">
        <v>0</v>
      </c>
      <c r="L646">
        <v>0</v>
      </c>
      <c r="Y646" s="87"/>
      <c r="Z646">
        <f t="shared" si="60"/>
        <v>0</v>
      </c>
      <c r="AA646" t="str">
        <f t="shared" si="58"/>
        <v>江镇支行</v>
      </c>
      <c r="AB646" s="82" t="s">
        <v>997</v>
      </c>
      <c r="AC646" s="82">
        <v>0</v>
      </c>
      <c r="AD646" s="82">
        <v>0</v>
      </c>
      <c r="AE646" s="82">
        <v>0</v>
      </c>
      <c r="AF646" s="82">
        <v>113000</v>
      </c>
      <c r="AG646" t="str">
        <f t="shared" si="59"/>
        <v>江镇支行</v>
      </c>
      <c r="AI646" s="90" t="s">
        <v>437</v>
      </c>
      <c r="AJ646" s="90" t="s">
        <v>107</v>
      </c>
      <c r="AX646" t="s">
        <v>437</v>
      </c>
      <c r="AY646" t="s">
        <v>107</v>
      </c>
    </row>
    <row r="647" ht="17.25" spans="4:51">
      <c r="D647" s="81">
        <v>0</v>
      </c>
      <c r="L647">
        <v>0</v>
      </c>
      <c r="Y647" s="87"/>
      <c r="Z647">
        <f t="shared" si="60"/>
        <v>0</v>
      </c>
      <c r="AA647" t="str">
        <f t="shared" si="58"/>
        <v>北蔡支行</v>
      </c>
      <c r="AB647" s="82" t="s">
        <v>784</v>
      </c>
      <c r="AC647" s="82">
        <v>0</v>
      </c>
      <c r="AD647" s="82">
        <v>0</v>
      </c>
      <c r="AE647" s="82">
        <v>0</v>
      </c>
      <c r="AF647" s="82">
        <v>0</v>
      </c>
      <c r="AG647" t="str">
        <f t="shared" si="59"/>
        <v>北蔡支行</v>
      </c>
      <c r="AI647" s="90" t="s">
        <v>110</v>
      </c>
      <c r="AJ647" s="90" t="s">
        <v>159</v>
      </c>
      <c r="AX647" t="s">
        <v>110</v>
      </c>
      <c r="AY647" t="s">
        <v>159</v>
      </c>
    </row>
    <row r="648" ht="17.25" spans="4:51">
      <c r="D648" s="81">
        <v>0</v>
      </c>
      <c r="L648">
        <v>0</v>
      </c>
      <c r="Y648" s="87"/>
      <c r="Z648">
        <f t="shared" si="60"/>
        <v>0</v>
      </c>
      <c r="AA648" t="str">
        <f t="shared" si="58"/>
        <v>潼港分理处</v>
      </c>
      <c r="AB648" s="82" t="s">
        <v>911</v>
      </c>
      <c r="AC648" s="82">
        <v>0</v>
      </c>
      <c r="AD648" s="82">
        <v>0</v>
      </c>
      <c r="AE648" s="82">
        <v>1</v>
      </c>
      <c r="AF648" s="82">
        <v>0</v>
      </c>
      <c r="AG648" t="str">
        <f t="shared" si="59"/>
        <v>潼港分理处</v>
      </c>
      <c r="AI648" s="90" t="s">
        <v>544</v>
      </c>
      <c r="AJ648" s="90" t="s">
        <v>107</v>
      </c>
      <c r="AX648" t="s">
        <v>544</v>
      </c>
      <c r="AY648" t="s">
        <v>107</v>
      </c>
    </row>
    <row r="649" ht="17.25" spans="4:51">
      <c r="D649" s="81">
        <v>0</v>
      </c>
      <c r="L649">
        <v>0</v>
      </c>
      <c r="Y649" s="87"/>
      <c r="Z649">
        <f t="shared" si="60"/>
        <v>0</v>
      </c>
      <c r="AA649" t="str">
        <f t="shared" si="58"/>
        <v>运营管理部</v>
      </c>
      <c r="AB649" s="82" t="s">
        <v>383</v>
      </c>
      <c r="AC649" s="82">
        <v>0</v>
      </c>
      <c r="AD649" s="82">
        <v>0</v>
      </c>
      <c r="AE649" s="82">
        <v>0</v>
      </c>
      <c r="AF649" s="82">
        <v>130000</v>
      </c>
      <c r="AG649" t="str">
        <f t="shared" si="59"/>
        <v>运营管理部</v>
      </c>
      <c r="AI649" s="90" t="s">
        <v>362</v>
      </c>
      <c r="AJ649" s="90" t="s">
        <v>107</v>
      </c>
      <c r="AX649" t="s">
        <v>362</v>
      </c>
      <c r="AY649" t="s">
        <v>107</v>
      </c>
    </row>
    <row r="650" ht="17.25" spans="4:51">
      <c r="D650" s="81">
        <v>0</v>
      </c>
      <c r="L650">
        <v>0</v>
      </c>
      <c r="Y650" s="87"/>
      <c r="Z650">
        <f t="shared" si="60"/>
        <v>0</v>
      </c>
      <c r="AA650" t="str">
        <f t="shared" si="58"/>
        <v>营业部</v>
      </c>
      <c r="AB650" s="82" t="s">
        <v>598</v>
      </c>
      <c r="AC650" s="82">
        <v>0</v>
      </c>
      <c r="AD650" s="82">
        <v>0</v>
      </c>
      <c r="AE650" s="82">
        <v>0</v>
      </c>
      <c r="AF650" s="82">
        <v>15300</v>
      </c>
      <c r="AG650" t="str">
        <f t="shared" si="59"/>
        <v>营业部</v>
      </c>
      <c r="AI650" s="90" t="s">
        <v>998</v>
      </c>
      <c r="AJ650" s="90" t="s">
        <v>107</v>
      </c>
      <c r="AX650" t="s">
        <v>998</v>
      </c>
      <c r="AY650" t="s">
        <v>107</v>
      </c>
    </row>
    <row r="651" ht="17.25" spans="4:51">
      <c r="D651" s="81">
        <v>0</v>
      </c>
      <c r="L651">
        <v>0</v>
      </c>
      <c r="Y651" s="87"/>
      <c r="Z651">
        <f t="shared" si="60"/>
        <v>0</v>
      </c>
      <c r="AA651" t="str">
        <f t="shared" si="58"/>
        <v>凌兆分理处</v>
      </c>
      <c r="AB651" s="82" t="s">
        <v>768</v>
      </c>
      <c r="AC651" s="82">
        <v>0</v>
      </c>
      <c r="AD651" s="82">
        <v>0</v>
      </c>
      <c r="AE651" s="82">
        <v>0</v>
      </c>
      <c r="AF651" s="82">
        <v>0</v>
      </c>
      <c r="AG651" t="str">
        <f t="shared" si="59"/>
        <v>凌兆分理处</v>
      </c>
      <c r="AI651" s="90" t="s">
        <v>999</v>
      </c>
      <c r="AJ651" s="90" t="s">
        <v>107</v>
      </c>
      <c r="AX651" t="s">
        <v>999</v>
      </c>
      <c r="AY651" t="s">
        <v>107</v>
      </c>
    </row>
    <row r="652" ht="17.25" spans="4:51">
      <c r="D652" s="81">
        <v>0</v>
      </c>
      <c r="L652">
        <v>0</v>
      </c>
      <c r="Y652" s="87"/>
      <c r="Z652">
        <f t="shared" si="60"/>
        <v>0</v>
      </c>
      <c r="AA652">
        <f t="shared" si="58"/>
        <v>0</v>
      </c>
      <c r="AB652" s="82" t="s">
        <v>1000</v>
      </c>
      <c r="AC652" s="82">
        <v>0</v>
      </c>
      <c r="AD652" s="82">
        <v>0</v>
      </c>
      <c r="AE652" s="82">
        <v>0</v>
      </c>
      <c r="AF652" s="82">
        <v>0</v>
      </c>
      <c r="AG652">
        <f t="shared" si="59"/>
        <v>0</v>
      </c>
      <c r="AI652" s="90" t="s">
        <v>903</v>
      </c>
      <c r="AJ652" s="90" t="s">
        <v>107</v>
      </c>
      <c r="AX652" t="s">
        <v>903</v>
      </c>
      <c r="AY652" t="s">
        <v>107</v>
      </c>
    </row>
    <row r="653" ht="17.25" spans="4:51">
      <c r="D653" s="81">
        <v>0</v>
      </c>
      <c r="L653">
        <v>0</v>
      </c>
      <c r="Y653" s="87"/>
      <c r="Z653">
        <f t="shared" si="60"/>
        <v>0</v>
      </c>
      <c r="AA653" t="str">
        <f t="shared" si="58"/>
        <v>施湾支行</v>
      </c>
      <c r="AB653" s="82" t="s">
        <v>1001</v>
      </c>
      <c r="AC653" s="82">
        <v>0</v>
      </c>
      <c r="AD653" s="82">
        <v>0</v>
      </c>
      <c r="AE653" s="82">
        <v>0</v>
      </c>
      <c r="AF653" s="82">
        <v>0</v>
      </c>
      <c r="AG653" t="str">
        <f t="shared" si="59"/>
        <v>施湾支行</v>
      </c>
      <c r="AI653" s="90" t="s">
        <v>1002</v>
      </c>
      <c r="AJ653" s="90" t="s">
        <v>107</v>
      </c>
      <c r="AX653" t="s">
        <v>1002</v>
      </c>
      <c r="AY653" t="s">
        <v>107</v>
      </c>
    </row>
    <row r="654" ht="17.25" spans="4:51">
      <c r="D654" s="81">
        <v>0</v>
      </c>
      <c r="L654">
        <v>0</v>
      </c>
      <c r="Y654" s="87"/>
      <c r="Z654">
        <f t="shared" si="60"/>
        <v>0</v>
      </c>
      <c r="AA654" t="str">
        <f t="shared" si="58"/>
        <v>花木支行</v>
      </c>
      <c r="AB654" s="82" t="s">
        <v>505</v>
      </c>
      <c r="AC654" s="82">
        <v>0</v>
      </c>
      <c r="AD654" s="82">
        <v>0</v>
      </c>
      <c r="AE654" s="82">
        <v>0</v>
      </c>
      <c r="AF654" s="82">
        <v>70000</v>
      </c>
      <c r="AG654" t="str">
        <f t="shared" si="59"/>
        <v>花木支行</v>
      </c>
      <c r="AI654" s="90" t="s">
        <v>878</v>
      </c>
      <c r="AJ654" s="90" t="s">
        <v>107</v>
      </c>
      <c r="AX654" t="s">
        <v>878</v>
      </c>
      <c r="AY654" t="s">
        <v>107</v>
      </c>
    </row>
    <row r="655" ht="17.25" spans="4:51">
      <c r="D655" s="81">
        <v>0</v>
      </c>
      <c r="L655">
        <v>0</v>
      </c>
      <c r="Y655" s="87"/>
      <c r="Z655">
        <f t="shared" si="60"/>
        <v>0</v>
      </c>
      <c r="AA655" t="str">
        <f t="shared" si="58"/>
        <v>合庆支行</v>
      </c>
      <c r="AB655" s="82" t="s">
        <v>1003</v>
      </c>
      <c r="AC655" s="82">
        <v>0</v>
      </c>
      <c r="AD655" s="82">
        <v>0</v>
      </c>
      <c r="AE655" s="82">
        <v>0</v>
      </c>
      <c r="AF655" s="82">
        <v>35000</v>
      </c>
      <c r="AG655" t="str">
        <f t="shared" si="59"/>
        <v>合庆支行</v>
      </c>
      <c r="AI655" s="90" t="s">
        <v>1004</v>
      </c>
      <c r="AJ655" s="90" t="s">
        <v>107</v>
      </c>
      <c r="AX655" t="s">
        <v>1004</v>
      </c>
      <c r="AY655" t="s">
        <v>107</v>
      </c>
    </row>
    <row r="656" ht="17.25" spans="4:51">
      <c r="D656" s="81">
        <v>0</v>
      </c>
      <c r="L656">
        <v>0</v>
      </c>
      <c r="Y656" s="87"/>
      <c r="Z656">
        <f t="shared" si="60"/>
        <v>0</v>
      </c>
      <c r="AA656" t="str">
        <f t="shared" si="58"/>
        <v>运营管理部</v>
      </c>
      <c r="AB656" s="82" t="s">
        <v>406</v>
      </c>
      <c r="AC656" s="82">
        <v>0</v>
      </c>
      <c r="AD656" s="82">
        <v>0</v>
      </c>
      <c r="AE656" s="82">
        <v>0</v>
      </c>
      <c r="AF656" s="82">
        <v>0</v>
      </c>
      <c r="AG656" t="str">
        <f t="shared" si="59"/>
        <v>运营管理部</v>
      </c>
      <c r="AI656" s="95" t="s">
        <v>1005</v>
      </c>
      <c r="AJ656" s="90" t="s">
        <v>107</v>
      </c>
      <c r="AX656" t="s">
        <v>1005</v>
      </c>
      <c r="AY656" t="s">
        <v>107</v>
      </c>
    </row>
    <row r="657" ht="17.25" spans="4:51">
      <c r="D657" s="81">
        <v>0</v>
      </c>
      <c r="L657">
        <v>0</v>
      </c>
      <c r="Y657" s="87"/>
      <c r="Z657">
        <f t="shared" si="60"/>
        <v>0</v>
      </c>
      <c r="AA657" t="str">
        <f t="shared" si="58"/>
        <v>高桥支行</v>
      </c>
      <c r="AB657" s="82" t="s">
        <v>508</v>
      </c>
      <c r="AC657" s="82">
        <v>0</v>
      </c>
      <c r="AD657" s="82">
        <v>0</v>
      </c>
      <c r="AE657" s="82">
        <v>0</v>
      </c>
      <c r="AF657" s="82">
        <v>100000</v>
      </c>
      <c r="AG657" t="str">
        <f t="shared" si="59"/>
        <v>高桥支行</v>
      </c>
      <c r="AI657" s="95" t="s">
        <v>955</v>
      </c>
      <c r="AJ657" s="90" t="s">
        <v>102</v>
      </c>
      <c r="AX657" t="s">
        <v>955</v>
      </c>
      <c r="AY657" t="s">
        <v>102</v>
      </c>
    </row>
    <row r="658" ht="17.25" spans="4:51">
      <c r="D658" s="81">
        <v>0</v>
      </c>
      <c r="L658">
        <v>0</v>
      </c>
      <c r="Y658" s="87"/>
      <c r="Z658">
        <f t="shared" si="60"/>
        <v>0</v>
      </c>
      <c r="AA658" t="str">
        <f t="shared" si="58"/>
        <v>杨园支行</v>
      </c>
      <c r="AB658" s="82" t="s">
        <v>510</v>
      </c>
      <c r="AC658" s="82">
        <v>0</v>
      </c>
      <c r="AD658" s="82">
        <v>0</v>
      </c>
      <c r="AE658" s="82">
        <v>0</v>
      </c>
      <c r="AF658" s="82">
        <v>200000</v>
      </c>
      <c r="AG658" t="str">
        <f t="shared" si="59"/>
        <v>杨园支行</v>
      </c>
      <c r="AI658" s="96" t="s">
        <v>452</v>
      </c>
      <c r="AJ658" s="90" t="s">
        <v>102</v>
      </c>
      <c r="AX658" t="s">
        <v>452</v>
      </c>
      <c r="AY658" t="s">
        <v>102</v>
      </c>
    </row>
    <row r="659" ht="17.25" spans="4:51">
      <c r="D659" s="81">
        <v>0</v>
      </c>
      <c r="L659">
        <v>0</v>
      </c>
      <c r="Y659" s="87"/>
      <c r="Z659">
        <f t="shared" si="60"/>
        <v>0</v>
      </c>
      <c r="AA659">
        <f t="shared" si="58"/>
        <v>0</v>
      </c>
      <c r="AB659" s="82" t="s">
        <v>1006</v>
      </c>
      <c r="AC659" s="82">
        <v>0</v>
      </c>
      <c r="AD659" s="82">
        <v>0</v>
      </c>
      <c r="AE659" s="82">
        <v>0</v>
      </c>
      <c r="AF659" s="82">
        <v>0</v>
      </c>
      <c r="AG659">
        <f t="shared" si="59"/>
        <v>0</v>
      </c>
      <c r="AI659" s="90" t="s">
        <v>83</v>
      </c>
      <c r="AJ659" s="90" t="s">
        <v>102</v>
      </c>
      <c r="AX659" t="s">
        <v>83</v>
      </c>
      <c r="AY659" t="s">
        <v>102</v>
      </c>
    </row>
    <row r="660" ht="17.25" spans="4:51">
      <c r="D660" s="81">
        <v>0</v>
      </c>
      <c r="L660">
        <v>0</v>
      </c>
      <c r="Y660" s="87"/>
      <c r="Z660">
        <f t="shared" si="60"/>
        <v>0</v>
      </c>
      <c r="AA660" t="str">
        <f t="shared" si="58"/>
        <v>市场一部</v>
      </c>
      <c r="AB660" s="82" t="s">
        <v>586</v>
      </c>
      <c r="AC660" s="82">
        <v>0</v>
      </c>
      <c r="AD660" s="82">
        <v>0</v>
      </c>
      <c r="AE660" s="82">
        <v>0</v>
      </c>
      <c r="AF660" s="82">
        <v>100000</v>
      </c>
      <c r="AG660" t="str">
        <f t="shared" si="59"/>
        <v>市场一部</v>
      </c>
      <c r="AI660" s="90" t="s">
        <v>881</v>
      </c>
      <c r="AJ660" s="90" t="s">
        <v>102</v>
      </c>
      <c r="AX660" t="s">
        <v>881</v>
      </c>
      <c r="AY660" t="s">
        <v>102</v>
      </c>
    </row>
    <row r="661" ht="17.25" spans="4:51">
      <c r="D661" s="81">
        <v>0</v>
      </c>
      <c r="L661">
        <v>0</v>
      </c>
      <c r="Y661" s="87"/>
      <c r="Z661">
        <f t="shared" si="60"/>
        <v>0</v>
      </c>
      <c r="AA661" t="str">
        <f t="shared" si="58"/>
        <v>和炯路支行</v>
      </c>
      <c r="AB661" s="82" t="s">
        <v>749</v>
      </c>
      <c r="AC661" s="82">
        <v>0</v>
      </c>
      <c r="AD661" s="82">
        <v>0</v>
      </c>
      <c r="AE661" s="82">
        <v>0</v>
      </c>
      <c r="AF661" s="82">
        <v>145700</v>
      </c>
      <c r="AG661" t="str">
        <f t="shared" si="59"/>
        <v>和炯路支行</v>
      </c>
      <c r="AI661" s="90" t="s">
        <v>759</v>
      </c>
      <c r="AJ661" s="90" t="s">
        <v>102</v>
      </c>
      <c r="AX661" t="s">
        <v>759</v>
      </c>
      <c r="AY661" t="s">
        <v>102</v>
      </c>
    </row>
    <row r="662" ht="17.25" spans="4:51">
      <c r="D662" s="81">
        <v>0</v>
      </c>
      <c r="L662">
        <v>0</v>
      </c>
      <c r="Y662" s="87"/>
      <c r="Z662">
        <f t="shared" si="60"/>
        <v>0</v>
      </c>
      <c r="AA662" t="str">
        <f t="shared" si="58"/>
        <v>北蔡支行</v>
      </c>
      <c r="AB662" s="82" t="s">
        <v>512</v>
      </c>
      <c r="AC662" s="82">
        <v>0</v>
      </c>
      <c r="AD662" s="82">
        <v>0</v>
      </c>
      <c r="AE662" s="82">
        <v>0</v>
      </c>
      <c r="AF662" s="82">
        <v>0</v>
      </c>
      <c r="AG662" t="str">
        <f t="shared" si="59"/>
        <v>北蔡支行</v>
      </c>
      <c r="AI662" s="90" t="s">
        <v>324</v>
      </c>
      <c r="AJ662" s="90" t="s">
        <v>102</v>
      </c>
      <c r="AX662" t="s">
        <v>324</v>
      </c>
      <c r="AY662" t="s">
        <v>102</v>
      </c>
    </row>
    <row r="663" ht="17.25" spans="4:51">
      <c r="D663" s="81">
        <v>0</v>
      </c>
      <c r="L663">
        <v>0</v>
      </c>
      <c r="Y663" s="87"/>
      <c r="Z663">
        <f t="shared" si="60"/>
        <v>0</v>
      </c>
      <c r="AA663" t="str">
        <f t="shared" si="58"/>
        <v>黄楼支行</v>
      </c>
      <c r="AB663" s="82" t="s">
        <v>1007</v>
      </c>
      <c r="AC663" s="82">
        <v>0</v>
      </c>
      <c r="AD663" s="82">
        <v>0</v>
      </c>
      <c r="AE663" s="82">
        <v>0</v>
      </c>
      <c r="AF663" s="82">
        <v>0</v>
      </c>
      <c r="AG663" t="str">
        <f t="shared" si="59"/>
        <v>黄楼支行</v>
      </c>
      <c r="AI663" s="90" t="s">
        <v>1008</v>
      </c>
      <c r="AJ663" s="90" t="s">
        <v>102</v>
      </c>
      <c r="AX663" t="s">
        <v>1008</v>
      </c>
      <c r="AY663" t="s">
        <v>102</v>
      </c>
    </row>
    <row r="664" ht="17.25" spans="4:51">
      <c r="D664" s="81">
        <v>0</v>
      </c>
      <c r="L664">
        <v>0</v>
      </c>
      <c r="Y664" s="87"/>
      <c r="Z664">
        <f t="shared" si="60"/>
        <v>0</v>
      </c>
      <c r="AA664" t="str">
        <f t="shared" si="58"/>
        <v>金桥支行</v>
      </c>
      <c r="AB664" s="82" t="s">
        <v>846</v>
      </c>
      <c r="AC664" s="82">
        <v>0</v>
      </c>
      <c r="AD664" s="82">
        <v>0</v>
      </c>
      <c r="AE664" s="82">
        <v>0</v>
      </c>
      <c r="AF664" s="82">
        <v>0</v>
      </c>
      <c r="AG664" t="str">
        <f t="shared" si="59"/>
        <v>金桥支行</v>
      </c>
      <c r="AI664" s="90" t="s">
        <v>1009</v>
      </c>
      <c r="AJ664" s="90" t="s">
        <v>102</v>
      </c>
      <c r="AX664" t="s">
        <v>1009</v>
      </c>
      <c r="AY664" t="s">
        <v>102</v>
      </c>
    </row>
    <row r="665" ht="17.25" spans="4:51">
      <c r="D665" s="81">
        <v>0</v>
      </c>
      <c r="L665">
        <v>0</v>
      </c>
      <c r="Y665" s="87"/>
      <c r="Z665">
        <f t="shared" si="60"/>
        <v>0</v>
      </c>
      <c r="AA665" t="str">
        <f t="shared" si="58"/>
        <v>东波分理处</v>
      </c>
      <c r="AB665" s="82" t="s">
        <v>514</v>
      </c>
      <c r="AC665" s="82">
        <v>0</v>
      </c>
      <c r="AD665" s="82">
        <v>0</v>
      </c>
      <c r="AE665" s="82">
        <v>6</v>
      </c>
      <c r="AF665" s="82">
        <v>7600</v>
      </c>
      <c r="AG665" t="str">
        <f t="shared" si="59"/>
        <v>东波分理处</v>
      </c>
      <c r="AI665" s="90" t="s">
        <v>1010</v>
      </c>
      <c r="AJ665" s="90" t="s">
        <v>102</v>
      </c>
      <c r="AX665" t="s">
        <v>1010</v>
      </c>
      <c r="AY665" t="s">
        <v>102</v>
      </c>
    </row>
    <row r="666" ht="17.25" spans="4:51">
      <c r="D666" s="81">
        <v>0</v>
      </c>
      <c r="L666">
        <v>0</v>
      </c>
      <c r="Y666" s="87"/>
      <c r="Z666">
        <f t="shared" si="60"/>
        <v>0</v>
      </c>
      <c r="AA666" t="str">
        <f t="shared" si="58"/>
        <v>金桥支行</v>
      </c>
      <c r="AB666" s="82" t="s">
        <v>854</v>
      </c>
      <c r="AC666" s="82">
        <v>0</v>
      </c>
      <c r="AD666" s="82">
        <v>0</v>
      </c>
      <c r="AE666" s="82">
        <v>0</v>
      </c>
      <c r="AF666" s="82">
        <v>0</v>
      </c>
      <c r="AG666" t="str">
        <f t="shared" si="59"/>
        <v>金桥支行</v>
      </c>
      <c r="AI666" s="90" t="s">
        <v>304</v>
      </c>
      <c r="AJ666" s="90" t="s">
        <v>102</v>
      </c>
      <c r="AX666" t="s">
        <v>304</v>
      </c>
      <c r="AY666" t="s">
        <v>102</v>
      </c>
    </row>
    <row r="667" ht="17.25" spans="4:51">
      <c r="D667" s="81">
        <v>0</v>
      </c>
      <c r="L667">
        <v>0</v>
      </c>
      <c r="Y667" s="87"/>
      <c r="Z667">
        <f t="shared" si="60"/>
        <v>0</v>
      </c>
      <c r="AA667" t="str">
        <f t="shared" si="58"/>
        <v>公司金融部</v>
      </c>
      <c r="AB667" s="82" t="s">
        <v>234</v>
      </c>
      <c r="AC667" s="82">
        <v>0</v>
      </c>
      <c r="AD667" s="82">
        <v>0</v>
      </c>
      <c r="AE667" s="82">
        <v>0</v>
      </c>
      <c r="AF667" s="82">
        <v>0</v>
      </c>
      <c r="AG667" t="str">
        <f t="shared" si="59"/>
        <v>公司金融部</v>
      </c>
      <c r="AI667" s="93" t="s">
        <v>641</v>
      </c>
      <c r="AJ667" s="90" t="s">
        <v>35</v>
      </c>
      <c r="AX667" t="s">
        <v>641</v>
      </c>
      <c r="AY667" t="s">
        <v>35</v>
      </c>
    </row>
    <row r="668" ht="17.25" spans="4:51">
      <c r="D668" s="81">
        <v>0</v>
      </c>
      <c r="L668">
        <v>0</v>
      </c>
      <c r="Y668" s="87"/>
      <c r="Z668">
        <f t="shared" si="60"/>
        <v>0</v>
      </c>
      <c r="AA668" t="str">
        <f t="shared" si="58"/>
        <v>南新分理处</v>
      </c>
      <c r="AB668" s="82" t="s">
        <v>828</v>
      </c>
      <c r="AC668" s="82">
        <v>0</v>
      </c>
      <c r="AD668" s="82">
        <v>0</v>
      </c>
      <c r="AE668" s="82">
        <v>0</v>
      </c>
      <c r="AF668" s="82">
        <v>0</v>
      </c>
      <c r="AG668" t="str">
        <f t="shared" si="59"/>
        <v>南新分理处</v>
      </c>
      <c r="AI668" s="94" t="s">
        <v>946</v>
      </c>
      <c r="AJ668" s="90" t="s">
        <v>35</v>
      </c>
      <c r="AX668" t="s">
        <v>946</v>
      </c>
      <c r="AY668" t="s">
        <v>35</v>
      </c>
    </row>
    <row r="669" ht="17.25" spans="4:51">
      <c r="D669" s="81">
        <v>0</v>
      </c>
      <c r="L669">
        <v>0</v>
      </c>
      <c r="Y669" s="87"/>
      <c r="Z669">
        <f t="shared" si="60"/>
        <v>0</v>
      </c>
      <c r="AA669">
        <f t="shared" si="58"/>
        <v>0</v>
      </c>
      <c r="AB669" s="82" t="s">
        <v>1011</v>
      </c>
      <c r="AC669" s="82">
        <v>0</v>
      </c>
      <c r="AD669" s="82">
        <v>0</v>
      </c>
      <c r="AE669" s="82">
        <v>0</v>
      </c>
      <c r="AF669" s="82">
        <v>0</v>
      </c>
      <c r="AG669">
        <f t="shared" si="59"/>
        <v>0</v>
      </c>
      <c r="AI669" s="95" t="s">
        <v>491</v>
      </c>
      <c r="AJ669" s="90" t="s">
        <v>35</v>
      </c>
      <c r="AX669" t="s">
        <v>491</v>
      </c>
      <c r="AY669" t="s">
        <v>35</v>
      </c>
    </row>
    <row r="670" ht="17.25" spans="4:51">
      <c r="D670" s="81">
        <v>0</v>
      </c>
      <c r="L670">
        <v>0</v>
      </c>
      <c r="Y670" s="87"/>
      <c r="Z670">
        <f t="shared" si="60"/>
        <v>0</v>
      </c>
      <c r="AA670">
        <f t="shared" si="58"/>
        <v>0</v>
      </c>
      <c r="AB670" s="82" t="s">
        <v>1012</v>
      </c>
      <c r="AC670" s="82">
        <v>0</v>
      </c>
      <c r="AD670" s="82">
        <v>0</v>
      </c>
      <c r="AE670" s="82">
        <v>0</v>
      </c>
      <c r="AF670" s="82">
        <v>0</v>
      </c>
      <c r="AG670">
        <f t="shared" si="59"/>
        <v>0</v>
      </c>
      <c r="AI670" s="90" t="s">
        <v>780</v>
      </c>
      <c r="AJ670" s="90" t="s">
        <v>35</v>
      </c>
      <c r="AX670" t="s">
        <v>780</v>
      </c>
      <c r="AY670" t="s">
        <v>35</v>
      </c>
    </row>
    <row r="671" ht="17.25" spans="4:51">
      <c r="D671" s="81">
        <v>0</v>
      </c>
      <c r="L671">
        <v>0</v>
      </c>
      <c r="Y671" s="87"/>
      <c r="Z671">
        <f t="shared" si="60"/>
        <v>0</v>
      </c>
      <c r="AA671">
        <f t="shared" si="58"/>
        <v>0</v>
      </c>
      <c r="AB671" s="82" t="s">
        <v>1013</v>
      </c>
      <c r="AC671" s="82">
        <v>0</v>
      </c>
      <c r="AD671" s="82">
        <v>0</v>
      </c>
      <c r="AE671" s="82">
        <v>0</v>
      </c>
      <c r="AF671" s="82">
        <v>0</v>
      </c>
      <c r="AG671">
        <f t="shared" si="59"/>
        <v>0</v>
      </c>
      <c r="AI671" s="96" t="s">
        <v>105</v>
      </c>
      <c r="AJ671" s="90" t="s">
        <v>35</v>
      </c>
      <c r="AX671" t="s">
        <v>105</v>
      </c>
      <c r="AY671" t="s">
        <v>35</v>
      </c>
    </row>
    <row r="672" ht="17.25" spans="4:51">
      <c r="D672" s="81">
        <v>0</v>
      </c>
      <c r="L672">
        <v>0</v>
      </c>
      <c r="Y672" s="87"/>
      <c r="Z672">
        <f t="shared" si="60"/>
        <v>0</v>
      </c>
      <c r="AA672" t="str">
        <f t="shared" si="58"/>
        <v>曹路支行</v>
      </c>
      <c r="AB672" s="82" t="s">
        <v>865</v>
      </c>
      <c r="AC672" s="82">
        <v>0</v>
      </c>
      <c r="AD672" s="82">
        <v>0</v>
      </c>
      <c r="AE672" s="82">
        <v>0</v>
      </c>
      <c r="AF672" s="82">
        <v>0</v>
      </c>
      <c r="AG672" t="str">
        <f t="shared" si="59"/>
        <v>曹路支行</v>
      </c>
      <c r="AI672" s="90" t="s">
        <v>1014</v>
      </c>
      <c r="AJ672" s="90" t="s">
        <v>35</v>
      </c>
      <c r="AX672" t="s">
        <v>1014</v>
      </c>
      <c r="AY672" t="s">
        <v>35</v>
      </c>
    </row>
    <row r="673" ht="17.25" spans="4:51">
      <c r="D673" s="81">
        <v>0</v>
      </c>
      <c r="L673">
        <v>0</v>
      </c>
      <c r="Y673" s="87"/>
      <c r="Z673">
        <f t="shared" si="60"/>
        <v>0</v>
      </c>
      <c r="AA673" t="str">
        <f t="shared" si="58"/>
        <v>凌桥支行</v>
      </c>
      <c r="AB673" s="82" t="s">
        <v>907</v>
      </c>
      <c r="AC673" s="82">
        <v>0</v>
      </c>
      <c r="AD673" s="82">
        <v>0</v>
      </c>
      <c r="AE673" s="82">
        <v>0</v>
      </c>
      <c r="AF673" s="82">
        <v>0</v>
      </c>
      <c r="AG673" t="str">
        <f t="shared" si="59"/>
        <v>凌桥支行</v>
      </c>
      <c r="AI673" s="90" t="s">
        <v>161</v>
      </c>
      <c r="AJ673" s="90" t="s">
        <v>35</v>
      </c>
      <c r="AX673" t="s">
        <v>161</v>
      </c>
      <c r="AY673" t="s">
        <v>35</v>
      </c>
    </row>
    <row r="674" ht="17.25" spans="4:51">
      <c r="D674" s="81">
        <v>0</v>
      </c>
      <c r="L674">
        <v>0</v>
      </c>
      <c r="Y674" s="87"/>
      <c r="Z674">
        <f t="shared" si="60"/>
        <v>0</v>
      </c>
      <c r="AA674" t="str">
        <f t="shared" si="58"/>
        <v>五星路支行</v>
      </c>
      <c r="AB674" s="82" t="s">
        <v>516</v>
      </c>
      <c r="AC674" s="82">
        <v>0</v>
      </c>
      <c r="AD674" s="82">
        <v>0</v>
      </c>
      <c r="AE674" s="82">
        <v>1</v>
      </c>
      <c r="AF674" s="82">
        <v>0</v>
      </c>
      <c r="AG674" t="str">
        <f t="shared" si="59"/>
        <v>五星路支行</v>
      </c>
      <c r="AI674" s="90" t="s">
        <v>1015</v>
      </c>
      <c r="AJ674" s="90" t="s">
        <v>35</v>
      </c>
      <c r="AX674" t="s">
        <v>1015</v>
      </c>
      <c r="AY674" t="s">
        <v>35</v>
      </c>
    </row>
    <row r="675" ht="17.25" spans="4:51">
      <c r="D675" s="81">
        <v>0</v>
      </c>
      <c r="L675">
        <v>0</v>
      </c>
      <c r="Y675" s="87"/>
      <c r="Z675">
        <f t="shared" si="60"/>
        <v>0</v>
      </c>
      <c r="AA675" t="str">
        <f t="shared" si="58"/>
        <v>零售市场部</v>
      </c>
      <c r="AB675" s="82" t="s">
        <v>617</v>
      </c>
      <c r="AC675" s="82">
        <v>0</v>
      </c>
      <c r="AD675" s="82">
        <v>0</v>
      </c>
      <c r="AE675" s="82">
        <v>0</v>
      </c>
      <c r="AF675" s="82">
        <v>60000</v>
      </c>
      <c r="AG675" t="str">
        <f t="shared" si="59"/>
        <v>零售市场部</v>
      </c>
      <c r="AI675" s="90" t="s">
        <v>542</v>
      </c>
      <c r="AJ675" s="90" t="s">
        <v>35</v>
      </c>
      <c r="AX675" t="s">
        <v>542</v>
      </c>
      <c r="AY675" t="s">
        <v>35</v>
      </c>
    </row>
    <row r="676" ht="17.25" spans="4:51">
      <c r="D676" s="81">
        <v>0</v>
      </c>
      <c r="L676">
        <v>0</v>
      </c>
      <c r="Y676" s="87"/>
      <c r="Z676">
        <f t="shared" si="60"/>
        <v>0</v>
      </c>
      <c r="AA676" t="str">
        <f t="shared" si="58"/>
        <v>高东支行</v>
      </c>
      <c r="AB676" s="82" t="s">
        <v>937</v>
      </c>
      <c r="AC676" s="82">
        <v>0</v>
      </c>
      <c r="AD676" s="82">
        <v>0</v>
      </c>
      <c r="AE676" s="82">
        <v>0</v>
      </c>
      <c r="AF676" s="82">
        <v>0</v>
      </c>
      <c r="AG676" t="str">
        <f t="shared" si="59"/>
        <v>高东支行</v>
      </c>
      <c r="AI676" s="90" t="s">
        <v>471</v>
      </c>
      <c r="AJ676" s="90" t="s">
        <v>35</v>
      </c>
      <c r="AX676" t="s">
        <v>471</v>
      </c>
      <c r="AY676" t="s">
        <v>35</v>
      </c>
    </row>
    <row r="677" ht="17.25" spans="4:51">
      <c r="D677" s="81">
        <v>0</v>
      </c>
      <c r="L677">
        <v>0</v>
      </c>
      <c r="Y677" s="87"/>
      <c r="Z677">
        <f t="shared" si="60"/>
        <v>0</v>
      </c>
      <c r="AA677" t="str">
        <f t="shared" si="58"/>
        <v>公司金融部</v>
      </c>
      <c r="AB677" s="82" t="s">
        <v>220</v>
      </c>
      <c r="AC677" s="82">
        <v>0</v>
      </c>
      <c r="AD677" s="82">
        <v>0</v>
      </c>
      <c r="AE677" s="82">
        <v>0</v>
      </c>
      <c r="AF677" s="82">
        <v>0</v>
      </c>
      <c r="AG677" t="str">
        <f t="shared" si="59"/>
        <v>公司金融部</v>
      </c>
      <c r="AI677" s="90" t="s">
        <v>384</v>
      </c>
      <c r="AJ677" s="90" t="s">
        <v>35</v>
      </c>
      <c r="AX677" t="s">
        <v>384</v>
      </c>
      <c r="AY677" t="s">
        <v>35</v>
      </c>
    </row>
    <row r="678" ht="17.25" spans="4:51">
      <c r="D678" s="81">
        <v>0</v>
      </c>
      <c r="L678">
        <v>0</v>
      </c>
      <c r="Y678" s="87"/>
      <c r="Z678">
        <f t="shared" si="60"/>
        <v>0</v>
      </c>
      <c r="AA678" t="str">
        <f t="shared" si="58"/>
        <v>运营管理部</v>
      </c>
      <c r="AB678" s="82" t="s">
        <v>389</v>
      </c>
      <c r="AC678" s="82">
        <v>0</v>
      </c>
      <c r="AD678" s="82">
        <v>0</v>
      </c>
      <c r="AE678" s="82">
        <v>0</v>
      </c>
      <c r="AF678" s="82">
        <v>0</v>
      </c>
      <c r="AG678" t="str">
        <f t="shared" si="59"/>
        <v>运营管理部</v>
      </c>
      <c r="AI678" s="90" t="s">
        <v>1003</v>
      </c>
      <c r="AJ678" s="90" t="s">
        <v>35</v>
      </c>
      <c r="AX678" t="s">
        <v>1003</v>
      </c>
      <c r="AY678" t="s">
        <v>35</v>
      </c>
    </row>
    <row r="679" ht="17.25" spans="4:51">
      <c r="D679" s="81">
        <v>0</v>
      </c>
      <c r="L679">
        <v>0</v>
      </c>
      <c r="Y679" s="87"/>
      <c r="Z679">
        <f t="shared" si="60"/>
        <v>0</v>
      </c>
      <c r="AA679">
        <f t="shared" si="58"/>
        <v>0</v>
      </c>
      <c r="AB679" s="82" t="s">
        <v>1016</v>
      </c>
      <c r="AC679" s="82">
        <v>0</v>
      </c>
      <c r="AD679" s="82">
        <v>0</v>
      </c>
      <c r="AE679" s="82">
        <v>0</v>
      </c>
      <c r="AF679" s="82">
        <v>165047</v>
      </c>
      <c r="AG679">
        <f t="shared" si="59"/>
        <v>0</v>
      </c>
      <c r="AI679" s="90" t="s">
        <v>253</v>
      </c>
      <c r="AJ679" s="90" t="s">
        <v>35</v>
      </c>
      <c r="AX679" t="s">
        <v>253</v>
      </c>
      <c r="AY679" t="s">
        <v>35</v>
      </c>
    </row>
    <row r="680" ht="17.25" spans="4:51">
      <c r="D680" s="81">
        <v>0</v>
      </c>
      <c r="L680">
        <v>0</v>
      </c>
      <c r="Y680" s="87"/>
      <c r="Z680">
        <f t="shared" si="60"/>
        <v>0</v>
      </c>
      <c r="AA680" t="str">
        <f t="shared" si="58"/>
        <v>零售市场部</v>
      </c>
      <c r="AB680" s="82" t="s">
        <v>620</v>
      </c>
      <c r="AC680" s="82">
        <v>0</v>
      </c>
      <c r="AD680" s="82">
        <v>0</v>
      </c>
      <c r="AE680" s="82">
        <v>0</v>
      </c>
      <c r="AF680" s="82">
        <v>0</v>
      </c>
      <c r="AG680" t="str">
        <f t="shared" si="59"/>
        <v>零售市场部</v>
      </c>
      <c r="AI680" s="90" t="s">
        <v>697</v>
      </c>
      <c r="AJ680" s="90" t="s">
        <v>35</v>
      </c>
      <c r="AX680" t="s">
        <v>697</v>
      </c>
      <c r="AY680" t="s">
        <v>35</v>
      </c>
    </row>
    <row r="681" ht="17.25" spans="4:51">
      <c r="D681" s="81">
        <v>0</v>
      </c>
      <c r="L681">
        <v>0</v>
      </c>
      <c r="Y681" s="87"/>
      <c r="Z681">
        <f t="shared" si="60"/>
        <v>0</v>
      </c>
      <c r="AA681" t="str">
        <f t="shared" si="58"/>
        <v>营业部</v>
      </c>
      <c r="AB681" s="82" t="s">
        <v>519</v>
      </c>
      <c r="AC681" s="82">
        <v>0</v>
      </c>
      <c r="AD681" s="82">
        <v>0</v>
      </c>
      <c r="AE681" s="82">
        <v>0</v>
      </c>
      <c r="AF681" s="82">
        <v>0</v>
      </c>
      <c r="AG681" t="str">
        <f t="shared" si="59"/>
        <v>营业部</v>
      </c>
      <c r="AI681" s="90" t="s">
        <v>898</v>
      </c>
      <c r="AJ681" s="90" t="s">
        <v>35</v>
      </c>
      <c r="AX681" t="s">
        <v>898</v>
      </c>
      <c r="AY681" t="s">
        <v>35</v>
      </c>
    </row>
    <row r="682" ht="17.25" spans="4:51">
      <c r="D682" s="81">
        <v>0</v>
      </c>
      <c r="L682">
        <v>0</v>
      </c>
      <c r="Y682" s="87"/>
      <c r="Z682">
        <f t="shared" si="60"/>
        <v>0</v>
      </c>
      <c r="AA682" t="str">
        <f t="shared" si="58"/>
        <v>合庆支行</v>
      </c>
      <c r="AB682" s="82" t="s">
        <v>1014</v>
      </c>
      <c r="AC682" s="82">
        <v>0</v>
      </c>
      <c r="AD682" s="82">
        <v>0</v>
      </c>
      <c r="AE682" s="82">
        <v>0</v>
      </c>
      <c r="AF682" s="82">
        <v>1111</v>
      </c>
      <c r="AG682" t="str">
        <f t="shared" si="59"/>
        <v>合庆支行</v>
      </c>
      <c r="AI682" s="90" t="s">
        <v>1017</v>
      </c>
      <c r="AJ682" s="90" t="s">
        <v>35</v>
      </c>
      <c r="AX682" t="s">
        <v>1017</v>
      </c>
      <c r="AY682" t="s">
        <v>35</v>
      </c>
    </row>
    <row r="683" ht="17.25" spans="4:51">
      <c r="D683" s="81">
        <v>0</v>
      </c>
      <c r="L683">
        <v>0</v>
      </c>
      <c r="Y683" s="87"/>
      <c r="Z683">
        <f t="shared" si="60"/>
        <v>0</v>
      </c>
      <c r="AA683" t="str">
        <f t="shared" si="58"/>
        <v>益江分理处</v>
      </c>
      <c r="AB683" s="82" t="s">
        <v>522</v>
      </c>
      <c r="AC683" s="82">
        <v>0</v>
      </c>
      <c r="AD683" s="82">
        <v>100000</v>
      </c>
      <c r="AE683" s="82">
        <v>0</v>
      </c>
      <c r="AF683" s="82">
        <v>309888</v>
      </c>
      <c r="AG683" t="str">
        <f t="shared" si="59"/>
        <v>益江分理处</v>
      </c>
      <c r="AI683" s="90" t="s">
        <v>1018</v>
      </c>
      <c r="AJ683" s="90" t="s">
        <v>35</v>
      </c>
      <c r="AX683" t="s">
        <v>1018</v>
      </c>
      <c r="AY683" t="s">
        <v>35</v>
      </c>
    </row>
    <row r="684" ht="17.25" spans="4:51">
      <c r="D684" s="81">
        <v>0</v>
      </c>
      <c r="L684">
        <v>0</v>
      </c>
      <c r="Y684" s="87"/>
      <c r="Z684">
        <f t="shared" si="60"/>
        <v>0</v>
      </c>
      <c r="AA684">
        <f t="shared" si="58"/>
        <v>0</v>
      </c>
      <c r="AB684" s="82" t="s">
        <v>525</v>
      </c>
      <c r="AC684" s="82">
        <v>0</v>
      </c>
      <c r="AD684" s="82">
        <v>0</v>
      </c>
      <c r="AE684" s="82">
        <v>0</v>
      </c>
      <c r="AF684" s="82">
        <v>40000</v>
      </c>
      <c r="AG684">
        <f t="shared" si="59"/>
        <v>0</v>
      </c>
      <c r="AI684" s="90" t="s">
        <v>1019</v>
      </c>
      <c r="AJ684" s="90" t="s">
        <v>35</v>
      </c>
      <c r="AX684" t="s">
        <v>1019</v>
      </c>
      <c r="AY684" t="s">
        <v>35</v>
      </c>
    </row>
    <row r="685" ht="17.25" spans="4:51">
      <c r="D685" s="81">
        <v>0</v>
      </c>
      <c r="L685">
        <v>0</v>
      </c>
      <c r="Y685" s="87"/>
      <c r="Z685">
        <f t="shared" si="60"/>
        <v>0</v>
      </c>
      <c r="AA685" t="str">
        <f t="shared" si="58"/>
        <v>杨园支行</v>
      </c>
      <c r="AB685" s="82" t="s">
        <v>951</v>
      </c>
      <c r="AC685" s="82">
        <v>0</v>
      </c>
      <c r="AD685" s="82">
        <v>0</v>
      </c>
      <c r="AE685" s="82">
        <v>0</v>
      </c>
      <c r="AF685" s="82">
        <v>0</v>
      </c>
      <c r="AG685" t="str">
        <f t="shared" si="59"/>
        <v>杨园支行</v>
      </c>
      <c r="AI685" s="90" t="s">
        <v>1020</v>
      </c>
      <c r="AJ685" s="90" t="s">
        <v>35</v>
      </c>
      <c r="AX685" t="s">
        <v>1020</v>
      </c>
      <c r="AY685" t="s">
        <v>35</v>
      </c>
    </row>
    <row r="686" ht="17.25" spans="4:51">
      <c r="D686" s="81">
        <v>0</v>
      </c>
      <c r="L686">
        <v>0</v>
      </c>
      <c r="Y686" s="87"/>
      <c r="Z686">
        <f t="shared" si="60"/>
        <v>0</v>
      </c>
      <c r="AA686" t="str">
        <f t="shared" si="58"/>
        <v>黄楼支行</v>
      </c>
      <c r="AB686" s="82" t="s">
        <v>528</v>
      </c>
      <c r="AC686" s="82">
        <v>0</v>
      </c>
      <c r="AD686" s="82">
        <v>0</v>
      </c>
      <c r="AE686" s="82">
        <v>6</v>
      </c>
      <c r="AF686" s="82">
        <v>35000</v>
      </c>
      <c r="AG686" t="str">
        <f t="shared" si="59"/>
        <v>黄楼支行</v>
      </c>
      <c r="AI686" s="90" t="s">
        <v>1021</v>
      </c>
      <c r="AJ686" s="90" t="s">
        <v>35</v>
      </c>
      <c r="AX686" t="s">
        <v>1021</v>
      </c>
      <c r="AY686" t="s">
        <v>35</v>
      </c>
    </row>
    <row r="687" ht="17.25" spans="4:51">
      <c r="D687" s="81">
        <v>0</v>
      </c>
      <c r="L687">
        <v>0</v>
      </c>
      <c r="Y687" s="87"/>
      <c r="Z687">
        <f t="shared" si="60"/>
        <v>0</v>
      </c>
      <c r="AA687" t="str">
        <f t="shared" si="58"/>
        <v>杨园支行</v>
      </c>
      <c r="AB687" s="82" t="s">
        <v>531</v>
      </c>
      <c r="AC687" s="82">
        <v>0</v>
      </c>
      <c r="AD687" s="82">
        <v>0</v>
      </c>
      <c r="AE687" s="82">
        <v>0</v>
      </c>
      <c r="AF687" s="82">
        <v>0</v>
      </c>
      <c r="AG687" t="str">
        <f t="shared" si="59"/>
        <v>杨园支行</v>
      </c>
      <c r="AI687" s="90" t="s">
        <v>1022</v>
      </c>
      <c r="AJ687" s="90" t="s">
        <v>35</v>
      </c>
      <c r="AX687" t="s">
        <v>1022</v>
      </c>
      <c r="AY687" t="s">
        <v>35</v>
      </c>
    </row>
    <row r="688" ht="17.25" spans="4:51">
      <c r="D688" s="81">
        <v>0</v>
      </c>
      <c r="L688">
        <v>0</v>
      </c>
      <c r="Y688" s="87"/>
      <c r="Z688">
        <f t="shared" si="60"/>
        <v>0</v>
      </c>
      <c r="AA688">
        <f t="shared" si="58"/>
        <v>0</v>
      </c>
      <c r="AB688" s="82" t="s">
        <v>1023</v>
      </c>
      <c r="AC688" s="82">
        <v>0</v>
      </c>
      <c r="AD688" s="82">
        <v>0</v>
      </c>
      <c r="AE688" s="82">
        <v>0</v>
      </c>
      <c r="AF688" s="82">
        <v>0</v>
      </c>
      <c r="AG688">
        <f t="shared" si="59"/>
        <v>0</v>
      </c>
      <c r="AI688" s="90" t="s">
        <v>978</v>
      </c>
      <c r="AJ688" s="90" t="s">
        <v>35</v>
      </c>
      <c r="AX688" t="s">
        <v>978</v>
      </c>
      <c r="AY688" t="s">
        <v>35</v>
      </c>
    </row>
    <row r="689" ht="17.25" spans="4:51">
      <c r="D689" s="81">
        <v>0</v>
      </c>
      <c r="L689">
        <v>0</v>
      </c>
      <c r="Y689" s="87"/>
      <c r="Z689">
        <f t="shared" si="60"/>
        <v>0</v>
      </c>
      <c r="AA689" t="str">
        <f t="shared" si="58"/>
        <v>公司金融部</v>
      </c>
      <c r="AB689" s="82" t="s">
        <v>217</v>
      </c>
      <c r="AC689" s="82">
        <v>0</v>
      </c>
      <c r="AD689" s="82">
        <v>0</v>
      </c>
      <c r="AE689" s="82">
        <v>0</v>
      </c>
      <c r="AF689" s="82">
        <v>0</v>
      </c>
      <c r="AG689" t="str">
        <f t="shared" si="59"/>
        <v>公司金融部</v>
      </c>
      <c r="AI689" s="90" t="s">
        <v>1024</v>
      </c>
      <c r="AJ689" s="90" t="s">
        <v>35</v>
      </c>
      <c r="AX689" t="s">
        <v>1024</v>
      </c>
      <c r="AY689" t="s">
        <v>35</v>
      </c>
    </row>
    <row r="690" ht="17.25" spans="4:51">
      <c r="D690" s="81">
        <v>0</v>
      </c>
      <c r="L690">
        <v>0</v>
      </c>
      <c r="Y690" s="87"/>
      <c r="Z690">
        <f t="shared" si="60"/>
        <v>0</v>
      </c>
      <c r="AA690">
        <f t="shared" si="58"/>
        <v>0</v>
      </c>
      <c r="AB690" s="82" t="s">
        <v>1025</v>
      </c>
      <c r="AC690" s="82">
        <v>0</v>
      </c>
      <c r="AD690" s="82">
        <v>0</v>
      </c>
      <c r="AE690" s="82">
        <v>0</v>
      </c>
      <c r="AF690" s="82">
        <v>0</v>
      </c>
      <c r="AG690">
        <f t="shared" si="59"/>
        <v>0</v>
      </c>
      <c r="AI690" s="90" t="s">
        <v>499</v>
      </c>
      <c r="AJ690" s="90" t="s">
        <v>61</v>
      </c>
      <c r="AX690" t="s">
        <v>499</v>
      </c>
      <c r="AY690" t="s">
        <v>61</v>
      </c>
    </row>
    <row r="691" ht="17.25" spans="4:51">
      <c r="D691" s="81">
        <v>0</v>
      </c>
      <c r="L691">
        <v>0</v>
      </c>
      <c r="Y691" s="87"/>
      <c r="Z691">
        <f t="shared" si="60"/>
        <v>0</v>
      </c>
      <c r="AA691" t="str">
        <f t="shared" si="58"/>
        <v>凌桥支行</v>
      </c>
      <c r="AB691" s="82" t="s">
        <v>905</v>
      </c>
      <c r="AC691" s="82">
        <v>0</v>
      </c>
      <c r="AD691" s="82">
        <v>0</v>
      </c>
      <c r="AE691" s="82">
        <v>13</v>
      </c>
      <c r="AF691" s="82">
        <v>200000</v>
      </c>
      <c r="AG691" t="str">
        <f t="shared" si="59"/>
        <v>凌桥支行</v>
      </c>
      <c r="AI691" s="90" t="s">
        <v>555</v>
      </c>
      <c r="AJ691" s="90" t="s">
        <v>61</v>
      </c>
      <c r="AX691" t="s">
        <v>555</v>
      </c>
      <c r="AY691" t="s">
        <v>61</v>
      </c>
    </row>
    <row r="692" ht="17.25" spans="4:51">
      <c r="D692" s="81">
        <v>0</v>
      </c>
      <c r="L692">
        <v>0</v>
      </c>
      <c r="Y692" s="87"/>
      <c r="Z692">
        <f t="shared" si="60"/>
        <v>0</v>
      </c>
      <c r="AA692" t="str">
        <f t="shared" si="58"/>
        <v>高东支行</v>
      </c>
      <c r="AB692" s="82" t="s">
        <v>941</v>
      </c>
      <c r="AC692" s="82">
        <v>0</v>
      </c>
      <c r="AD692" s="82">
        <v>0</v>
      </c>
      <c r="AE692" s="82">
        <v>0</v>
      </c>
      <c r="AF692" s="82">
        <v>0</v>
      </c>
      <c r="AG692" t="str">
        <f t="shared" si="59"/>
        <v>高东支行</v>
      </c>
      <c r="AI692" s="95" t="s">
        <v>434</v>
      </c>
      <c r="AJ692" s="90" t="s">
        <v>61</v>
      </c>
      <c r="AX692" t="s">
        <v>434</v>
      </c>
      <c r="AY692" t="s">
        <v>61</v>
      </c>
    </row>
    <row r="693" ht="17.25" spans="4:51">
      <c r="D693" s="81">
        <v>0</v>
      </c>
      <c r="L693">
        <v>0</v>
      </c>
      <c r="Y693" s="87"/>
      <c r="Z693">
        <f t="shared" si="60"/>
        <v>0</v>
      </c>
      <c r="AA693">
        <f t="shared" si="58"/>
        <v>0</v>
      </c>
      <c r="AB693" s="82" t="s">
        <v>1026</v>
      </c>
      <c r="AC693" s="82">
        <v>0</v>
      </c>
      <c r="AD693" s="82">
        <v>0</v>
      </c>
      <c r="AE693" s="82">
        <v>0</v>
      </c>
      <c r="AF693" s="82">
        <v>0</v>
      </c>
      <c r="AG693">
        <f t="shared" si="59"/>
        <v>0</v>
      </c>
      <c r="AI693" s="96" t="s">
        <v>1027</v>
      </c>
      <c r="AJ693" s="90" t="s">
        <v>61</v>
      </c>
      <c r="AX693" t="s">
        <v>1027</v>
      </c>
      <c r="AY693" t="s">
        <v>61</v>
      </c>
    </row>
    <row r="694" ht="17.25" spans="4:51">
      <c r="D694" s="81">
        <v>0</v>
      </c>
      <c r="L694">
        <v>0</v>
      </c>
      <c r="Y694" s="87"/>
      <c r="Z694">
        <f t="shared" si="60"/>
        <v>0</v>
      </c>
      <c r="AA694" t="str">
        <f t="shared" si="58"/>
        <v>孙桥支行</v>
      </c>
      <c r="AB694" s="82" t="s">
        <v>983</v>
      </c>
      <c r="AC694" s="82">
        <v>0</v>
      </c>
      <c r="AD694" s="82">
        <v>0</v>
      </c>
      <c r="AE694" s="82">
        <v>0</v>
      </c>
      <c r="AF694" s="82">
        <v>0</v>
      </c>
      <c r="AG694" t="str">
        <f t="shared" si="59"/>
        <v>孙桥支行</v>
      </c>
      <c r="AI694" s="90" t="s">
        <v>1028</v>
      </c>
      <c r="AJ694" s="90" t="s">
        <v>61</v>
      </c>
      <c r="AX694" t="s">
        <v>1028</v>
      </c>
      <c r="AY694" t="s">
        <v>61</v>
      </c>
    </row>
    <row r="695" ht="17.25" spans="4:51">
      <c r="D695" s="81">
        <v>0</v>
      </c>
      <c r="L695">
        <v>0</v>
      </c>
      <c r="Y695" s="87"/>
      <c r="Z695">
        <f t="shared" si="60"/>
        <v>0</v>
      </c>
      <c r="AA695" t="str">
        <f t="shared" si="58"/>
        <v>凌兆分理处</v>
      </c>
      <c r="AB695" s="82" t="s">
        <v>712</v>
      </c>
      <c r="AC695" s="82">
        <v>0</v>
      </c>
      <c r="AD695" s="82">
        <v>0</v>
      </c>
      <c r="AE695" s="82">
        <v>0</v>
      </c>
      <c r="AF695" s="82">
        <v>0</v>
      </c>
      <c r="AG695" t="str">
        <f t="shared" si="59"/>
        <v>凌兆分理处</v>
      </c>
      <c r="AI695" s="90" t="s">
        <v>1029</v>
      </c>
      <c r="AJ695" s="90" t="s">
        <v>61</v>
      </c>
      <c r="AX695" t="s">
        <v>1029</v>
      </c>
      <c r="AY695" t="s">
        <v>61</v>
      </c>
    </row>
    <row r="696" ht="17.25" spans="4:51">
      <c r="D696" s="81">
        <v>0</v>
      </c>
      <c r="L696">
        <v>0</v>
      </c>
      <c r="Y696" s="87"/>
      <c r="Z696">
        <f t="shared" si="60"/>
        <v>0</v>
      </c>
      <c r="AA696" t="str">
        <f t="shared" si="58"/>
        <v>川沙支行</v>
      </c>
      <c r="AB696" s="82" t="s">
        <v>1030</v>
      </c>
      <c r="AC696" s="82">
        <v>0</v>
      </c>
      <c r="AD696" s="82">
        <v>0</v>
      </c>
      <c r="AE696" s="82">
        <v>0</v>
      </c>
      <c r="AF696" s="82">
        <v>0</v>
      </c>
      <c r="AG696" t="str">
        <f t="shared" si="59"/>
        <v>川沙支行</v>
      </c>
      <c r="AI696" s="90" t="s">
        <v>496</v>
      </c>
      <c r="AJ696" s="90" t="s">
        <v>61</v>
      </c>
      <c r="AX696" t="s">
        <v>496</v>
      </c>
      <c r="AY696" t="s">
        <v>61</v>
      </c>
    </row>
    <row r="697" ht="17.25" spans="4:51">
      <c r="D697" s="81">
        <v>0</v>
      </c>
      <c r="L697">
        <v>0</v>
      </c>
      <c r="Y697" s="87"/>
      <c r="Z697">
        <f t="shared" si="60"/>
        <v>0</v>
      </c>
      <c r="AA697" t="str">
        <f t="shared" si="58"/>
        <v>人力资源部</v>
      </c>
      <c r="AB697" s="82" t="s">
        <v>170</v>
      </c>
      <c r="AC697" s="82">
        <v>0</v>
      </c>
      <c r="AD697" s="82">
        <v>0</v>
      </c>
      <c r="AE697" s="82">
        <v>0</v>
      </c>
      <c r="AF697" s="82">
        <v>30000</v>
      </c>
      <c r="AG697" t="str">
        <f t="shared" si="59"/>
        <v>人力资源部</v>
      </c>
      <c r="AI697" s="90" t="s">
        <v>1031</v>
      </c>
      <c r="AJ697" s="90" t="s">
        <v>61</v>
      </c>
      <c r="AX697" t="s">
        <v>1031</v>
      </c>
      <c r="AY697" t="s">
        <v>61</v>
      </c>
    </row>
    <row r="698" ht="17.25" spans="4:51">
      <c r="D698" s="81">
        <v>0</v>
      </c>
      <c r="L698">
        <v>0</v>
      </c>
      <c r="Y698" s="87"/>
      <c r="Z698">
        <f t="shared" si="60"/>
        <v>0</v>
      </c>
      <c r="AA698" t="str">
        <f t="shared" si="58"/>
        <v>三林支行</v>
      </c>
      <c r="AB698" s="82" t="s">
        <v>252</v>
      </c>
      <c r="AC698" s="82">
        <v>0</v>
      </c>
      <c r="AD698" s="82">
        <v>0</v>
      </c>
      <c r="AE698" s="82">
        <v>0</v>
      </c>
      <c r="AF698" s="82">
        <v>0</v>
      </c>
      <c r="AG698" t="str">
        <f t="shared" si="59"/>
        <v>三林支行</v>
      </c>
      <c r="AI698" s="90" t="s">
        <v>1032</v>
      </c>
      <c r="AJ698" s="90" t="s">
        <v>61</v>
      </c>
      <c r="AX698" t="s">
        <v>1032</v>
      </c>
      <c r="AY698" t="s">
        <v>61</v>
      </c>
    </row>
    <row r="699" ht="17.25" spans="4:51">
      <c r="D699" s="81">
        <v>0</v>
      </c>
      <c r="L699">
        <v>0</v>
      </c>
      <c r="Y699" s="87"/>
      <c r="Z699">
        <f t="shared" si="60"/>
        <v>0</v>
      </c>
      <c r="AA699" t="str">
        <f t="shared" si="58"/>
        <v>运营管理部</v>
      </c>
      <c r="AB699" s="82" t="s">
        <v>392</v>
      </c>
      <c r="AC699" s="82">
        <v>0</v>
      </c>
      <c r="AD699" s="82">
        <v>0</v>
      </c>
      <c r="AE699" s="82">
        <v>0</v>
      </c>
      <c r="AF699" s="82">
        <v>0</v>
      </c>
      <c r="AG699" t="str">
        <f t="shared" si="59"/>
        <v>运营管理部</v>
      </c>
      <c r="AI699" s="90" t="s">
        <v>1033</v>
      </c>
      <c r="AJ699" s="90" t="s">
        <v>34</v>
      </c>
      <c r="AX699" t="s">
        <v>1033</v>
      </c>
      <c r="AY699" t="s">
        <v>34</v>
      </c>
    </row>
    <row r="700" ht="17.25" spans="4:51">
      <c r="D700" s="81">
        <v>0</v>
      </c>
      <c r="L700">
        <v>0</v>
      </c>
      <c r="Y700" s="87"/>
      <c r="Z700">
        <f t="shared" si="60"/>
        <v>0</v>
      </c>
      <c r="AA700" t="str">
        <f t="shared" si="58"/>
        <v>金桥支行</v>
      </c>
      <c r="AB700" s="82" t="s">
        <v>842</v>
      </c>
      <c r="AC700" s="82">
        <v>0</v>
      </c>
      <c r="AD700" s="82">
        <v>0</v>
      </c>
      <c r="AE700" s="82">
        <v>0</v>
      </c>
      <c r="AF700" s="82">
        <v>0</v>
      </c>
      <c r="AG700" t="str">
        <f t="shared" si="59"/>
        <v>金桥支行</v>
      </c>
      <c r="AI700" s="90" t="s">
        <v>336</v>
      </c>
      <c r="AJ700" s="90" t="s">
        <v>34</v>
      </c>
      <c r="AX700" t="s">
        <v>336</v>
      </c>
      <c r="AY700" t="s">
        <v>34</v>
      </c>
    </row>
    <row r="701" ht="17.25" spans="4:51">
      <c r="D701" s="81">
        <v>0</v>
      </c>
      <c r="L701">
        <v>0</v>
      </c>
      <c r="Y701" s="87"/>
      <c r="Z701">
        <f t="shared" si="60"/>
        <v>0</v>
      </c>
      <c r="AA701" t="str">
        <f t="shared" si="58"/>
        <v>洋泾支行</v>
      </c>
      <c r="AB701" s="82" t="s">
        <v>256</v>
      </c>
      <c r="AC701" s="82">
        <v>0</v>
      </c>
      <c r="AD701" s="82">
        <v>0</v>
      </c>
      <c r="AE701" s="82">
        <v>2</v>
      </c>
      <c r="AF701" s="82">
        <v>1291012</v>
      </c>
      <c r="AG701" t="str">
        <f t="shared" si="59"/>
        <v>洋泾支行</v>
      </c>
      <c r="AI701" s="93" t="s">
        <v>59</v>
      </c>
      <c r="AJ701" s="90" t="s">
        <v>34</v>
      </c>
      <c r="AX701" t="s">
        <v>59</v>
      </c>
      <c r="AY701" t="s">
        <v>34</v>
      </c>
    </row>
    <row r="702" ht="17.25" spans="4:51">
      <c r="D702" s="81">
        <v>0</v>
      </c>
      <c r="L702">
        <v>0</v>
      </c>
      <c r="Y702" s="87"/>
      <c r="Z702">
        <f t="shared" si="60"/>
        <v>0</v>
      </c>
      <c r="AA702">
        <f t="shared" si="58"/>
        <v>0</v>
      </c>
      <c r="AB702" s="82" t="s">
        <v>1034</v>
      </c>
      <c r="AC702" s="82">
        <v>0</v>
      </c>
      <c r="AD702" s="82">
        <v>0</v>
      </c>
      <c r="AE702" s="82">
        <v>0</v>
      </c>
      <c r="AF702" s="82">
        <v>0</v>
      </c>
      <c r="AG702">
        <f t="shared" si="59"/>
        <v>0</v>
      </c>
      <c r="AI702" s="95" t="s">
        <v>338</v>
      </c>
      <c r="AJ702" s="90" t="s">
        <v>34</v>
      </c>
      <c r="AX702" t="s">
        <v>338</v>
      </c>
      <c r="AY702" t="s">
        <v>34</v>
      </c>
    </row>
    <row r="703" ht="17.25" spans="4:51">
      <c r="D703" s="81">
        <v>0</v>
      </c>
      <c r="L703">
        <v>0</v>
      </c>
      <c r="Y703" s="87"/>
      <c r="Z703">
        <f t="shared" si="60"/>
        <v>0</v>
      </c>
      <c r="AA703">
        <f t="shared" si="58"/>
        <v>0</v>
      </c>
      <c r="AB703" s="82" t="s">
        <v>1035</v>
      </c>
      <c r="AC703" s="82">
        <v>0</v>
      </c>
      <c r="AD703" s="82">
        <v>0</v>
      </c>
      <c r="AE703" s="82">
        <v>0</v>
      </c>
      <c r="AF703" s="82">
        <v>0</v>
      </c>
      <c r="AG703">
        <f t="shared" si="59"/>
        <v>0</v>
      </c>
      <c r="AI703" s="94" t="s">
        <v>164</v>
      </c>
      <c r="AJ703" s="90" t="s">
        <v>34</v>
      </c>
      <c r="AX703" t="s">
        <v>164</v>
      </c>
      <c r="AY703" t="s">
        <v>34</v>
      </c>
    </row>
    <row r="704" ht="17.25" spans="4:51">
      <c r="D704" s="81">
        <v>0</v>
      </c>
      <c r="L704">
        <v>0</v>
      </c>
      <c r="Y704" s="87"/>
      <c r="Z704">
        <f t="shared" si="60"/>
        <v>0</v>
      </c>
      <c r="AA704" t="str">
        <f t="shared" si="58"/>
        <v>花木支行</v>
      </c>
      <c r="AB704" s="82" t="s">
        <v>688</v>
      </c>
      <c r="AC704" s="82">
        <v>0</v>
      </c>
      <c r="AD704" s="82">
        <v>0</v>
      </c>
      <c r="AE704" s="82">
        <v>0</v>
      </c>
      <c r="AF704" s="82">
        <v>0</v>
      </c>
      <c r="AG704" t="str">
        <f t="shared" si="59"/>
        <v>花木支行</v>
      </c>
      <c r="AI704" s="94" t="s">
        <v>917</v>
      </c>
      <c r="AJ704" s="90" t="s">
        <v>34</v>
      </c>
      <c r="AX704" t="s">
        <v>917</v>
      </c>
      <c r="AY704" t="s">
        <v>34</v>
      </c>
    </row>
    <row r="705" ht="17.25" spans="4:51">
      <c r="D705" s="81">
        <v>0</v>
      </c>
      <c r="L705">
        <v>0</v>
      </c>
      <c r="Y705" s="87"/>
      <c r="Z705">
        <f t="shared" si="60"/>
        <v>0</v>
      </c>
      <c r="AA705" t="str">
        <f t="shared" si="58"/>
        <v>孙桥支行</v>
      </c>
      <c r="AB705" s="82" t="s">
        <v>536</v>
      </c>
      <c r="AC705" s="82">
        <v>0</v>
      </c>
      <c r="AD705" s="82">
        <v>0</v>
      </c>
      <c r="AE705" s="82">
        <v>1</v>
      </c>
      <c r="AF705" s="82">
        <v>0</v>
      </c>
      <c r="AG705" t="str">
        <f t="shared" si="59"/>
        <v>孙桥支行</v>
      </c>
      <c r="AI705" s="90" t="s">
        <v>987</v>
      </c>
      <c r="AJ705" s="90" t="s">
        <v>34</v>
      </c>
      <c r="AX705" t="s">
        <v>987</v>
      </c>
      <c r="AY705" t="s">
        <v>34</v>
      </c>
    </row>
    <row r="706" ht="17.25" spans="4:51">
      <c r="D706" s="81">
        <v>0</v>
      </c>
      <c r="L706">
        <v>0</v>
      </c>
      <c r="Y706" s="87"/>
      <c r="Z706">
        <f t="shared" si="60"/>
        <v>0</v>
      </c>
      <c r="AA706" t="str">
        <f t="shared" ref="AA706:AA739" si="61">AG706</f>
        <v>江镇支行</v>
      </c>
      <c r="AB706" s="82" t="s">
        <v>1036</v>
      </c>
      <c r="AC706" s="82">
        <v>0</v>
      </c>
      <c r="AD706" s="82">
        <v>0</v>
      </c>
      <c r="AE706" s="82">
        <v>0</v>
      </c>
      <c r="AF706" s="82">
        <v>0</v>
      </c>
      <c r="AG706" t="str">
        <f t="shared" ref="AG706:AG739" si="62">IFERROR(VLOOKUP(AB706,$AI:$AJ,2,FALSE),0)</f>
        <v>江镇支行</v>
      </c>
      <c r="AI706" s="96" t="s">
        <v>1030</v>
      </c>
      <c r="AJ706" s="90" t="s">
        <v>34</v>
      </c>
      <c r="AX706" t="s">
        <v>1030</v>
      </c>
      <c r="AY706" t="s">
        <v>34</v>
      </c>
    </row>
    <row r="707" ht="17.25" spans="4:51">
      <c r="D707" s="81">
        <v>0</v>
      </c>
      <c r="L707">
        <v>0</v>
      </c>
      <c r="Y707" s="87"/>
      <c r="Z707">
        <f t="shared" si="60"/>
        <v>0</v>
      </c>
      <c r="AA707" t="str">
        <f t="shared" si="61"/>
        <v>高桥支行</v>
      </c>
      <c r="AB707" s="82" t="s">
        <v>896</v>
      </c>
      <c r="AC707" s="82">
        <v>0</v>
      </c>
      <c r="AD707" s="82">
        <v>0</v>
      </c>
      <c r="AE707" s="82">
        <v>0</v>
      </c>
      <c r="AF707" s="82">
        <v>0</v>
      </c>
      <c r="AG707" t="str">
        <f t="shared" si="62"/>
        <v>高桥支行</v>
      </c>
      <c r="AI707" s="90" t="s">
        <v>401</v>
      </c>
      <c r="AJ707" s="90" t="s">
        <v>34</v>
      </c>
      <c r="AX707" t="s">
        <v>401</v>
      </c>
      <c r="AY707" t="s">
        <v>34</v>
      </c>
    </row>
    <row r="708" ht="17.25" spans="4:51">
      <c r="D708" s="81">
        <v>0</v>
      </c>
      <c r="L708">
        <v>0</v>
      </c>
      <c r="Y708" s="87"/>
      <c r="Z708">
        <f t="shared" ref="Z708:Z739" si="63">P708-Y708</f>
        <v>0</v>
      </c>
      <c r="AA708" t="str">
        <f t="shared" si="61"/>
        <v>授信审批部</v>
      </c>
      <c r="AB708" s="82" t="s">
        <v>541</v>
      </c>
      <c r="AC708" s="82">
        <v>0</v>
      </c>
      <c r="AD708" s="82">
        <v>0</v>
      </c>
      <c r="AE708" s="82">
        <v>0</v>
      </c>
      <c r="AF708" s="82">
        <v>0</v>
      </c>
      <c r="AG708" t="str">
        <f t="shared" si="62"/>
        <v>授信审批部</v>
      </c>
      <c r="AI708" s="90" t="s">
        <v>89</v>
      </c>
      <c r="AJ708" s="90" t="s">
        <v>34</v>
      </c>
      <c r="AX708" t="s">
        <v>89</v>
      </c>
      <c r="AY708" t="s">
        <v>34</v>
      </c>
    </row>
    <row r="709" ht="17.25" spans="4:51">
      <c r="D709" s="81">
        <v>0</v>
      </c>
      <c r="L709">
        <v>0</v>
      </c>
      <c r="Y709" s="87"/>
      <c r="Z709">
        <f t="shared" si="63"/>
        <v>0</v>
      </c>
      <c r="AA709" t="str">
        <f t="shared" si="61"/>
        <v>金桥支行</v>
      </c>
      <c r="AB709" s="82" t="s">
        <v>539</v>
      </c>
      <c r="AC709" s="82">
        <v>0</v>
      </c>
      <c r="AD709" s="82">
        <v>0</v>
      </c>
      <c r="AE709" s="82">
        <v>0</v>
      </c>
      <c r="AF709" s="82">
        <v>20000</v>
      </c>
      <c r="AG709" t="str">
        <f t="shared" si="62"/>
        <v>金桥支行</v>
      </c>
      <c r="AI709" s="90" t="s">
        <v>48</v>
      </c>
      <c r="AJ709" s="90" t="s">
        <v>34</v>
      </c>
      <c r="AX709" t="s">
        <v>48</v>
      </c>
      <c r="AY709" t="s">
        <v>34</v>
      </c>
    </row>
    <row r="710" ht="17.25" spans="4:51">
      <c r="D710" s="81">
        <v>0</v>
      </c>
      <c r="L710">
        <v>0</v>
      </c>
      <c r="Y710" s="87"/>
      <c r="Z710">
        <f t="shared" si="63"/>
        <v>0</v>
      </c>
      <c r="AA710">
        <f t="shared" si="61"/>
        <v>0</v>
      </c>
      <c r="AB710" s="82" t="s">
        <v>1037</v>
      </c>
      <c r="AC710" s="82">
        <v>0</v>
      </c>
      <c r="AD710" s="82">
        <v>0</v>
      </c>
      <c r="AE710" s="82">
        <v>0</v>
      </c>
      <c r="AF710" s="82">
        <v>0</v>
      </c>
      <c r="AG710">
        <f t="shared" si="62"/>
        <v>0</v>
      </c>
      <c r="AI710" s="90" t="s">
        <v>347</v>
      </c>
      <c r="AJ710" s="90" t="s">
        <v>78</v>
      </c>
      <c r="AX710" s="82" t="s">
        <v>347</v>
      </c>
      <c r="AY710" s="82" t="s">
        <v>78</v>
      </c>
    </row>
    <row r="711" ht="17.25" spans="4:51">
      <c r="D711" s="81">
        <v>0</v>
      </c>
      <c r="L711">
        <v>0</v>
      </c>
      <c r="Y711" s="87"/>
      <c r="Z711">
        <f t="shared" si="63"/>
        <v>0</v>
      </c>
      <c r="AA711" t="str">
        <f t="shared" si="61"/>
        <v>曹路支行</v>
      </c>
      <c r="AB711" s="82" t="s">
        <v>866</v>
      </c>
      <c r="AC711" s="82">
        <v>0</v>
      </c>
      <c r="AD711" s="82">
        <v>0</v>
      </c>
      <c r="AE711" s="82">
        <v>0</v>
      </c>
      <c r="AF711" s="82">
        <v>0</v>
      </c>
      <c r="AG711" t="str">
        <f t="shared" si="62"/>
        <v>曹路支行</v>
      </c>
      <c r="AI711" s="90" t="s">
        <v>702</v>
      </c>
      <c r="AJ711" s="90" t="s">
        <v>34</v>
      </c>
      <c r="AX711" t="s">
        <v>702</v>
      </c>
      <c r="AY711" t="s">
        <v>34</v>
      </c>
    </row>
    <row r="712" ht="17.25" spans="4:51">
      <c r="D712" s="81">
        <v>0</v>
      </c>
      <c r="L712">
        <v>0</v>
      </c>
      <c r="Y712" s="87"/>
      <c r="Z712">
        <f t="shared" si="63"/>
        <v>0</v>
      </c>
      <c r="AA712" t="str">
        <f t="shared" si="61"/>
        <v>陆家嘴支行</v>
      </c>
      <c r="AB712" s="82" t="s">
        <v>666</v>
      </c>
      <c r="AC712" s="82">
        <v>0</v>
      </c>
      <c r="AD712" s="82">
        <v>0</v>
      </c>
      <c r="AE712" s="82">
        <v>0</v>
      </c>
      <c r="AF712" s="82">
        <v>0</v>
      </c>
      <c r="AG712" t="str">
        <f t="shared" si="62"/>
        <v>陆家嘴支行</v>
      </c>
      <c r="AI712" s="90" t="s">
        <v>656</v>
      </c>
      <c r="AJ712" s="90" t="s">
        <v>34</v>
      </c>
      <c r="AX712" t="s">
        <v>656</v>
      </c>
      <c r="AY712" t="s">
        <v>34</v>
      </c>
    </row>
    <row r="713" ht="17.25" spans="4:51">
      <c r="D713" s="81">
        <v>0</v>
      </c>
      <c r="L713">
        <v>0</v>
      </c>
      <c r="Y713" s="87"/>
      <c r="Z713">
        <f t="shared" si="63"/>
        <v>0</v>
      </c>
      <c r="AA713" t="str">
        <f t="shared" si="61"/>
        <v>营业部</v>
      </c>
      <c r="AB713" s="82" t="s">
        <v>645</v>
      </c>
      <c r="AC713" s="82">
        <v>0</v>
      </c>
      <c r="AD713" s="82">
        <v>0</v>
      </c>
      <c r="AE713" s="82">
        <v>0</v>
      </c>
      <c r="AF713" s="82">
        <v>11700</v>
      </c>
      <c r="AG713" t="str">
        <f t="shared" si="62"/>
        <v>营业部</v>
      </c>
      <c r="AI713" s="90" t="s">
        <v>284</v>
      </c>
      <c r="AJ713" s="90" t="s">
        <v>34</v>
      </c>
      <c r="AX713" t="s">
        <v>284</v>
      </c>
      <c r="AY713" t="s">
        <v>34</v>
      </c>
    </row>
    <row r="714" ht="17.25" spans="4:51">
      <c r="D714" s="81">
        <v>0</v>
      </c>
      <c r="L714">
        <v>0</v>
      </c>
      <c r="Y714" s="87"/>
      <c r="Z714">
        <f t="shared" si="63"/>
        <v>0</v>
      </c>
      <c r="AA714" t="str">
        <f t="shared" si="61"/>
        <v>公司金融部</v>
      </c>
      <c r="AB714" s="82" t="s">
        <v>205</v>
      </c>
      <c r="AC714" s="82">
        <v>0</v>
      </c>
      <c r="AD714" s="82">
        <v>0</v>
      </c>
      <c r="AE714" s="82">
        <v>0</v>
      </c>
      <c r="AF714" s="82">
        <v>0</v>
      </c>
      <c r="AG714" t="str">
        <f t="shared" si="62"/>
        <v>公司金融部</v>
      </c>
      <c r="AI714" s="90" t="s">
        <v>936</v>
      </c>
      <c r="AJ714" s="90" t="s">
        <v>34</v>
      </c>
      <c r="AX714" t="s">
        <v>936</v>
      </c>
      <c r="AY714" t="s">
        <v>34</v>
      </c>
    </row>
    <row r="715" ht="17.25" spans="4:51">
      <c r="D715" s="81">
        <v>0</v>
      </c>
      <c r="L715">
        <v>0</v>
      </c>
      <c r="Y715" s="87"/>
      <c r="Z715">
        <f t="shared" si="63"/>
        <v>0</v>
      </c>
      <c r="AA715" t="str">
        <f t="shared" si="61"/>
        <v>运营管理部</v>
      </c>
      <c r="AB715" s="82" t="s">
        <v>335</v>
      </c>
      <c r="AC715" s="82">
        <v>0</v>
      </c>
      <c r="AD715" s="82">
        <v>0</v>
      </c>
      <c r="AE715" s="82">
        <v>0</v>
      </c>
      <c r="AF715" s="82">
        <v>0</v>
      </c>
      <c r="AG715" t="str">
        <f t="shared" si="62"/>
        <v>运营管理部</v>
      </c>
      <c r="AI715" s="90" t="s">
        <v>982</v>
      </c>
      <c r="AJ715" s="90" t="s">
        <v>34</v>
      </c>
      <c r="AX715" t="s">
        <v>982</v>
      </c>
      <c r="AY715" t="s">
        <v>34</v>
      </c>
    </row>
    <row r="716" ht="17.25" spans="4:51">
      <c r="D716" s="81">
        <v>0</v>
      </c>
      <c r="L716">
        <v>0</v>
      </c>
      <c r="Y716" s="87"/>
      <c r="Z716">
        <f t="shared" si="63"/>
        <v>0</v>
      </c>
      <c r="AA716" t="str">
        <f t="shared" si="61"/>
        <v>运营管理部业务保障部</v>
      </c>
      <c r="AB716" s="82" t="s">
        <v>430</v>
      </c>
      <c r="AC716" s="82">
        <v>0</v>
      </c>
      <c r="AD716" s="82">
        <v>0</v>
      </c>
      <c r="AE716" s="82">
        <v>0</v>
      </c>
      <c r="AF716" s="82">
        <v>0</v>
      </c>
      <c r="AG716" t="str">
        <f t="shared" si="62"/>
        <v>运营管理部业务保障部</v>
      </c>
      <c r="AI716" s="90" t="s">
        <v>995</v>
      </c>
      <c r="AJ716" s="90" t="s">
        <v>34</v>
      </c>
      <c r="AX716" t="s">
        <v>995</v>
      </c>
      <c r="AY716" t="s">
        <v>34</v>
      </c>
    </row>
    <row r="717" ht="17.25" spans="4:51">
      <c r="D717" s="81">
        <v>0</v>
      </c>
      <c r="L717">
        <v>0</v>
      </c>
      <c r="Y717" s="87"/>
      <c r="Z717">
        <f t="shared" si="63"/>
        <v>0</v>
      </c>
      <c r="AA717" t="str">
        <f t="shared" si="61"/>
        <v>合庆支行</v>
      </c>
      <c r="AB717" s="82" t="s">
        <v>542</v>
      </c>
      <c r="AC717" s="82">
        <v>0</v>
      </c>
      <c r="AD717" s="82">
        <v>0</v>
      </c>
      <c r="AE717" s="82">
        <v>0</v>
      </c>
      <c r="AF717" s="82">
        <v>0</v>
      </c>
      <c r="AG717" t="str">
        <f t="shared" si="62"/>
        <v>合庆支行</v>
      </c>
      <c r="AI717" s="90" t="s">
        <v>1038</v>
      </c>
      <c r="AJ717" s="90" t="s">
        <v>34</v>
      </c>
      <c r="AX717" t="s">
        <v>1038</v>
      </c>
      <c r="AY717" t="s">
        <v>34</v>
      </c>
    </row>
    <row r="718" ht="17.25" spans="4:51">
      <c r="D718" s="81">
        <v>0</v>
      </c>
      <c r="L718">
        <v>0</v>
      </c>
      <c r="Y718" s="87"/>
      <c r="Z718">
        <f t="shared" si="63"/>
        <v>0</v>
      </c>
      <c r="AA718" t="str">
        <f t="shared" si="61"/>
        <v>陆家嘴支行</v>
      </c>
      <c r="AB718" s="82" t="s">
        <v>649</v>
      </c>
      <c r="AC718" s="82">
        <v>0</v>
      </c>
      <c r="AD718" s="82">
        <v>0</v>
      </c>
      <c r="AE718" s="82">
        <v>0</v>
      </c>
      <c r="AF718" s="82">
        <v>0</v>
      </c>
      <c r="AG718" t="str">
        <f t="shared" si="62"/>
        <v>陆家嘴支行</v>
      </c>
      <c r="AI718" s="90" t="s">
        <v>1039</v>
      </c>
      <c r="AJ718" s="90" t="s">
        <v>34</v>
      </c>
      <c r="AX718" t="s">
        <v>1039</v>
      </c>
      <c r="AY718" t="s">
        <v>34</v>
      </c>
    </row>
    <row r="719" ht="17.25" spans="4:51">
      <c r="D719" s="81">
        <v>0</v>
      </c>
      <c r="L719">
        <v>0</v>
      </c>
      <c r="Y719" s="87"/>
      <c r="Z719">
        <f t="shared" si="63"/>
        <v>0</v>
      </c>
      <c r="AA719" t="str">
        <f t="shared" si="61"/>
        <v>施湾支行</v>
      </c>
      <c r="AB719" s="82" t="s">
        <v>1058</v>
      </c>
      <c r="AC719" s="82">
        <v>1</v>
      </c>
      <c r="AD719" s="82">
        <v>0</v>
      </c>
      <c r="AE719" s="82">
        <v>1</v>
      </c>
      <c r="AF719" s="82">
        <v>0</v>
      </c>
      <c r="AG719" t="str">
        <f t="shared" si="62"/>
        <v>施湾支行</v>
      </c>
      <c r="AI719" s="90" t="s">
        <v>547</v>
      </c>
      <c r="AJ719" s="90" t="s">
        <v>34</v>
      </c>
      <c r="AX719" t="s">
        <v>547</v>
      </c>
      <c r="AY719" t="s">
        <v>34</v>
      </c>
    </row>
    <row r="720" ht="17.25" spans="4:51">
      <c r="D720" s="81">
        <v>0</v>
      </c>
      <c r="L720">
        <v>0</v>
      </c>
      <c r="Y720" s="87"/>
      <c r="Z720">
        <f t="shared" si="63"/>
        <v>0</v>
      </c>
      <c r="AA720" t="str">
        <f t="shared" si="61"/>
        <v>高桥支行</v>
      </c>
      <c r="AB720" s="82" t="s">
        <v>892</v>
      </c>
      <c r="AC720" s="82">
        <v>0</v>
      </c>
      <c r="AD720" s="82">
        <v>0</v>
      </c>
      <c r="AE720" s="82">
        <v>0</v>
      </c>
      <c r="AF720" s="82">
        <v>0</v>
      </c>
      <c r="AG720" t="str">
        <f t="shared" si="62"/>
        <v>高桥支行</v>
      </c>
      <c r="AI720" s="90" t="s">
        <v>658</v>
      </c>
      <c r="AJ720" s="90" t="s">
        <v>109</v>
      </c>
      <c r="AX720" t="s">
        <v>658</v>
      </c>
      <c r="AY720" t="s">
        <v>109</v>
      </c>
    </row>
    <row r="721" ht="17.25" spans="4:51">
      <c r="D721" s="81">
        <v>0</v>
      </c>
      <c r="L721">
        <v>0</v>
      </c>
      <c r="Y721" s="87"/>
      <c r="Z721">
        <f t="shared" si="63"/>
        <v>0</v>
      </c>
      <c r="AA721">
        <f t="shared" si="61"/>
        <v>0</v>
      </c>
      <c r="AB721" s="82" t="s">
        <v>1040</v>
      </c>
      <c r="AC721" s="82">
        <v>0</v>
      </c>
      <c r="AD721" s="82">
        <v>0</v>
      </c>
      <c r="AE721" s="82">
        <v>0</v>
      </c>
      <c r="AF721" s="82">
        <v>0</v>
      </c>
      <c r="AG721">
        <f t="shared" si="62"/>
        <v>0</v>
      </c>
      <c r="AI721" s="90" t="s">
        <v>79</v>
      </c>
      <c r="AJ721" s="90" t="s">
        <v>109</v>
      </c>
      <c r="AX721" t="s">
        <v>79</v>
      </c>
      <c r="AY721" t="s">
        <v>109</v>
      </c>
    </row>
    <row r="722" ht="17.25" spans="4:51">
      <c r="D722" s="81">
        <v>0</v>
      </c>
      <c r="L722">
        <v>0</v>
      </c>
      <c r="Y722" s="87"/>
      <c r="Z722">
        <f t="shared" si="63"/>
        <v>0</v>
      </c>
      <c r="AA722" t="str">
        <f t="shared" si="61"/>
        <v>五星路支行</v>
      </c>
      <c r="AB722" s="82" t="s">
        <v>819</v>
      </c>
      <c r="AC722" s="82">
        <v>0</v>
      </c>
      <c r="AD722" s="82">
        <v>0</v>
      </c>
      <c r="AE722" s="82">
        <v>0</v>
      </c>
      <c r="AF722" s="82">
        <v>0</v>
      </c>
      <c r="AG722" t="str">
        <f t="shared" si="62"/>
        <v>五星路支行</v>
      </c>
      <c r="AI722" s="90" t="s">
        <v>209</v>
      </c>
      <c r="AJ722" s="90" t="s">
        <v>109</v>
      </c>
      <c r="AX722" t="s">
        <v>209</v>
      </c>
      <c r="AY722" t="s">
        <v>109</v>
      </c>
    </row>
    <row r="723" ht="17.25" spans="4:51">
      <c r="D723" s="81">
        <v>0</v>
      </c>
      <c r="L723">
        <v>0</v>
      </c>
      <c r="Y723" s="87"/>
      <c r="Z723">
        <f t="shared" si="63"/>
        <v>0</v>
      </c>
      <c r="AA723" t="str">
        <f t="shared" si="61"/>
        <v>市场一部</v>
      </c>
      <c r="AB723" s="82" t="s">
        <v>582</v>
      </c>
      <c r="AC723" s="82">
        <v>0</v>
      </c>
      <c r="AD723" s="82">
        <v>0</v>
      </c>
      <c r="AE723" s="82">
        <v>0</v>
      </c>
      <c r="AF723" s="82">
        <v>0</v>
      </c>
      <c r="AG723" t="str">
        <f t="shared" si="62"/>
        <v>市场一部</v>
      </c>
      <c r="AI723" s="90" t="s">
        <v>120</v>
      </c>
      <c r="AJ723" s="90" t="s">
        <v>109</v>
      </c>
      <c r="AX723" t="s">
        <v>120</v>
      </c>
      <c r="AY723" t="s">
        <v>109</v>
      </c>
    </row>
    <row r="724" ht="17.25" spans="4:51">
      <c r="D724" s="81">
        <v>0</v>
      </c>
      <c r="L724">
        <v>0</v>
      </c>
      <c r="Y724" s="87"/>
      <c r="Z724">
        <f t="shared" si="63"/>
        <v>0</v>
      </c>
      <c r="AA724">
        <f t="shared" si="61"/>
        <v>0</v>
      </c>
      <c r="AB724" s="82" t="s">
        <v>1041</v>
      </c>
      <c r="AC724" s="82">
        <v>0</v>
      </c>
      <c r="AD724" s="82">
        <v>0</v>
      </c>
      <c r="AE724" s="82">
        <v>0</v>
      </c>
      <c r="AF724" s="82">
        <v>0</v>
      </c>
      <c r="AG724">
        <f t="shared" si="62"/>
        <v>0</v>
      </c>
      <c r="AI724" s="90" t="s">
        <v>785</v>
      </c>
      <c r="AJ724" s="90" t="s">
        <v>109</v>
      </c>
      <c r="AX724" t="s">
        <v>785</v>
      </c>
      <c r="AY724" t="s">
        <v>109</v>
      </c>
    </row>
    <row r="725" ht="17.25" spans="4:51">
      <c r="D725" s="81">
        <v>0</v>
      </c>
      <c r="L725">
        <v>0</v>
      </c>
      <c r="Y725" s="87"/>
      <c r="Z725">
        <f t="shared" si="63"/>
        <v>0</v>
      </c>
      <c r="AA725" t="str">
        <f t="shared" si="61"/>
        <v>运营管理部</v>
      </c>
      <c r="AB725" s="82" t="s">
        <v>395</v>
      </c>
      <c r="AC725" s="82">
        <v>0</v>
      </c>
      <c r="AD725" s="82">
        <v>0</v>
      </c>
      <c r="AE725" s="82">
        <v>0</v>
      </c>
      <c r="AF725" s="82">
        <v>0</v>
      </c>
      <c r="AG725" t="str">
        <f t="shared" si="62"/>
        <v>运营管理部</v>
      </c>
      <c r="AI725" s="95" t="s">
        <v>1043</v>
      </c>
      <c r="AJ725" s="90" t="s">
        <v>109</v>
      </c>
      <c r="AX725" t="s">
        <v>1043</v>
      </c>
      <c r="AY725" t="s">
        <v>109</v>
      </c>
    </row>
    <row r="726" ht="17.25" spans="4:51">
      <c r="D726" s="81">
        <v>0</v>
      </c>
      <c r="L726">
        <v>0</v>
      </c>
      <c r="Y726" s="87"/>
      <c r="Z726">
        <f t="shared" si="63"/>
        <v>0</v>
      </c>
      <c r="AA726">
        <f t="shared" si="61"/>
        <v>0</v>
      </c>
      <c r="AB726" s="82" t="s">
        <v>1042</v>
      </c>
      <c r="AC726" s="82">
        <v>0</v>
      </c>
      <c r="AD726" s="82">
        <v>0</v>
      </c>
      <c r="AE726" s="82">
        <v>0</v>
      </c>
      <c r="AF726" s="82">
        <v>0</v>
      </c>
      <c r="AG726">
        <f t="shared" si="62"/>
        <v>0</v>
      </c>
      <c r="AI726" s="96" t="s">
        <v>1044</v>
      </c>
      <c r="AJ726" s="90" t="s">
        <v>109</v>
      </c>
      <c r="AX726" t="s">
        <v>1044</v>
      </c>
      <c r="AY726" t="s">
        <v>109</v>
      </c>
    </row>
    <row r="727" ht="17.25" spans="4:51">
      <c r="D727" s="81">
        <v>0</v>
      </c>
      <c r="L727">
        <v>0</v>
      </c>
      <c r="Y727" s="87"/>
      <c r="Z727">
        <f t="shared" si="63"/>
        <v>0</v>
      </c>
      <c r="AA727" t="str">
        <f t="shared" si="61"/>
        <v>唐镇支行</v>
      </c>
      <c r="AB727" s="82" t="s">
        <v>544</v>
      </c>
      <c r="AC727" s="82">
        <v>0</v>
      </c>
      <c r="AD727" s="82">
        <v>0</v>
      </c>
      <c r="AE727" s="82">
        <v>0</v>
      </c>
      <c r="AF727" s="82">
        <v>273000</v>
      </c>
      <c r="AG727" t="str">
        <f t="shared" si="62"/>
        <v>唐镇支行</v>
      </c>
      <c r="AI727" s="90" t="s">
        <v>1045</v>
      </c>
      <c r="AJ727" s="90" t="s">
        <v>109</v>
      </c>
      <c r="AX727" t="s">
        <v>1045</v>
      </c>
      <c r="AY727" t="s">
        <v>109</v>
      </c>
    </row>
    <row r="728" ht="17.25" spans="4:51">
      <c r="D728" s="81">
        <v>0</v>
      </c>
      <c r="L728">
        <v>0</v>
      </c>
      <c r="Y728" s="87"/>
      <c r="Z728">
        <f t="shared" si="63"/>
        <v>0</v>
      </c>
      <c r="AA728" t="str">
        <f t="shared" si="61"/>
        <v>川沙支行</v>
      </c>
      <c r="AB728" s="82" t="s">
        <v>547</v>
      </c>
      <c r="AC728" s="82">
        <v>0</v>
      </c>
      <c r="AD728" s="82">
        <v>0</v>
      </c>
      <c r="AE728" s="82">
        <v>0</v>
      </c>
      <c r="AF728" s="82">
        <v>5000</v>
      </c>
      <c r="AG728" t="str">
        <f t="shared" si="62"/>
        <v>川沙支行</v>
      </c>
      <c r="AI728" s="90" t="s">
        <v>944</v>
      </c>
      <c r="AJ728" s="90" t="s">
        <v>109</v>
      </c>
      <c r="AX728" t="s">
        <v>944</v>
      </c>
      <c r="AY728" t="s">
        <v>109</v>
      </c>
    </row>
    <row r="729" ht="17.25" spans="4:51">
      <c r="D729" s="81">
        <v>0</v>
      </c>
      <c r="L729">
        <v>0</v>
      </c>
      <c r="Y729" s="87"/>
      <c r="Z729">
        <f t="shared" si="63"/>
        <v>0</v>
      </c>
      <c r="AA729" t="str">
        <f t="shared" si="61"/>
        <v>唐镇支行</v>
      </c>
      <c r="AB729" s="82" t="s">
        <v>993</v>
      </c>
      <c r="AC729" s="82">
        <v>0</v>
      </c>
      <c r="AD729" s="82">
        <v>0</v>
      </c>
      <c r="AE729" s="82">
        <v>0</v>
      </c>
      <c r="AF729" s="82">
        <v>0</v>
      </c>
      <c r="AG729" t="str">
        <f t="shared" si="62"/>
        <v>唐镇支行</v>
      </c>
      <c r="AI729" s="90" t="s">
        <v>467</v>
      </c>
      <c r="AJ729" s="90" t="s">
        <v>78</v>
      </c>
      <c r="AX729" t="s">
        <v>467</v>
      </c>
      <c r="AY729" t="s">
        <v>78</v>
      </c>
    </row>
    <row r="730" ht="17.25" spans="4:51">
      <c r="D730" s="81">
        <v>0</v>
      </c>
      <c r="L730">
        <v>0</v>
      </c>
      <c r="Y730" s="87"/>
      <c r="Z730">
        <f t="shared" si="63"/>
        <v>0</v>
      </c>
      <c r="AA730" t="str">
        <f t="shared" si="61"/>
        <v>新园路支行</v>
      </c>
      <c r="AB730" s="82" t="s">
        <v>549</v>
      </c>
      <c r="AC730" s="82">
        <v>0</v>
      </c>
      <c r="AD730" s="82">
        <v>0</v>
      </c>
      <c r="AE730" s="82">
        <v>0</v>
      </c>
      <c r="AF730" s="82">
        <v>0</v>
      </c>
      <c r="AG730" t="str">
        <f t="shared" si="62"/>
        <v>新园路支行</v>
      </c>
      <c r="AI730" s="90" t="s">
        <v>175</v>
      </c>
      <c r="AJ730" s="90" t="s">
        <v>34</v>
      </c>
      <c r="AX730" t="s">
        <v>175</v>
      </c>
      <c r="AY730" t="s">
        <v>34</v>
      </c>
    </row>
    <row r="731" ht="17.25" spans="4:51">
      <c r="D731" s="81">
        <v>0</v>
      </c>
      <c r="L731">
        <v>0</v>
      </c>
      <c r="Y731" s="87"/>
      <c r="Z731">
        <f t="shared" si="63"/>
        <v>0</v>
      </c>
      <c r="AA731" t="str">
        <f t="shared" si="61"/>
        <v>张江支行</v>
      </c>
      <c r="AB731" s="82" t="s">
        <v>966</v>
      </c>
      <c r="AC731" s="82">
        <v>0</v>
      </c>
      <c r="AD731" s="82">
        <v>0</v>
      </c>
      <c r="AE731" s="82">
        <v>0</v>
      </c>
      <c r="AF731" s="82">
        <v>0</v>
      </c>
      <c r="AG731" t="str">
        <f t="shared" si="62"/>
        <v>张江支行</v>
      </c>
      <c r="AI731" s="90" t="s">
        <v>321</v>
      </c>
      <c r="AJ731" s="90" t="s">
        <v>78</v>
      </c>
      <c r="AX731" t="s">
        <v>321</v>
      </c>
      <c r="AY731" t="s">
        <v>78</v>
      </c>
    </row>
    <row r="732" ht="17.25" spans="4:51">
      <c r="D732" s="81">
        <v>0</v>
      </c>
      <c r="L732">
        <v>0</v>
      </c>
      <c r="Y732" s="87"/>
      <c r="Z732">
        <f t="shared" si="63"/>
        <v>0</v>
      </c>
      <c r="AA732" t="str">
        <f t="shared" si="61"/>
        <v>潼港分理处</v>
      </c>
      <c r="AB732" s="82" t="s">
        <v>552</v>
      </c>
      <c r="AC732" s="82">
        <v>0</v>
      </c>
      <c r="AD732" s="82">
        <v>0</v>
      </c>
      <c r="AE732" s="82">
        <v>0</v>
      </c>
      <c r="AF732" s="82">
        <v>0</v>
      </c>
      <c r="AG732" t="str">
        <f t="shared" si="62"/>
        <v>潼港分理处</v>
      </c>
      <c r="AI732" s="90" t="s">
        <v>126</v>
      </c>
      <c r="AJ732" s="90" t="s">
        <v>66</v>
      </c>
      <c r="AX732" t="s">
        <v>126</v>
      </c>
      <c r="AY732" t="s">
        <v>66</v>
      </c>
    </row>
    <row r="733" ht="17.25" spans="4:51">
      <c r="D733" s="81">
        <v>0</v>
      </c>
      <c r="L733">
        <v>0</v>
      </c>
      <c r="Y733" s="87"/>
      <c r="Z733">
        <f t="shared" si="63"/>
        <v>0</v>
      </c>
      <c r="AA733" t="str">
        <f t="shared" si="61"/>
        <v>蔡路支行</v>
      </c>
      <c r="AB733" s="82" t="s">
        <v>555</v>
      </c>
      <c r="AC733" s="82">
        <v>0</v>
      </c>
      <c r="AD733" s="82">
        <v>0</v>
      </c>
      <c r="AE733" s="82">
        <v>4</v>
      </c>
      <c r="AF733" s="82">
        <v>70500</v>
      </c>
      <c r="AG733" t="str">
        <f t="shared" si="62"/>
        <v>蔡路支行</v>
      </c>
      <c r="AI733" s="90" t="s">
        <v>528</v>
      </c>
      <c r="AJ733" s="90" t="s">
        <v>78</v>
      </c>
      <c r="AX733" t="s">
        <v>528</v>
      </c>
      <c r="AY733" t="s">
        <v>78</v>
      </c>
    </row>
    <row r="734" ht="17.25" spans="4:51">
      <c r="D734" s="81">
        <v>0</v>
      </c>
      <c r="L734">
        <v>0</v>
      </c>
      <c r="Y734" s="87"/>
      <c r="Z734">
        <f t="shared" si="63"/>
        <v>0</v>
      </c>
      <c r="AA734" t="str">
        <f t="shared" si="61"/>
        <v>唐镇支行</v>
      </c>
      <c r="AB734" s="82" t="s">
        <v>1002</v>
      </c>
      <c r="AC734" s="82">
        <v>0</v>
      </c>
      <c r="AD734" s="82">
        <v>0</v>
      </c>
      <c r="AE734" s="82">
        <v>0</v>
      </c>
      <c r="AF734" s="82">
        <v>0</v>
      </c>
      <c r="AG734" t="str">
        <f t="shared" si="62"/>
        <v>唐镇支行</v>
      </c>
      <c r="AI734" s="90" t="s">
        <v>984</v>
      </c>
      <c r="AJ734" s="90" t="s">
        <v>78</v>
      </c>
      <c r="AX734" t="s">
        <v>984</v>
      </c>
      <c r="AY734" t="s">
        <v>78</v>
      </c>
    </row>
    <row r="735" ht="17.25" spans="4:51">
      <c r="D735" s="81">
        <v>0</v>
      </c>
      <c r="L735">
        <v>0</v>
      </c>
      <c r="Y735" s="87"/>
      <c r="Z735">
        <f t="shared" si="63"/>
        <v>0</v>
      </c>
      <c r="AA735">
        <f t="shared" si="61"/>
        <v>0</v>
      </c>
      <c r="AB735" s="82" t="s">
        <v>1046</v>
      </c>
      <c r="AC735" s="82">
        <v>0</v>
      </c>
      <c r="AD735" s="82">
        <v>0</v>
      </c>
      <c r="AE735" s="82">
        <v>0</v>
      </c>
      <c r="AF735" s="82">
        <v>140000</v>
      </c>
      <c r="AG735">
        <f t="shared" si="62"/>
        <v>0</v>
      </c>
      <c r="AI735" s="95" t="s">
        <v>957</v>
      </c>
      <c r="AJ735" s="90" t="s">
        <v>78</v>
      </c>
      <c r="AX735" t="s">
        <v>957</v>
      </c>
      <c r="AY735" t="s">
        <v>78</v>
      </c>
    </row>
    <row r="736" ht="17.25" spans="4:51">
      <c r="D736" s="81">
        <v>0</v>
      </c>
      <c r="L736">
        <v>0</v>
      </c>
      <c r="Y736" s="87"/>
      <c r="Z736">
        <f t="shared" si="63"/>
        <v>0</v>
      </c>
      <c r="AA736">
        <f t="shared" si="61"/>
        <v>0</v>
      </c>
      <c r="AB736" s="82" t="s">
        <v>1047</v>
      </c>
      <c r="AC736" s="82">
        <v>0</v>
      </c>
      <c r="AD736" s="82">
        <v>0</v>
      </c>
      <c r="AE736" s="82">
        <v>0</v>
      </c>
      <c r="AF736" s="82">
        <v>111000</v>
      </c>
      <c r="AG736">
        <f t="shared" si="62"/>
        <v>0</v>
      </c>
      <c r="AI736" s="90" t="s">
        <v>1007</v>
      </c>
      <c r="AJ736" s="90" t="s">
        <v>78</v>
      </c>
      <c r="AX736" t="s">
        <v>1007</v>
      </c>
      <c r="AY736" t="s">
        <v>78</v>
      </c>
    </row>
    <row r="737" ht="17.25" spans="4:51">
      <c r="D737" s="81">
        <v>0</v>
      </c>
      <c r="L737">
        <v>0</v>
      </c>
      <c r="Y737" s="87"/>
      <c r="Z737">
        <f t="shared" si="63"/>
        <v>0</v>
      </c>
      <c r="AA737">
        <f t="shared" si="61"/>
        <v>0</v>
      </c>
      <c r="AB737" s="82" t="s">
        <v>1048</v>
      </c>
      <c r="AC737" s="82">
        <v>0</v>
      </c>
      <c r="AD737" s="82">
        <v>0</v>
      </c>
      <c r="AE737" s="82">
        <v>0</v>
      </c>
      <c r="AF737" s="82">
        <v>0</v>
      </c>
      <c r="AG737">
        <f t="shared" si="62"/>
        <v>0</v>
      </c>
      <c r="AI737" s="96" t="s">
        <v>968</v>
      </c>
      <c r="AJ737" s="90" t="s">
        <v>78</v>
      </c>
      <c r="AX737" t="s">
        <v>968</v>
      </c>
      <c r="AY737" t="s">
        <v>78</v>
      </c>
    </row>
    <row r="738" ht="17.25" spans="4:51">
      <c r="D738" s="81">
        <v>0</v>
      </c>
      <c r="L738">
        <v>0</v>
      </c>
      <c r="Y738" s="87"/>
      <c r="Z738">
        <f t="shared" si="63"/>
        <v>0</v>
      </c>
      <c r="AA738" t="str">
        <f t="shared" si="61"/>
        <v>和炯路支行</v>
      </c>
      <c r="AB738" s="82" t="s">
        <v>558</v>
      </c>
      <c r="AC738" s="82">
        <v>0</v>
      </c>
      <c r="AD738" s="82">
        <v>0</v>
      </c>
      <c r="AE738" s="82">
        <v>0</v>
      </c>
      <c r="AF738" s="82">
        <v>1076000</v>
      </c>
      <c r="AG738" t="str">
        <f t="shared" si="62"/>
        <v>和炯路支行</v>
      </c>
      <c r="AI738" s="90" t="s">
        <v>1049</v>
      </c>
      <c r="AJ738" s="90" t="s">
        <v>78</v>
      </c>
      <c r="AX738" t="s">
        <v>1049</v>
      </c>
      <c r="AY738" t="s">
        <v>78</v>
      </c>
    </row>
    <row r="739" spans="4:51">
      <c r="D739" s="81">
        <v>0</v>
      </c>
      <c r="L739">
        <v>0</v>
      </c>
      <c r="Z739">
        <f t="shared" si="63"/>
        <v>0</v>
      </c>
      <c r="AA739">
        <f t="shared" si="61"/>
        <v>0</v>
      </c>
      <c r="AB739" s="82" t="s">
        <v>146</v>
      </c>
      <c r="AG739">
        <f t="shared" si="62"/>
        <v>0</v>
      </c>
      <c r="AI739" s="90" t="s">
        <v>964</v>
      </c>
      <c r="AJ739" s="90" t="s">
        <v>32</v>
      </c>
      <c r="AX739" t="s">
        <v>964</v>
      </c>
      <c r="AY739" t="s">
        <v>32</v>
      </c>
    </row>
    <row r="740" spans="28:51">
      <c r="AB740" s="82" t="s">
        <v>151</v>
      </c>
      <c r="AC740" s="82">
        <v>12</v>
      </c>
      <c r="AD740" s="82">
        <v>1410800</v>
      </c>
      <c r="AE740" s="82">
        <v>761</v>
      </c>
      <c r="AF740" s="82">
        <v>62676527</v>
      </c>
      <c r="AI740" s="90" t="s">
        <v>997</v>
      </c>
      <c r="AJ740" s="90" t="s">
        <v>32</v>
      </c>
      <c r="AX740" t="s">
        <v>997</v>
      </c>
      <c r="AY740" t="s">
        <v>32</v>
      </c>
    </row>
    <row r="741" spans="35:51">
      <c r="AI741" s="90" t="s">
        <v>1050</v>
      </c>
      <c r="AJ741" s="90" t="s">
        <v>32</v>
      </c>
      <c r="AX741" t="s">
        <v>1050</v>
      </c>
      <c r="AY741" t="s">
        <v>32</v>
      </c>
    </row>
    <row r="742" spans="35:51">
      <c r="AI742" s="90" t="s">
        <v>317</v>
      </c>
      <c r="AJ742" s="90" t="s">
        <v>32</v>
      </c>
      <c r="AX742" t="s">
        <v>317</v>
      </c>
      <c r="AY742" t="s">
        <v>32</v>
      </c>
    </row>
    <row r="743" spans="35:51">
      <c r="AI743" s="90" t="s">
        <v>394</v>
      </c>
      <c r="AJ743" s="90" t="s">
        <v>32</v>
      </c>
      <c r="AX743" t="s">
        <v>394</v>
      </c>
      <c r="AY743" t="s">
        <v>32</v>
      </c>
    </row>
    <row r="744" spans="35:51">
      <c r="AI744" s="90" t="s">
        <v>204</v>
      </c>
      <c r="AJ744" s="90" t="s">
        <v>32</v>
      </c>
      <c r="AX744" t="s">
        <v>204</v>
      </c>
      <c r="AY744" t="s">
        <v>32</v>
      </c>
    </row>
    <row r="745" spans="35:51">
      <c r="AI745" s="93" t="s">
        <v>428</v>
      </c>
      <c r="AJ745" s="90" t="s">
        <v>32</v>
      </c>
      <c r="AX745" t="s">
        <v>428</v>
      </c>
      <c r="AY745" t="s">
        <v>32</v>
      </c>
    </row>
    <row r="746" spans="35:51">
      <c r="AI746" s="90" t="s">
        <v>405</v>
      </c>
      <c r="AJ746" s="90" t="s">
        <v>32</v>
      </c>
      <c r="AX746" t="s">
        <v>405</v>
      </c>
      <c r="AY746" t="s">
        <v>32</v>
      </c>
    </row>
    <row r="747" spans="35:51">
      <c r="AI747" s="95" t="s">
        <v>142</v>
      </c>
      <c r="AJ747" s="90" t="s">
        <v>32</v>
      </c>
      <c r="AX747" t="s">
        <v>142</v>
      </c>
      <c r="AY747" t="s">
        <v>32</v>
      </c>
    </row>
    <row r="748" spans="35:51">
      <c r="AI748" s="96" t="s">
        <v>283</v>
      </c>
      <c r="AJ748" s="90" t="s">
        <v>34</v>
      </c>
      <c r="AX748" t="s">
        <v>283</v>
      </c>
      <c r="AY748" t="s">
        <v>34</v>
      </c>
    </row>
    <row r="749" spans="35:51">
      <c r="AI749" s="90" t="s">
        <v>1051</v>
      </c>
      <c r="AJ749" s="90" t="s">
        <v>167</v>
      </c>
      <c r="AX749" t="s">
        <v>1051</v>
      </c>
      <c r="AY749" t="s">
        <v>167</v>
      </c>
    </row>
    <row r="750" spans="35:51">
      <c r="AI750" s="90" t="s">
        <v>1052</v>
      </c>
      <c r="AJ750" s="90" t="s">
        <v>32</v>
      </c>
      <c r="AX750" t="s">
        <v>1052</v>
      </c>
      <c r="AY750" t="s">
        <v>32</v>
      </c>
    </row>
    <row r="751" spans="35:51">
      <c r="AI751" s="90" t="s">
        <v>930</v>
      </c>
      <c r="AJ751" s="90" t="s">
        <v>32</v>
      </c>
      <c r="AX751" t="s">
        <v>930</v>
      </c>
      <c r="AY751" t="s">
        <v>32</v>
      </c>
    </row>
    <row r="752" spans="35:51">
      <c r="AI752" s="95" t="s">
        <v>958</v>
      </c>
      <c r="AJ752" s="90" t="s">
        <v>32</v>
      </c>
      <c r="AX752" t="s">
        <v>958</v>
      </c>
      <c r="AY752" t="s">
        <v>32</v>
      </c>
    </row>
    <row r="753" spans="35:51">
      <c r="AI753" s="90" t="s">
        <v>1036</v>
      </c>
      <c r="AJ753" s="90" t="s">
        <v>32</v>
      </c>
      <c r="AX753" t="s">
        <v>1036</v>
      </c>
      <c r="AY753" t="s">
        <v>32</v>
      </c>
    </row>
    <row r="754" spans="35:51">
      <c r="AI754" s="90" t="s">
        <v>1053</v>
      </c>
      <c r="AJ754" s="90" t="s">
        <v>32</v>
      </c>
      <c r="AX754" t="s">
        <v>1053</v>
      </c>
      <c r="AY754" t="s">
        <v>32</v>
      </c>
    </row>
    <row r="755" spans="35:51">
      <c r="AI755" s="90" t="s">
        <v>1054</v>
      </c>
      <c r="AJ755" s="90" t="s">
        <v>32</v>
      </c>
      <c r="AX755" t="s">
        <v>1054</v>
      </c>
      <c r="AY755" t="s">
        <v>32</v>
      </c>
    </row>
    <row r="756" spans="35:51">
      <c r="AI756" s="90" t="s">
        <v>1055</v>
      </c>
      <c r="AJ756" s="90" t="s">
        <v>32</v>
      </c>
      <c r="AX756" t="s">
        <v>1055</v>
      </c>
      <c r="AY756" t="s">
        <v>32</v>
      </c>
    </row>
    <row r="757" spans="35:51">
      <c r="AI757" s="90" t="s">
        <v>1056</v>
      </c>
      <c r="AJ757" s="90" t="s">
        <v>32</v>
      </c>
      <c r="AX757" t="s">
        <v>1056</v>
      </c>
      <c r="AY757" t="s">
        <v>32</v>
      </c>
    </row>
    <row r="758" spans="35:51">
      <c r="AI758" s="90" t="s">
        <v>1057</v>
      </c>
      <c r="AJ758" s="90" t="s">
        <v>32</v>
      </c>
      <c r="AX758" t="s">
        <v>1057</v>
      </c>
      <c r="AY758" t="s">
        <v>32</v>
      </c>
    </row>
    <row r="759" spans="35:51">
      <c r="AI759" s="90" t="s">
        <v>378</v>
      </c>
      <c r="AJ759" s="90" t="s">
        <v>210</v>
      </c>
      <c r="AX759" t="s">
        <v>378</v>
      </c>
      <c r="AY759" t="s">
        <v>210</v>
      </c>
    </row>
    <row r="760" spans="35:51">
      <c r="AI760" s="90" t="s">
        <v>502</v>
      </c>
      <c r="AJ760" s="90" t="s">
        <v>210</v>
      </c>
      <c r="AX760" t="s">
        <v>502</v>
      </c>
      <c r="AY760" t="s">
        <v>210</v>
      </c>
    </row>
    <row r="761" spans="35:51">
      <c r="AI761" s="90" t="s">
        <v>1058</v>
      </c>
      <c r="AJ761" s="90" t="s">
        <v>210</v>
      </c>
      <c r="AX761" t="s">
        <v>1058</v>
      </c>
      <c r="AY761" t="s">
        <v>210</v>
      </c>
    </row>
    <row r="762" spans="35:51">
      <c r="AI762" s="90" t="s">
        <v>994</v>
      </c>
      <c r="AJ762" s="90" t="s">
        <v>210</v>
      </c>
      <c r="AX762" t="s">
        <v>994</v>
      </c>
      <c r="AY762" t="s">
        <v>210</v>
      </c>
    </row>
    <row r="763" spans="35:51">
      <c r="AI763" s="90" t="s">
        <v>818</v>
      </c>
      <c r="AJ763" s="90" t="s">
        <v>210</v>
      </c>
      <c r="AX763" t="s">
        <v>818</v>
      </c>
      <c r="AY763" t="s">
        <v>210</v>
      </c>
    </row>
    <row r="764" spans="35:51">
      <c r="AI764" s="90" t="s">
        <v>526</v>
      </c>
      <c r="AJ764" s="90" t="s">
        <v>210</v>
      </c>
      <c r="AX764" t="s">
        <v>526</v>
      </c>
      <c r="AY764" t="s">
        <v>210</v>
      </c>
    </row>
    <row r="765" spans="35:51">
      <c r="AI765" s="90" t="s">
        <v>186</v>
      </c>
      <c r="AJ765" s="90" t="s">
        <v>210</v>
      </c>
      <c r="AX765" t="s">
        <v>186</v>
      </c>
      <c r="AY765" t="s">
        <v>210</v>
      </c>
    </row>
    <row r="766" spans="35:51">
      <c r="AI766" s="95" t="s">
        <v>1059</v>
      </c>
      <c r="AJ766" s="90" t="s">
        <v>210</v>
      </c>
      <c r="AX766" t="s">
        <v>1059</v>
      </c>
      <c r="AY766" t="s">
        <v>210</v>
      </c>
    </row>
    <row r="767" spans="35:51">
      <c r="AI767" s="96" t="s">
        <v>1001</v>
      </c>
      <c r="AJ767" s="90" t="s">
        <v>210</v>
      </c>
      <c r="AX767" t="s">
        <v>1001</v>
      </c>
      <c r="AY767" t="s">
        <v>210</v>
      </c>
    </row>
    <row r="768" spans="35:51">
      <c r="AI768" s="90" t="s">
        <v>707</v>
      </c>
      <c r="AJ768" s="90" t="s">
        <v>210</v>
      </c>
      <c r="AX768" t="s">
        <v>707</v>
      </c>
      <c r="AY768" t="s">
        <v>210</v>
      </c>
    </row>
    <row r="769" spans="35:51">
      <c r="AI769" s="90" t="s">
        <v>1060</v>
      </c>
      <c r="AJ769" s="90" t="s">
        <v>210</v>
      </c>
      <c r="AX769" t="s">
        <v>1060</v>
      </c>
      <c r="AY769" t="s">
        <v>210</v>
      </c>
    </row>
    <row r="770" spans="35:51">
      <c r="AI770" s="90" t="s">
        <v>357</v>
      </c>
      <c r="AJ770" s="90" t="s">
        <v>167</v>
      </c>
      <c r="AX770" t="s">
        <v>357</v>
      </c>
      <c r="AY770" t="s">
        <v>167</v>
      </c>
    </row>
    <row r="771" spans="35:51">
      <c r="AI771" s="90" t="s">
        <v>422</v>
      </c>
      <c r="AJ771" s="90" t="s">
        <v>167</v>
      </c>
      <c r="AX771" t="s">
        <v>422</v>
      </c>
      <c r="AY771" t="s">
        <v>167</v>
      </c>
    </row>
    <row r="772" spans="35:51">
      <c r="AI772" s="90" t="s">
        <v>74</v>
      </c>
      <c r="AJ772" s="90" t="s">
        <v>93</v>
      </c>
      <c r="AX772" t="s">
        <v>74</v>
      </c>
      <c r="AY772" t="s">
        <v>93</v>
      </c>
    </row>
    <row r="773" spans="35:51">
      <c r="AI773" s="90" t="s">
        <v>1061</v>
      </c>
      <c r="AJ773" s="90" t="s">
        <v>167</v>
      </c>
      <c r="AX773" t="s">
        <v>1061</v>
      </c>
      <c r="AY773" t="s">
        <v>167</v>
      </c>
    </row>
    <row r="774" spans="35:51">
      <c r="AI774" s="90" t="s">
        <v>705</v>
      </c>
      <c r="AJ774" s="90" t="s">
        <v>167</v>
      </c>
      <c r="AX774" t="s">
        <v>705</v>
      </c>
      <c r="AY774" t="s">
        <v>167</v>
      </c>
    </row>
    <row r="775" spans="35:51">
      <c r="AI775" s="90" t="s">
        <v>872</v>
      </c>
      <c r="AJ775" s="90" t="s">
        <v>167</v>
      </c>
      <c r="AX775" t="s">
        <v>872</v>
      </c>
      <c r="AY775" t="s">
        <v>167</v>
      </c>
    </row>
    <row r="776" spans="35:51">
      <c r="AI776" s="90" t="s">
        <v>851</v>
      </c>
      <c r="AJ776" s="90" t="s">
        <v>167</v>
      </c>
      <c r="AX776" t="s">
        <v>851</v>
      </c>
      <c r="AY776" t="s">
        <v>167</v>
      </c>
    </row>
    <row r="777" spans="35:51">
      <c r="AI777" s="90" t="s">
        <v>663</v>
      </c>
      <c r="AJ777" s="90" t="s">
        <v>167</v>
      </c>
      <c r="AX777" t="s">
        <v>663</v>
      </c>
      <c r="AY777" t="s">
        <v>167</v>
      </c>
    </row>
    <row r="778" spans="35:51">
      <c r="AI778" s="90" t="s">
        <v>861</v>
      </c>
      <c r="AJ778" s="90" t="s">
        <v>182</v>
      </c>
      <c r="AX778" t="s">
        <v>861</v>
      </c>
      <c r="AY778" t="s">
        <v>182</v>
      </c>
    </row>
    <row r="779" spans="35:51">
      <c r="AI779" s="90" t="s">
        <v>1062</v>
      </c>
      <c r="AJ779" s="90" t="s">
        <v>49</v>
      </c>
      <c r="AX779" t="s">
        <v>1062</v>
      </c>
      <c r="AY779" t="s">
        <v>49</v>
      </c>
    </row>
    <row r="780" spans="35:36">
      <c r="AI780" s="90"/>
      <c r="AJ780" s="90"/>
    </row>
    <row r="781" spans="35:36">
      <c r="AI781" s="90"/>
      <c r="AJ781" s="90"/>
    </row>
    <row r="782" spans="35:36">
      <c r="AI782" s="90"/>
      <c r="AJ782" s="90"/>
    </row>
    <row r="783" spans="35:36">
      <c r="AI783" s="90"/>
      <c r="AJ783" s="90"/>
    </row>
    <row r="784" spans="35:36">
      <c r="AI784" s="90"/>
      <c r="AJ784" s="90"/>
    </row>
    <row r="785" spans="35:36">
      <c r="AI785" s="90"/>
      <c r="AJ785" s="90"/>
    </row>
    <row r="786" spans="35:36">
      <c r="AI786" s="90"/>
      <c r="AJ786" s="90"/>
    </row>
    <row r="787" spans="35:36">
      <c r="AI787" s="90"/>
      <c r="AJ787" s="90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3" operator="greaterThan">
      <formula>0</formula>
    </cfRule>
  </conditionalFormatting>
  <conditionalFormatting sqref="E4:E47">
    <cfRule type="cellIs" dxfId="1" priority="7" operator="equal">
      <formula>0</formula>
    </cfRule>
  </conditionalFormatting>
  <conditionalFormatting sqref="I4:I47">
    <cfRule type="cellIs" dxfId="2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{3bfeb308-9a11-41fe-b5fd-2b301c662246}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{396cf97b-607e-4652-a41b-53df22cf9ea9}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{6aedad59-851f-4b82-ba79-557c86d68bc7}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{868e4eb8-b6fb-446d-b8af-391dc4795f2a}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{fe174088-6e4e-4bfa-af9f-d36f66ea1224}</x14:id>
        </ext>
      </extLst>
    </cfRule>
  </conditionalFormatting>
  <conditionalFormatting sqref="L4:L47">
    <cfRule type="cellIs" dxfId="0" priority="2" operator="greaterThan">
      <formula>0</formula>
    </cfRule>
  </conditionalFormatting>
  <conditionalFormatting sqref="P4:P47">
    <cfRule type="cellIs" dxfId="1" priority="8" operator="equal">
      <formula>0</formula>
    </cfRule>
  </conditionalFormatting>
  <conditionalFormatting sqref="V4:V47">
    <cfRule type="cellIs" dxfId="2" priority="4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{d5261dd8-d70c-49ed-bd0a-7768e66c2dee}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{f0d57a11-942b-4ef3-89fe-b904c1b85aa7}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{94658f7c-f474-460a-b575-5811fb420acf}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{1a73090c-417a-41e9-9531-a27798f09270}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{6bdd47e4-4631-4a48-93a3-5d890c48223e}</x14:id>
        </ext>
      </extLst>
    </cfRule>
  </conditionalFormatting>
  <conditionalFormatting sqref="X4:X47 Y48:Y738">
    <cfRule type="top10" dxfId="3" priority="6" rank="10"/>
  </conditionalFormatting>
  <conditionalFormatting sqref="Y4:Z4 Y5:Y47 Z5:Z739">
    <cfRule type="cellIs" dxfId="2" priority="1" operator="equal">
      <formula>0</formula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bfeb308-9a11-41fe-b5fd-2b301c662246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96cf97b-607e-4652-a41b-53df22cf9ea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aedad59-851f-4b82-ba79-557c86d68bc7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68e4eb8-b6fb-446d-b8af-391dc4795f2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fe174088-6e4e-4bfa-af9f-d36f66ea122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d5261dd8-d70c-49ed-bd0a-7768e66c2dee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f0d57a11-942b-4ef3-89fe-b904c1b85aa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94658f7c-f474-460a-b575-5811fb420acf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1a73090c-417a-41e9-9531-a27798f0927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bdd47e4-4631-4a48-93a3-5d890c4822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BW787"/>
  <sheetViews>
    <sheetView workbookViewId="0">
      <selection activeCell="I21" sqref="I21"/>
    </sheetView>
  </sheetViews>
  <sheetFormatPr defaultColWidth="9" defaultRowHeight="13.5"/>
  <cols>
    <col min="1" max="1" width="9.4" style="81" customWidth="1"/>
    <col min="2" max="2" width="16" style="81" customWidth="1"/>
    <col min="3" max="3" width="6" style="81" customWidth="1"/>
    <col min="4" max="4" width="11.8666666666667" style="81" customWidth="1"/>
    <col min="5" max="5" width="7.6" style="81" customWidth="1"/>
    <col min="6" max="6" width="9.6" style="81" customWidth="1"/>
    <col min="7" max="7" width="19.1333333333333" style="81" customWidth="1"/>
    <col min="8" max="8" width="11.8666666666667" style="81" customWidth="1"/>
    <col min="9" max="9" width="7.6" style="81" customWidth="1"/>
    <col min="10" max="10" width="9.13333333333333" style="81" customWidth="1"/>
    <col min="11" max="11" width="7.26666666666667" style="81" customWidth="1"/>
    <col min="12" max="12" width="11.8666666666667" customWidth="1"/>
    <col min="13" max="13" width="7.6" hidden="1" customWidth="1"/>
    <col min="14" max="15" width="9.6" hidden="1" customWidth="1"/>
    <col min="16" max="16" width="7.6" customWidth="1"/>
    <col min="17" max="17" width="9.13333333333333" customWidth="1"/>
    <col min="18" max="18" width="5.6" customWidth="1"/>
    <col min="19" max="19" width="9.13333333333333" hidden="1" customWidth="1"/>
    <col min="20" max="20" width="9.6" hidden="1" customWidth="1"/>
    <col min="21" max="21" width="7.6" hidden="1" customWidth="1"/>
    <col min="22" max="22" width="7.6" customWidth="1"/>
    <col min="23" max="23" width="9.13333333333333" customWidth="1"/>
    <col min="24" max="25" width="24.0666666666667" customWidth="1"/>
    <col min="26" max="27" width="21" customWidth="1"/>
    <col min="28" max="28" width="12.8666666666667" style="82" customWidth="1"/>
    <col min="29" max="32" width="20.2666666666667" style="82" customWidth="1"/>
    <col min="33" max="33" width="15" customWidth="1"/>
    <col min="34" max="34" width="9" customWidth="1"/>
    <col min="35" max="35" width="9" style="83" customWidth="1"/>
    <col min="36" max="36" width="18.5333333333333" style="83" customWidth="1"/>
    <col min="37" max="37" width="9" customWidth="1"/>
    <col min="38" max="38" width="21.2666666666667" style="84" customWidth="1"/>
    <col min="39" max="42" width="27.6" style="84" customWidth="1"/>
    <col min="43" max="43" width="9" customWidth="1"/>
    <col min="44" max="44" width="21.2666666666667"/>
    <col min="45" max="48" width="27.6"/>
    <col min="49" max="52" width="9" customWidth="1"/>
    <col min="53" max="53" width="26.5333333333333" customWidth="1"/>
    <col min="54" max="54" width="12.0666666666667" customWidth="1"/>
    <col min="55" max="55" width="12.8666666666667" customWidth="1"/>
    <col min="56" max="56" width="20.2666666666667" customWidth="1"/>
    <col min="58" max="58" width="15"/>
    <col min="59" max="59" width="29.6"/>
    <col min="62" max="62" width="15" customWidth="1"/>
    <col min="63" max="63" width="12.8666666666667" customWidth="1"/>
    <col min="64" max="64" width="16.1333333333333" customWidth="1"/>
    <col min="66" max="66" width="10.8666666666667"/>
    <col min="67" max="67" width="25.1333333333333"/>
    <col min="69" max="69" width="20.6" customWidth="1"/>
    <col min="70" max="70" width="12.3333333333333" customWidth="1"/>
    <col min="74" max="74" width="10.8666666666667"/>
    <col min="75" max="75" width="12.7333333333333"/>
  </cols>
  <sheetData>
    <row r="1" ht="27" customHeight="1" spans="1:7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AA1" t="s">
        <v>1</v>
      </c>
      <c r="AB1" s="82" t="s">
        <v>2</v>
      </c>
      <c r="AC1" s="82" t="s">
        <v>3</v>
      </c>
      <c r="AD1" s="82" t="s">
        <v>4</v>
      </c>
      <c r="AE1" s="82" t="s">
        <v>5</v>
      </c>
      <c r="AF1" s="82" t="s">
        <v>6</v>
      </c>
      <c r="AG1" t="s">
        <v>1</v>
      </c>
      <c r="AI1" s="88" t="s">
        <v>7</v>
      </c>
      <c r="AJ1" s="88" t="s">
        <v>8</v>
      </c>
      <c r="AL1" s="84" t="s">
        <v>1</v>
      </c>
      <c r="AM1" s="84" t="s">
        <v>9</v>
      </c>
      <c r="AN1" s="84" t="s">
        <v>10</v>
      </c>
      <c r="AO1" s="84" t="s">
        <v>11</v>
      </c>
      <c r="AP1" s="84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92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92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ht="18" spans="1:75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1"/>
      <c r="R2" s="52" t="s">
        <v>26</v>
      </c>
      <c r="S2" s="53"/>
      <c r="T2" s="53"/>
      <c r="U2" s="53"/>
      <c r="V2" s="53"/>
      <c r="W2" s="54"/>
      <c r="X2" s="55" t="s">
        <v>27</v>
      </c>
      <c r="Y2" s="86"/>
      <c r="AA2">
        <f t="shared" ref="AA2:AA65" si="0">AG2</f>
        <v>0</v>
      </c>
      <c r="AB2" s="82" t="s">
        <v>28</v>
      </c>
      <c r="AC2" s="82">
        <v>0</v>
      </c>
      <c r="AD2" s="82">
        <v>0</v>
      </c>
      <c r="AE2" s="82">
        <v>0</v>
      </c>
      <c r="AF2" s="82">
        <v>0</v>
      </c>
      <c r="AG2">
        <f t="shared" ref="AG2:AG65" si="1">IFERROR(VLOOKUP(AB2,$AI:$AJ,2,FALSE),0)</f>
        <v>0</v>
      </c>
      <c r="AI2" s="89" t="s">
        <v>29</v>
      </c>
      <c r="AJ2" s="90" t="s">
        <v>30</v>
      </c>
      <c r="AL2" s="84">
        <v>0</v>
      </c>
      <c r="AM2" s="84">
        <v>0</v>
      </c>
      <c r="AN2" s="84">
        <v>19500</v>
      </c>
      <c r="AO2" s="84">
        <v>0</v>
      </c>
      <c r="AP2" s="84">
        <v>64500</v>
      </c>
      <c r="AR2">
        <v>0</v>
      </c>
      <c r="AS2">
        <v>0</v>
      </c>
      <c r="AT2">
        <v>19500</v>
      </c>
      <c r="AU2">
        <v>0</v>
      </c>
      <c r="AV2">
        <v>64500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ht="18.75" spans="1:75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6" t="s">
        <v>43</v>
      </c>
      <c r="R3" s="57" t="s">
        <v>36</v>
      </c>
      <c r="S3" s="58" t="s">
        <v>38</v>
      </c>
      <c r="T3" s="58" t="s">
        <v>39</v>
      </c>
      <c r="U3" s="58" t="s">
        <v>45</v>
      </c>
      <c r="V3" s="58" t="s">
        <v>42</v>
      </c>
      <c r="W3" s="59" t="s">
        <v>43</v>
      </c>
      <c r="X3" s="60"/>
      <c r="Y3" s="86"/>
      <c r="AA3">
        <f t="shared" si="0"/>
        <v>0</v>
      </c>
      <c r="AB3" s="82" t="s">
        <v>46</v>
      </c>
      <c r="AC3" s="82">
        <v>0</v>
      </c>
      <c r="AD3" s="82">
        <v>0</v>
      </c>
      <c r="AE3" s="82">
        <v>0</v>
      </c>
      <c r="AF3" s="82">
        <v>0</v>
      </c>
      <c r="AG3">
        <f t="shared" si="1"/>
        <v>0</v>
      </c>
      <c r="AI3" s="91" t="s">
        <v>47</v>
      </c>
      <c r="AJ3" s="90" t="s">
        <v>30</v>
      </c>
      <c r="AL3" s="84" t="s">
        <v>32</v>
      </c>
      <c r="AM3" s="84">
        <v>0</v>
      </c>
      <c r="AN3" s="84">
        <v>0</v>
      </c>
      <c r="AO3" s="84">
        <v>0</v>
      </c>
      <c r="AP3" s="84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ht="17.25" spans="1:75">
      <c r="A4" s="12" t="s">
        <v>50</v>
      </c>
      <c r="B4" s="13" t="s">
        <v>49</v>
      </c>
      <c r="C4" s="14">
        <v>38</v>
      </c>
      <c r="D4" s="15">
        <v>20</v>
      </c>
      <c r="E4" s="15">
        <f t="shared" ref="E4:E47" si="5">VLOOKUP(B4,$AL:$AP,4,FALSE)</f>
        <v>0</v>
      </c>
      <c r="F4" s="15">
        <v>20</v>
      </c>
      <c r="G4" s="15"/>
      <c r="H4" s="15"/>
      <c r="I4" s="15">
        <f t="shared" ref="I4:I20" si="6">SUM(E4:H4)</f>
        <v>20</v>
      </c>
      <c r="J4" s="39">
        <f t="shared" ref="J4:J48" si="7">I4/C4</f>
        <v>0.526315789473684</v>
      </c>
      <c r="K4" s="40">
        <v>110</v>
      </c>
      <c r="L4" s="15">
        <v>2</v>
      </c>
      <c r="M4" s="15">
        <f t="shared" ref="M4:M47" si="8">VLOOKUP(B4,$AL:$AP,5,FALSE)/10000</f>
        <v>2</v>
      </c>
      <c r="N4" s="15"/>
      <c r="O4" s="15"/>
      <c r="P4" s="15">
        <f t="shared" ref="P4:P47" si="9">SUM(M4:O4)</f>
        <v>2</v>
      </c>
      <c r="Q4" s="61">
        <f t="shared" ref="Q4:Q48" si="10">P4/K4</f>
        <v>0.0181818181818182</v>
      </c>
      <c r="R4" s="40">
        <v>3</v>
      </c>
      <c r="S4" s="62"/>
      <c r="T4" s="62">
        <v>10</v>
      </c>
      <c r="U4" s="62"/>
      <c r="V4" s="15">
        <f t="shared" ref="V4:V47" si="11">SUM(S4:U4)</f>
        <v>10</v>
      </c>
      <c r="W4" s="61">
        <f t="shared" ref="W4:W48" si="12">V4/R4</f>
        <v>3.33333333333333</v>
      </c>
      <c r="X4" s="63">
        <f t="shared" ref="X4:X48" si="13">IF(J4&gt;1.2,1.2,J4)*0.05+IF(Q4&gt;1.2,1.2,Q4)*0.05+IF(W4&gt;1.2,1.2,W4)*0.05</f>
        <v>0.0872248803827751</v>
      </c>
      <c r="Y4" s="15">
        <v>116.7407</v>
      </c>
      <c r="Z4">
        <f t="shared" ref="Z4:Z67" si="14">P4-Y4</f>
        <v>-114.7407</v>
      </c>
      <c r="AA4" t="str">
        <f t="shared" si="0"/>
        <v>运营管理部</v>
      </c>
      <c r="AB4" s="82" t="s">
        <v>52</v>
      </c>
      <c r="AC4" s="82">
        <v>0</v>
      </c>
      <c r="AD4" s="82">
        <v>0</v>
      </c>
      <c r="AE4" s="82">
        <v>0</v>
      </c>
      <c r="AF4" s="82">
        <v>0</v>
      </c>
      <c r="AG4" t="str">
        <f t="shared" si="1"/>
        <v>运营管理部</v>
      </c>
      <c r="AI4" s="91" t="s">
        <v>53</v>
      </c>
      <c r="AJ4" s="90" t="s">
        <v>30</v>
      </c>
      <c r="AL4" s="84" t="s">
        <v>35</v>
      </c>
      <c r="AM4" s="84">
        <v>2</v>
      </c>
      <c r="AN4" s="84">
        <v>0</v>
      </c>
      <c r="AO4" s="84">
        <v>2</v>
      </c>
      <c r="AP4" s="84">
        <v>35000</v>
      </c>
      <c r="AR4" t="s">
        <v>35</v>
      </c>
      <c r="AS4">
        <v>2</v>
      </c>
      <c r="AT4">
        <v>0</v>
      </c>
      <c r="AU4">
        <v>2</v>
      </c>
      <c r="AV4">
        <v>35000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ht="17.25" spans="1:75">
      <c r="A5" s="16"/>
      <c r="B5" s="17" t="s">
        <v>69</v>
      </c>
      <c r="C5" s="18">
        <v>20</v>
      </c>
      <c r="D5" s="15">
        <v>3</v>
      </c>
      <c r="E5" s="15">
        <f t="shared" si="5"/>
        <v>3</v>
      </c>
      <c r="F5" s="19"/>
      <c r="G5" s="15"/>
      <c r="H5" s="15"/>
      <c r="I5" s="15">
        <f t="shared" si="6"/>
        <v>3</v>
      </c>
      <c r="J5" s="42">
        <f t="shared" si="7"/>
        <v>0.15</v>
      </c>
      <c r="K5" s="43">
        <v>160</v>
      </c>
      <c r="L5" s="15">
        <v>1</v>
      </c>
      <c r="M5" s="15">
        <f t="shared" si="8"/>
        <v>1</v>
      </c>
      <c r="N5" s="15"/>
      <c r="O5" s="19"/>
      <c r="P5" s="15">
        <f t="shared" si="9"/>
        <v>1</v>
      </c>
      <c r="Q5" s="64">
        <f t="shared" si="10"/>
        <v>0.00625</v>
      </c>
      <c r="R5" s="40">
        <v>2</v>
      </c>
      <c r="S5" s="62">
        <v>1</v>
      </c>
      <c r="T5" s="65"/>
      <c r="U5" s="62"/>
      <c r="V5" s="15">
        <f t="shared" si="11"/>
        <v>1</v>
      </c>
      <c r="W5" s="64">
        <f t="shared" si="12"/>
        <v>0.5</v>
      </c>
      <c r="X5" s="66">
        <f t="shared" si="13"/>
        <v>0.0328125</v>
      </c>
      <c r="Y5" s="15">
        <v>74.765</v>
      </c>
      <c r="Z5">
        <f t="shared" si="14"/>
        <v>-73.765</v>
      </c>
      <c r="AA5" t="str">
        <f t="shared" si="0"/>
        <v>川沙支行</v>
      </c>
      <c r="AB5" s="82" t="s">
        <v>59</v>
      </c>
      <c r="AC5" s="82">
        <v>0</v>
      </c>
      <c r="AD5" s="82">
        <v>0</v>
      </c>
      <c r="AE5" s="82">
        <v>0</v>
      </c>
      <c r="AF5" s="82">
        <v>0</v>
      </c>
      <c r="AG5" t="str">
        <f t="shared" si="1"/>
        <v>川沙支行</v>
      </c>
      <c r="AI5" s="90" t="s">
        <v>60</v>
      </c>
      <c r="AJ5" s="90" t="s">
        <v>30</v>
      </c>
      <c r="AL5" s="84" t="s">
        <v>34</v>
      </c>
      <c r="AM5" s="84">
        <v>1</v>
      </c>
      <c r="AN5" s="84">
        <v>105000</v>
      </c>
      <c r="AO5" s="84">
        <v>1</v>
      </c>
      <c r="AP5" s="84">
        <v>105000</v>
      </c>
      <c r="AR5" t="s">
        <v>34</v>
      </c>
      <c r="AS5">
        <v>1</v>
      </c>
      <c r="AT5">
        <v>105000</v>
      </c>
      <c r="AU5">
        <v>1</v>
      </c>
      <c r="AV5">
        <v>105000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ht="17.25" spans="1:75">
      <c r="A6" s="16"/>
      <c r="B6" s="17" t="s">
        <v>35</v>
      </c>
      <c r="C6" s="18">
        <v>22</v>
      </c>
      <c r="D6" s="15">
        <v>2</v>
      </c>
      <c r="E6" s="15">
        <f t="shared" si="5"/>
        <v>2</v>
      </c>
      <c r="F6" s="19"/>
      <c r="G6" s="15"/>
      <c r="H6" s="15"/>
      <c r="I6" s="15">
        <f t="shared" si="6"/>
        <v>2</v>
      </c>
      <c r="J6" s="42">
        <f t="shared" si="7"/>
        <v>0.0909090909090909</v>
      </c>
      <c r="K6" s="43">
        <v>120</v>
      </c>
      <c r="L6" s="15">
        <v>3.5</v>
      </c>
      <c r="M6" s="15">
        <f t="shared" si="8"/>
        <v>3.5</v>
      </c>
      <c r="N6" s="15"/>
      <c r="O6" s="19"/>
      <c r="P6" s="15">
        <f t="shared" si="9"/>
        <v>3.5</v>
      </c>
      <c r="Q6" s="64">
        <f t="shared" si="10"/>
        <v>0.0291666666666667</v>
      </c>
      <c r="R6" s="40">
        <v>2</v>
      </c>
      <c r="S6" s="62"/>
      <c r="T6" s="65"/>
      <c r="U6" s="62"/>
      <c r="V6" s="15">
        <f t="shared" si="11"/>
        <v>0</v>
      </c>
      <c r="W6" s="64">
        <f t="shared" si="12"/>
        <v>0</v>
      </c>
      <c r="X6" s="66">
        <f t="shared" si="13"/>
        <v>0.00600378787878788</v>
      </c>
      <c r="Y6" s="15">
        <v>110.3</v>
      </c>
      <c r="Z6">
        <f t="shared" si="14"/>
        <v>-106.8</v>
      </c>
      <c r="AA6">
        <f t="shared" si="0"/>
        <v>0</v>
      </c>
      <c r="AB6" s="82" t="s">
        <v>67</v>
      </c>
      <c r="AC6" s="82">
        <v>0</v>
      </c>
      <c r="AD6" s="82">
        <v>0</v>
      </c>
      <c r="AE6" s="82">
        <v>0</v>
      </c>
      <c r="AF6" s="82">
        <v>0</v>
      </c>
      <c r="AG6">
        <f t="shared" si="1"/>
        <v>0</v>
      </c>
      <c r="AI6" s="90" t="s">
        <v>68</v>
      </c>
      <c r="AJ6" s="90" t="s">
        <v>30</v>
      </c>
      <c r="AL6" s="84" t="s">
        <v>49</v>
      </c>
      <c r="AM6" s="84">
        <v>0</v>
      </c>
      <c r="AN6" s="84">
        <v>20000</v>
      </c>
      <c r="AO6" s="84">
        <v>0</v>
      </c>
      <c r="AP6" s="84">
        <v>20000</v>
      </c>
      <c r="AR6" t="s">
        <v>49</v>
      </c>
      <c r="AS6">
        <v>0</v>
      </c>
      <c r="AT6">
        <v>20000</v>
      </c>
      <c r="AU6">
        <v>0</v>
      </c>
      <c r="AV6">
        <v>20000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ht="18" customHeight="1" spans="1:75">
      <c r="A7" s="16"/>
      <c r="B7" s="17" t="s">
        <v>66</v>
      </c>
      <c r="C7" s="18">
        <v>38</v>
      </c>
      <c r="D7" s="15">
        <v>0</v>
      </c>
      <c r="E7" s="15">
        <f t="shared" si="5"/>
        <v>0</v>
      </c>
      <c r="F7" s="19"/>
      <c r="G7" s="15"/>
      <c r="H7" s="15"/>
      <c r="I7" s="15">
        <f t="shared" si="6"/>
        <v>0</v>
      </c>
      <c r="J7" s="42">
        <f t="shared" si="7"/>
        <v>0</v>
      </c>
      <c r="K7" s="43">
        <v>200</v>
      </c>
      <c r="L7" s="15">
        <v>20.6</v>
      </c>
      <c r="M7" s="15">
        <f t="shared" si="8"/>
        <v>20.6</v>
      </c>
      <c r="N7" s="15"/>
      <c r="O7" s="19"/>
      <c r="P7" s="15">
        <f t="shared" si="9"/>
        <v>20.6</v>
      </c>
      <c r="Q7" s="64">
        <f t="shared" si="10"/>
        <v>0.103</v>
      </c>
      <c r="R7" s="40">
        <v>2</v>
      </c>
      <c r="S7" s="62"/>
      <c r="T7" s="65"/>
      <c r="U7" s="62"/>
      <c r="V7" s="15">
        <f t="shared" si="11"/>
        <v>0</v>
      </c>
      <c r="W7" s="64">
        <f t="shared" si="12"/>
        <v>0</v>
      </c>
      <c r="X7" s="66">
        <f t="shared" si="13"/>
        <v>0.00515</v>
      </c>
      <c r="Y7" s="15">
        <v>33.2</v>
      </c>
      <c r="Z7">
        <f t="shared" si="14"/>
        <v>-12.6</v>
      </c>
      <c r="AA7" t="str">
        <f t="shared" si="0"/>
        <v>芳华分理处</v>
      </c>
      <c r="AB7" s="82" t="s">
        <v>74</v>
      </c>
      <c r="AC7" s="82">
        <v>1</v>
      </c>
      <c r="AD7" s="82">
        <v>1000</v>
      </c>
      <c r="AE7" s="82">
        <v>1</v>
      </c>
      <c r="AF7" s="82">
        <v>1000</v>
      </c>
      <c r="AG7" t="str">
        <f t="shared" si="1"/>
        <v>芳华分理处</v>
      </c>
      <c r="AI7" s="90" t="s">
        <v>75</v>
      </c>
      <c r="AJ7" s="90" t="s">
        <v>30</v>
      </c>
      <c r="AL7" s="84" t="s">
        <v>66</v>
      </c>
      <c r="AM7" s="84">
        <v>0</v>
      </c>
      <c r="AN7" s="84">
        <v>200000</v>
      </c>
      <c r="AO7" s="84">
        <v>0</v>
      </c>
      <c r="AP7" s="84">
        <v>206000</v>
      </c>
      <c r="AR7" t="s">
        <v>66</v>
      </c>
      <c r="AS7">
        <v>0</v>
      </c>
      <c r="AT7">
        <v>200000</v>
      </c>
      <c r="AU7">
        <v>0</v>
      </c>
      <c r="AV7">
        <v>206000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ht="17.25" spans="1:75">
      <c r="A8" s="16"/>
      <c r="B8" s="17" t="s">
        <v>64</v>
      </c>
      <c r="C8" s="18">
        <v>27</v>
      </c>
      <c r="D8" s="15">
        <v>0</v>
      </c>
      <c r="E8" s="15">
        <f t="shared" si="5"/>
        <v>0</v>
      </c>
      <c r="F8" s="19"/>
      <c r="G8" s="15"/>
      <c r="H8" s="15"/>
      <c r="I8" s="15">
        <f t="shared" si="6"/>
        <v>0</v>
      </c>
      <c r="J8" s="42">
        <f t="shared" si="7"/>
        <v>0</v>
      </c>
      <c r="K8" s="43">
        <v>200</v>
      </c>
      <c r="L8" s="15">
        <v>18.35</v>
      </c>
      <c r="M8" s="15">
        <f t="shared" si="8"/>
        <v>18.35</v>
      </c>
      <c r="N8" s="15"/>
      <c r="O8" s="19"/>
      <c r="P8" s="15">
        <f t="shared" si="9"/>
        <v>18.35</v>
      </c>
      <c r="Q8" s="64">
        <f t="shared" si="10"/>
        <v>0.09175</v>
      </c>
      <c r="R8" s="40">
        <v>2</v>
      </c>
      <c r="S8" s="62"/>
      <c r="T8" s="65"/>
      <c r="U8" s="62"/>
      <c r="V8" s="15">
        <f t="shared" si="11"/>
        <v>0</v>
      </c>
      <c r="W8" s="64">
        <f t="shared" si="12"/>
        <v>0</v>
      </c>
      <c r="X8" s="66">
        <f t="shared" si="13"/>
        <v>0.0045875</v>
      </c>
      <c r="Y8" s="15">
        <v>92.065</v>
      </c>
      <c r="Z8">
        <f t="shared" si="14"/>
        <v>-73.715</v>
      </c>
      <c r="AA8" t="str">
        <f t="shared" si="0"/>
        <v>风险管理部</v>
      </c>
      <c r="AB8" s="82" t="s">
        <v>80</v>
      </c>
      <c r="AC8" s="82">
        <v>0</v>
      </c>
      <c r="AD8" s="82">
        <v>0</v>
      </c>
      <c r="AE8" s="82">
        <v>0</v>
      </c>
      <c r="AF8" s="82">
        <v>0</v>
      </c>
      <c r="AG8" t="str">
        <f t="shared" si="1"/>
        <v>风险管理部</v>
      </c>
      <c r="AI8" s="90" t="s">
        <v>81</v>
      </c>
      <c r="AJ8" s="90" t="s">
        <v>30</v>
      </c>
      <c r="AL8" s="84" t="s">
        <v>72</v>
      </c>
      <c r="AM8" s="84">
        <v>0</v>
      </c>
      <c r="AN8" s="84">
        <v>17700</v>
      </c>
      <c r="AO8" s="84">
        <v>0</v>
      </c>
      <c r="AP8" s="84">
        <v>17700</v>
      </c>
      <c r="AR8" t="s">
        <v>72</v>
      </c>
      <c r="AS8">
        <v>0</v>
      </c>
      <c r="AT8">
        <v>17700</v>
      </c>
      <c r="AU8">
        <v>0</v>
      </c>
      <c r="AV8">
        <v>17700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ht="17.25" spans="1:75">
      <c r="A9" s="16"/>
      <c r="B9" s="17" t="s">
        <v>32</v>
      </c>
      <c r="C9" s="18">
        <v>22</v>
      </c>
      <c r="D9" s="15">
        <v>0</v>
      </c>
      <c r="E9" s="15">
        <f t="shared" si="5"/>
        <v>0</v>
      </c>
      <c r="F9" s="19"/>
      <c r="G9" s="15"/>
      <c r="H9" s="15"/>
      <c r="I9" s="15">
        <f t="shared" si="6"/>
        <v>0</v>
      </c>
      <c r="J9" s="42">
        <f t="shared" si="7"/>
        <v>0</v>
      </c>
      <c r="K9" s="43">
        <v>110</v>
      </c>
      <c r="L9" s="15">
        <v>0</v>
      </c>
      <c r="M9" s="15">
        <f t="shared" si="8"/>
        <v>0</v>
      </c>
      <c r="N9" s="15"/>
      <c r="O9" s="19"/>
      <c r="P9" s="15">
        <f t="shared" si="9"/>
        <v>0</v>
      </c>
      <c r="Q9" s="64">
        <f t="shared" si="10"/>
        <v>0</v>
      </c>
      <c r="R9" s="40">
        <v>2</v>
      </c>
      <c r="S9" s="62"/>
      <c r="T9" s="65"/>
      <c r="U9" s="62"/>
      <c r="V9" s="15">
        <f t="shared" si="11"/>
        <v>0</v>
      </c>
      <c r="W9" s="64">
        <f t="shared" si="12"/>
        <v>0</v>
      </c>
      <c r="X9" s="66">
        <f t="shared" si="13"/>
        <v>0</v>
      </c>
      <c r="Y9" s="15">
        <v>193.0166</v>
      </c>
      <c r="Z9">
        <f t="shared" si="14"/>
        <v>-193.0166</v>
      </c>
      <c r="AA9">
        <f t="shared" si="0"/>
        <v>0</v>
      </c>
      <c r="AB9" s="82" t="s">
        <v>86</v>
      </c>
      <c r="AC9" s="82">
        <v>0</v>
      </c>
      <c r="AD9" s="82">
        <v>0</v>
      </c>
      <c r="AE9" s="82">
        <v>0</v>
      </c>
      <c r="AF9" s="82">
        <v>0</v>
      </c>
      <c r="AG9">
        <f t="shared" si="1"/>
        <v>0</v>
      </c>
      <c r="AI9" s="90" t="s">
        <v>87</v>
      </c>
      <c r="AJ9" s="90" t="s">
        <v>30</v>
      </c>
      <c r="AL9" s="84" t="s">
        <v>54</v>
      </c>
      <c r="AM9" s="84">
        <v>0</v>
      </c>
      <c r="AN9" s="84">
        <v>0</v>
      </c>
      <c r="AO9" s="84">
        <v>0</v>
      </c>
      <c r="AP9" s="84">
        <v>0</v>
      </c>
      <c r="AR9" t="s">
        <v>54</v>
      </c>
      <c r="AS9">
        <v>0</v>
      </c>
      <c r="AT9">
        <v>0</v>
      </c>
      <c r="AU9">
        <v>0</v>
      </c>
      <c r="AV9">
        <v>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ht="17" customHeight="1" spans="1:75">
      <c r="A10" s="16"/>
      <c r="B10" s="17" t="s">
        <v>114</v>
      </c>
      <c r="C10" s="18">
        <v>29</v>
      </c>
      <c r="D10" s="15">
        <v>0</v>
      </c>
      <c r="E10" s="15">
        <f t="shared" si="5"/>
        <v>0</v>
      </c>
      <c r="F10" s="19"/>
      <c r="G10" s="15"/>
      <c r="H10" s="15"/>
      <c r="I10" s="15">
        <f t="shared" si="6"/>
        <v>0</v>
      </c>
      <c r="J10" s="42">
        <f t="shared" si="7"/>
        <v>0</v>
      </c>
      <c r="K10" s="43">
        <v>150</v>
      </c>
      <c r="L10" s="15">
        <v>11.2</v>
      </c>
      <c r="M10" s="15">
        <f t="shared" si="8"/>
        <v>11.2</v>
      </c>
      <c r="N10" s="15"/>
      <c r="O10" s="19"/>
      <c r="P10" s="15">
        <f t="shared" si="9"/>
        <v>11.2</v>
      </c>
      <c r="Q10" s="64">
        <f t="shared" si="10"/>
        <v>0.0746666666666667</v>
      </c>
      <c r="R10" s="40">
        <v>1</v>
      </c>
      <c r="S10" s="62"/>
      <c r="T10" s="65"/>
      <c r="U10" s="62"/>
      <c r="V10" s="15">
        <f t="shared" si="11"/>
        <v>0</v>
      </c>
      <c r="W10" s="64">
        <f t="shared" si="12"/>
        <v>0</v>
      </c>
      <c r="X10" s="66">
        <f t="shared" si="13"/>
        <v>0.00373333333333333</v>
      </c>
      <c r="Y10" s="15">
        <v>73.5571</v>
      </c>
      <c r="Z10">
        <f t="shared" si="14"/>
        <v>-62.3571</v>
      </c>
      <c r="AA10">
        <f t="shared" si="0"/>
        <v>0</v>
      </c>
      <c r="AB10" s="82" t="s">
        <v>91</v>
      </c>
      <c r="AC10" s="82">
        <v>0</v>
      </c>
      <c r="AD10" s="82">
        <v>0</v>
      </c>
      <c r="AE10" s="82">
        <v>0</v>
      </c>
      <c r="AF10" s="82">
        <v>0</v>
      </c>
      <c r="AG10">
        <f t="shared" si="1"/>
        <v>0</v>
      </c>
      <c r="AI10" s="90" t="s">
        <v>92</v>
      </c>
      <c r="AJ10" s="90" t="s">
        <v>30</v>
      </c>
      <c r="AL10" s="84" t="s">
        <v>57</v>
      </c>
      <c r="AM10" s="84">
        <v>0</v>
      </c>
      <c r="AN10" s="84">
        <v>30000</v>
      </c>
      <c r="AO10" s="84">
        <v>0</v>
      </c>
      <c r="AP10" s="84">
        <v>30000</v>
      </c>
      <c r="AR10" t="s">
        <v>57</v>
      </c>
      <c r="AS10">
        <v>0</v>
      </c>
      <c r="AT10">
        <v>30000</v>
      </c>
      <c r="AU10">
        <v>0</v>
      </c>
      <c r="AV10">
        <v>30000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ht="17.25" spans="1:75">
      <c r="A11" s="16"/>
      <c r="B11" s="17" t="s">
        <v>34</v>
      </c>
      <c r="C11" s="18">
        <v>22</v>
      </c>
      <c r="D11" s="15">
        <v>1</v>
      </c>
      <c r="E11" s="15">
        <f t="shared" si="5"/>
        <v>1</v>
      </c>
      <c r="F11" s="19"/>
      <c r="G11" s="15"/>
      <c r="H11" s="15"/>
      <c r="I11" s="15">
        <f t="shared" si="6"/>
        <v>1</v>
      </c>
      <c r="J11" s="42">
        <f t="shared" si="7"/>
        <v>0.0454545454545455</v>
      </c>
      <c r="K11" s="43">
        <v>90</v>
      </c>
      <c r="L11" s="15">
        <v>10.5</v>
      </c>
      <c r="M11" s="15">
        <f t="shared" si="8"/>
        <v>10.5</v>
      </c>
      <c r="N11" s="15"/>
      <c r="O11" s="19"/>
      <c r="P11" s="15">
        <f t="shared" si="9"/>
        <v>10.5</v>
      </c>
      <c r="Q11" s="64">
        <f t="shared" si="10"/>
        <v>0.116666666666667</v>
      </c>
      <c r="R11" s="40">
        <v>2</v>
      </c>
      <c r="S11" s="62"/>
      <c r="T11" s="65"/>
      <c r="U11" s="62"/>
      <c r="V11" s="15">
        <f t="shared" si="11"/>
        <v>0</v>
      </c>
      <c r="W11" s="64">
        <f t="shared" si="12"/>
        <v>0</v>
      </c>
      <c r="X11" s="66">
        <f t="shared" si="13"/>
        <v>0.00810606060606061</v>
      </c>
      <c r="Y11" s="15">
        <v>149.5121</v>
      </c>
      <c r="Z11">
        <f t="shared" si="14"/>
        <v>-139.0121</v>
      </c>
      <c r="AA11" t="str">
        <f t="shared" si="0"/>
        <v>张江支行</v>
      </c>
      <c r="AB11" s="82" t="s">
        <v>97</v>
      </c>
      <c r="AC11" s="82">
        <v>0</v>
      </c>
      <c r="AD11" s="82">
        <v>0</v>
      </c>
      <c r="AE11" s="82">
        <v>0</v>
      </c>
      <c r="AF11" s="82">
        <v>0</v>
      </c>
      <c r="AG11" t="str">
        <f t="shared" si="1"/>
        <v>张江支行</v>
      </c>
      <c r="AI11" s="90" t="s">
        <v>98</v>
      </c>
      <c r="AJ11" s="90" t="s">
        <v>30</v>
      </c>
      <c r="AL11" s="84" t="s">
        <v>73</v>
      </c>
      <c r="AM11" s="84">
        <v>0</v>
      </c>
      <c r="AN11" s="84">
        <v>10000</v>
      </c>
      <c r="AO11" s="84">
        <v>0</v>
      </c>
      <c r="AP11" s="84">
        <v>28000</v>
      </c>
      <c r="AR11" t="s">
        <v>73</v>
      </c>
      <c r="AS11">
        <v>0</v>
      </c>
      <c r="AT11">
        <v>10000</v>
      </c>
      <c r="AU11">
        <v>0</v>
      </c>
      <c r="AV11">
        <v>28000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ht="17.25" spans="1:75">
      <c r="A12" s="16"/>
      <c r="B12" s="17" t="s">
        <v>57</v>
      </c>
      <c r="C12" s="18">
        <v>29</v>
      </c>
      <c r="D12" s="15">
        <v>0</v>
      </c>
      <c r="E12" s="15">
        <f t="shared" si="5"/>
        <v>0</v>
      </c>
      <c r="F12" s="19"/>
      <c r="G12" s="15"/>
      <c r="H12" s="15"/>
      <c r="I12" s="15">
        <f t="shared" si="6"/>
        <v>0</v>
      </c>
      <c r="J12" s="42">
        <f t="shared" si="7"/>
        <v>0</v>
      </c>
      <c r="K12" s="43">
        <v>80</v>
      </c>
      <c r="L12" s="15">
        <v>4.2223</v>
      </c>
      <c r="M12" s="15">
        <f t="shared" si="8"/>
        <v>3</v>
      </c>
      <c r="N12" s="15">
        <v>1.2223</v>
      </c>
      <c r="O12" s="19"/>
      <c r="P12" s="15">
        <f t="shared" si="9"/>
        <v>4.2223</v>
      </c>
      <c r="Q12" s="64">
        <f t="shared" si="10"/>
        <v>0.05277875</v>
      </c>
      <c r="R12" s="40">
        <v>2</v>
      </c>
      <c r="S12" s="62"/>
      <c r="T12" s="65"/>
      <c r="U12" s="62"/>
      <c r="V12" s="15">
        <f t="shared" si="11"/>
        <v>0</v>
      </c>
      <c r="W12" s="64">
        <f t="shared" si="12"/>
        <v>0</v>
      </c>
      <c r="X12" s="66">
        <f t="shared" si="13"/>
        <v>0.0026389375</v>
      </c>
      <c r="Y12" s="15">
        <v>76.3</v>
      </c>
      <c r="Z12">
        <f t="shared" si="14"/>
        <v>-72.0777</v>
      </c>
      <c r="AA12" t="str">
        <f t="shared" si="0"/>
        <v>合庆支行</v>
      </c>
      <c r="AB12" s="82" t="s">
        <v>105</v>
      </c>
      <c r="AC12" s="82">
        <v>0</v>
      </c>
      <c r="AD12" s="82">
        <v>0</v>
      </c>
      <c r="AE12" s="82">
        <v>0</v>
      </c>
      <c r="AF12" s="82">
        <v>0</v>
      </c>
      <c r="AG12" t="str">
        <f t="shared" si="1"/>
        <v>合庆支行</v>
      </c>
      <c r="AI12" s="90" t="s">
        <v>106</v>
      </c>
      <c r="AJ12" s="90" t="s">
        <v>30</v>
      </c>
      <c r="AL12" s="84" t="s">
        <v>51</v>
      </c>
      <c r="AM12" s="84">
        <v>0</v>
      </c>
      <c r="AN12" s="84">
        <v>0</v>
      </c>
      <c r="AO12" s="84">
        <v>0</v>
      </c>
      <c r="AP12" s="84">
        <v>5000</v>
      </c>
      <c r="AR12" t="s">
        <v>51</v>
      </c>
      <c r="AS12">
        <v>0</v>
      </c>
      <c r="AT12">
        <v>0</v>
      </c>
      <c r="AU12">
        <v>0</v>
      </c>
      <c r="AV12">
        <v>5000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ht="17.25" spans="1:75">
      <c r="A13" s="16"/>
      <c r="B13" s="17" t="s">
        <v>73</v>
      </c>
      <c r="C13" s="18">
        <v>25</v>
      </c>
      <c r="D13" s="15">
        <v>0</v>
      </c>
      <c r="E13" s="15">
        <f t="shared" si="5"/>
        <v>0</v>
      </c>
      <c r="F13" s="19"/>
      <c r="G13" s="15"/>
      <c r="H13" s="15"/>
      <c r="I13" s="15">
        <f t="shared" si="6"/>
        <v>0</v>
      </c>
      <c r="J13" s="42">
        <f t="shared" si="7"/>
        <v>0</v>
      </c>
      <c r="K13" s="43">
        <v>200</v>
      </c>
      <c r="L13" s="15">
        <v>2.8</v>
      </c>
      <c r="M13" s="15">
        <f t="shared" si="8"/>
        <v>2.8</v>
      </c>
      <c r="N13" s="15"/>
      <c r="O13" s="19"/>
      <c r="P13" s="15">
        <f t="shared" si="9"/>
        <v>2.8</v>
      </c>
      <c r="Q13" s="64">
        <f t="shared" si="10"/>
        <v>0.014</v>
      </c>
      <c r="R13" s="40">
        <v>2</v>
      </c>
      <c r="S13" s="62"/>
      <c r="T13" s="65"/>
      <c r="U13" s="62"/>
      <c r="V13" s="15">
        <f t="shared" si="11"/>
        <v>0</v>
      </c>
      <c r="W13" s="64">
        <f t="shared" si="12"/>
        <v>0</v>
      </c>
      <c r="X13" s="66">
        <f t="shared" si="13"/>
        <v>0.0007</v>
      </c>
      <c r="Y13" s="15">
        <v>47.16</v>
      </c>
      <c r="Z13">
        <f t="shared" si="14"/>
        <v>-44.36</v>
      </c>
      <c r="AA13" t="str">
        <f t="shared" si="0"/>
        <v>潼港分理处</v>
      </c>
      <c r="AB13" s="82" t="s">
        <v>112</v>
      </c>
      <c r="AC13" s="82">
        <v>0</v>
      </c>
      <c r="AD13" s="82">
        <v>0</v>
      </c>
      <c r="AE13" s="82">
        <v>0</v>
      </c>
      <c r="AF13" s="82">
        <v>0</v>
      </c>
      <c r="AG13" t="str">
        <f t="shared" si="1"/>
        <v>潼港分理处</v>
      </c>
      <c r="AI13" s="90" t="s">
        <v>113</v>
      </c>
      <c r="AJ13" s="90" t="s">
        <v>30</v>
      </c>
      <c r="AL13" s="84" t="s">
        <v>107</v>
      </c>
      <c r="AM13" s="84">
        <v>0</v>
      </c>
      <c r="AN13" s="84">
        <v>0</v>
      </c>
      <c r="AO13" s="84">
        <v>0</v>
      </c>
      <c r="AP13" s="84">
        <v>0</v>
      </c>
      <c r="AR13" t="s">
        <v>107</v>
      </c>
      <c r="AS13">
        <v>0</v>
      </c>
      <c r="AT13">
        <v>0</v>
      </c>
      <c r="AU13">
        <v>0</v>
      </c>
      <c r="AV13">
        <v>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ht="17.25" spans="1:75">
      <c r="A14" s="16"/>
      <c r="B14" s="17" t="s">
        <v>72</v>
      </c>
      <c r="C14" s="18">
        <v>27</v>
      </c>
      <c r="D14" s="15">
        <v>0</v>
      </c>
      <c r="E14" s="15">
        <f t="shared" si="5"/>
        <v>0</v>
      </c>
      <c r="F14" s="19"/>
      <c r="G14" s="15"/>
      <c r="H14" s="15"/>
      <c r="I14" s="15">
        <f t="shared" si="6"/>
        <v>0</v>
      </c>
      <c r="J14" s="42">
        <f t="shared" si="7"/>
        <v>0</v>
      </c>
      <c r="K14" s="43">
        <v>140</v>
      </c>
      <c r="L14" s="15">
        <v>1.77</v>
      </c>
      <c r="M14" s="15">
        <f t="shared" si="8"/>
        <v>1.77</v>
      </c>
      <c r="N14" s="15"/>
      <c r="O14" s="19"/>
      <c r="P14" s="15">
        <f t="shared" si="9"/>
        <v>1.77</v>
      </c>
      <c r="Q14" s="64">
        <f t="shared" si="10"/>
        <v>0.0126428571428571</v>
      </c>
      <c r="R14" s="40">
        <v>2</v>
      </c>
      <c r="S14" s="62"/>
      <c r="T14" s="65"/>
      <c r="U14" s="62"/>
      <c r="V14" s="15">
        <f t="shared" si="11"/>
        <v>0</v>
      </c>
      <c r="W14" s="64">
        <f t="shared" si="12"/>
        <v>0</v>
      </c>
      <c r="X14" s="66">
        <f t="shared" si="13"/>
        <v>0.000632142857142857</v>
      </c>
      <c r="Y14" s="15">
        <v>55.8643</v>
      </c>
      <c r="Z14">
        <f t="shared" si="14"/>
        <v>-54.0943</v>
      </c>
      <c r="AA14" t="str">
        <f t="shared" si="0"/>
        <v>严桥支行</v>
      </c>
      <c r="AB14" s="82" t="s">
        <v>118</v>
      </c>
      <c r="AC14" s="82">
        <v>0</v>
      </c>
      <c r="AD14" s="82">
        <v>0</v>
      </c>
      <c r="AE14" s="82">
        <v>0</v>
      </c>
      <c r="AF14" s="82">
        <v>0</v>
      </c>
      <c r="AG14" t="str">
        <f t="shared" si="1"/>
        <v>严桥支行</v>
      </c>
      <c r="AI14" s="90" t="s">
        <v>119</v>
      </c>
      <c r="AJ14" s="90" t="s">
        <v>30</v>
      </c>
      <c r="AL14" s="84" t="s">
        <v>64</v>
      </c>
      <c r="AM14" s="84">
        <v>0</v>
      </c>
      <c r="AN14" s="84">
        <v>180000</v>
      </c>
      <c r="AO14" s="84">
        <v>0</v>
      </c>
      <c r="AP14" s="84">
        <v>183500</v>
      </c>
      <c r="AR14" t="s">
        <v>64</v>
      </c>
      <c r="AS14">
        <v>0</v>
      </c>
      <c r="AT14">
        <v>180000</v>
      </c>
      <c r="AU14">
        <v>0</v>
      </c>
      <c r="AV14">
        <v>183500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ht="17.25" spans="1:75">
      <c r="A15" s="16"/>
      <c r="B15" s="17" t="s">
        <v>51</v>
      </c>
      <c r="C15" s="18">
        <v>20</v>
      </c>
      <c r="D15" s="15">
        <v>0</v>
      </c>
      <c r="E15" s="15">
        <f t="shared" si="5"/>
        <v>0</v>
      </c>
      <c r="F15" s="19"/>
      <c r="G15" s="15"/>
      <c r="H15" s="15"/>
      <c r="I15" s="15">
        <f t="shared" si="6"/>
        <v>0</v>
      </c>
      <c r="J15" s="42">
        <f t="shared" si="7"/>
        <v>0</v>
      </c>
      <c r="K15" s="43">
        <v>70</v>
      </c>
      <c r="L15" s="15">
        <v>0.5</v>
      </c>
      <c r="M15" s="15">
        <f t="shared" si="8"/>
        <v>0.5</v>
      </c>
      <c r="N15" s="15"/>
      <c r="O15" s="19"/>
      <c r="P15" s="15">
        <f t="shared" si="9"/>
        <v>0.5</v>
      </c>
      <c r="Q15" s="64">
        <f t="shared" si="10"/>
        <v>0.00714285714285714</v>
      </c>
      <c r="R15" s="40">
        <v>1</v>
      </c>
      <c r="S15" s="62"/>
      <c r="T15" s="65"/>
      <c r="U15" s="62"/>
      <c r="V15" s="15">
        <f t="shared" si="11"/>
        <v>0</v>
      </c>
      <c r="W15" s="64">
        <f t="shared" si="12"/>
        <v>0</v>
      </c>
      <c r="X15" s="66">
        <f t="shared" si="13"/>
        <v>0.000357142857142857</v>
      </c>
      <c r="Y15" s="15">
        <v>39.0118</v>
      </c>
      <c r="Z15">
        <f t="shared" si="14"/>
        <v>-38.5118</v>
      </c>
      <c r="AA15" t="str">
        <f t="shared" si="0"/>
        <v>高桥支行</v>
      </c>
      <c r="AB15" s="82" t="s">
        <v>123</v>
      </c>
      <c r="AC15" s="82">
        <v>0</v>
      </c>
      <c r="AD15" s="82">
        <v>0</v>
      </c>
      <c r="AE15" s="82">
        <v>0</v>
      </c>
      <c r="AF15" s="82">
        <v>0</v>
      </c>
      <c r="AG15" t="str">
        <f t="shared" si="1"/>
        <v>高桥支行</v>
      </c>
      <c r="AI15" s="90" t="s">
        <v>124</v>
      </c>
      <c r="AJ15" s="90" t="s">
        <v>30</v>
      </c>
      <c r="AL15" s="84" t="s">
        <v>69</v>
      </c>
      <c r="AM15" s="84">
        <v>3</v>
      </c>
      <c r="AN15" s="84">
        <v>10000</v>
      </c>
      <c r="AO15" s="84">
        <v>3</v>
      </c>
      <c r="AP15" s="84">
        <v>10000</v>
      </c>
      <c r="AR15" t="s">
        <v>69</v>
      </c>
      <c r="AS15">
        <v>3</v>
      </c>
      <c r="AT15">
        <v>10000</v>
      </c>
      <c r="AU15">
        <v>3</v>
      </c>
      <c r="AV15">
        <v>10000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15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ht="18" customHeight="1" spans="1:75">
      <c r="A16" s="16"/>
      <c r="B16" s="17" t="s">
        <v>54</v>
      </c>
      <c r="C16" s="18">
        <v>30</v>
      </c>
      <c r="D16" s="15">
        <v>0</v>
      </c>
      <c r="E16" s="15">
        <f t="shared" si="5"/>
        <v>0</v>
      </c>
      <c r="F16" s="19"/>
      <c r="G16" s="15"/>
      <c r="H16" s="15"/>
      <c r="I16" s="15">
        <f t="shared" si="6"/>
        <v>0</v>
      </c>
      <c r="J16" s="42">
        <f t="shared" si="7"/>
        <v>0</v>
      </c>
      <c r="K16" s="43">
        <v>200</v>
      </c>
      <c r="L16" s="15">
        <v>0</v>
      </c>
      <c r="M16" s="15">
        <f t="shared" si="8"/>
        <v>0</v>
      </c>
      <c r="N16" s="15"/>
      <c r="O16" s="19"/>
      <c r="P16" s="15">
        <f t="shared" si="9"/>
        <v>0</v>
      </c>
      <c r="Q16" s="64">
        <f t="shared" si="10"/>
        <v>0</v>
      </c>
      <c r="R16" s="40">
        <v>2</v>
      </c>
      <c r="S16" s="62"/>
      <c r="T16" s="65"/>
      <c r="U16" s="62"/>
      <c r="V16" s="15">
        <f t="shared" si="11"/>
        <v>0</v>
      </c>
      <c r="W16" s="64">
        <f t="shared" si="12"/>
        <v>0</v>
      </c>
      <c r="X16" s="66">
        <f t="shared" si="13"/>
        <v>0</v>
      </c>
      <c r="Y16" s="15">
        <v>78.91</v>
      </c>
      <c r="Z16">
        <f t="shared" si="14"/>
        <v>-78.91</v>
      </c>
      <c r="AA16" t="str">
        <f t="shared" si="0"/>
        <v>高东支行</v>
      </c>
      <c r="AB16" s="82" t="s">
        <v>129</v>
      </c>
      <c r="AC16" s="82">
        <v>0</v>
      </c>
      <c r="AD16" s="82">
        <v>0</v>
      </c>
      <c r="AE16" s="82">
        <v>0</v>
      </c>
      <c r="AF16" s="82">
        <v>0</v>
      </c>
      <c r="AG16" t="str">
        <f t="shared" si="1"/>
        <v>高东支行</v>
      </c>
      <c r="AI16" s="90" t="s">
        <v>130</v>
      </c>
      <c r="AJ16" s="90" t="s">
        <v>30</v>
      </c>
      <c r="AL16" s="84" t="s">
        <v>104</v>
      </c>
      <c r="AM16" s="84">
        <v>0</v>
      </c>
      <c r="AN16" s="84">
        <v>0</v>
      </c>
      <c r="AO16" s="84">
        <v>0</v>
      </c>
      <c r="AP16" s="84">
        <v>0</v>
      </c>
      <c r="AR16" t="s">
        <v>104</v>
      </c>
      <c r="AS16">
        <v>0</v>
      </c>
      <c r="AT16">
        <v>0</v>
      </c>
      <c r="AU16">
        <v>0</v>
      </c>
      <c r="AV16">
        <v>0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15"/>
        <v>零售市场部</v>
      </c>
      <c r="BS16" t="s">
        <v>116</v>
      </c>
      <c r="BT16">
        <v>72</v>
      </c>
      <c r="BV16" t="s">
        <v>117</v>
      </c>
      <c r="BW16">
        <v>4</v>
      </c>
    </row>
    <row r="17" ht="17.25" spans="1:75">
      <c r="A17" s="16"/>
      <c r="B17" s="17" t="s">
        <v>104</v>
      </c>
      <c r="C17" s="18">
        <v>20</v>
      </c>
      <c r="D17" s="15">
        <v>0</v>
      </c>
      <c r="E17" s="15">
        <f t="shared" si="5"/>
        <v>0</v>
      </c>
      <c r="F17" s="19"/>
      <c r="G17" s="15"/>
      <c r="H17" s="15"/>
      <c r="I17" s="15">
        <f t="shared" si="6"/>
        <v>0</v>
      </c>
      <c r="J17" s="42">
        <f t="shared" si="7"/>
        <v>0</v>
      </c>
      <c r="K17" s="43">
        <v>60</v>
      </c>
      <c r="L17" s="15">
        <v>0</v>
      </c>
      <c r="M17" s="15">
        <f t="shared" si="8"/>
        <v>0</v>
      </c>
      <c r="N17" s="15"/>
      <c r="O17" s="19"/>
      <c r="P17" s="15">
        <f t="shared" si="9"/>
        <v>0</v>
      </c>
      <c r="Q17" s="64">
        <f t="shared" si="10"/>
        <v>0</v>
      </c>
      <c r="R17" s="40">
        <v>1</v>
      </c>
      <c r="S17" s="62"/>
      <c r="T17" s="65"/>
      <c r="U17" s="62"/>
      <c r="V17" s="15">
        <f t="shared" si="11"/>
        <v>0</v>
      </c>
      <c r="W17" s="64">
        <f t="shared" si="12"/>
        <v>0</v>
      </c>
      <c r="X17" s="66">
        <f t="shared" si="13"/>
        <v>0</v>
      </c>
      <c r="Y17" s="15">
        <v>35.4852</v>
      </c>
      <c r="Z17">
        <f t="shared" si="14"/>
        <v>-35.4852</v>
      </c>
      <c r="AA17" t="str">
        <f t="shared" si="0"/>
        <v>张江支行</v>
      </c>
      <c r="AB17" s="82" t="s">
        <v>136</v>
      </c>
      <c r="AC17" s="82">
        <v>0</v>
      </c>
      <c r="AD17" s="82">
        <v>200000</v>
      </c>
      <c r="AE17" s="82">
        <v>0</v>
      </c>
      <c r="AF17" s="82">
        <v>200000</v>
      </c>
      <c r="AG17" t="str">
        <f t="shared" si="1"/>
        <v>张江支行</v>
      </c>
      <c r="AI17" s="90" t="s">
        <v>137</v>
      </c>
      <c r="AJ17" s="90" t="s">
        <v>30</v>
      </c>
      <c r="AL17" s="84" t="s">
        <v>114</v>
      </c>
      <c r="AM17" s="84">
        <v>0</v>
      </c>
      <c r="AN17" s="84">
        <v>100000</v>
      </c>
      <c r="AO17" s="84">
        <v>0</v>
      </c>
      <c r="AP17" s="84">
        <v>112000</v>
      </c>
      <c r="AR17" t="s">
        <v>114</v>
      </c>
      <c r="AS17">
        <v>0</v>
      </c>
      <c r="AT17">
        <v>100000</v>
      </c>
      <c r="AU17">
        <v>0</v>
      </c>
      <c r="AV17">
        <v>112000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15"/>
        <v>妙境支行</v>
      </c>
      <c r="BS17" t="s">
        <v>120</v>
      </c>
      <c r="BT17">
        <v>1</v>
      </c>
      <c r="BV17" t="s">
        <v>128</v>
      </c>
      <c r="BW17">
        <v>1</v>
      </c>
    </row>
    <row r="18" ht="18" spans="1:75">
      <c r="A18" s="20"/>
      <c r="B18" s="21" t="s">
        <v>107</v>
      </c>
      <c r="C18" s="22">
        <v>20</v>
      </c>
      <c r="D18" s="23">
        <v>0</v>
      </c>
      <c r="E18" s="23">
        <f t="shared" si="5"/>
        <v>0</v>
      </c>
      <c r="F18" s="24"/>
      <c r="G18" s="15"/>
      <c r="H18" s="23"/>
      <c r="I18" s="23">
        <f t="shared" si="6"/>
        <v>0</v>
      </c>
      <c r="J18" s="44">
        <f t="shared" si="7"/>
        <v>0</v>
      </c>
      <c r="K18" s="45">
        <v>70</v>
      </c>
      <c r="L18" s="23">
        <v>0</v>
      </c>
      <c r="M18" s="15">
        <f t="shared" si="8"/>
        <v>0</v>
      </c>
      <c r="N18" s="15"/>
      <c r="O18" s="24"/>
      <c r="P18" s="23">
        <f t="shared" si="9"/>
        <v>0</v>
      </c>
      <c r="Q18" s="67">
        <f t="shared" si="10"/>
        <v>0</v>
      </c>
      <c r="R18" s="47">
        <v>2</v>
      </c>
      <c r="S18" s="62"/>
      <c r="T18" s="69"/>
      <c r="U18" s="68"/>
      <c r="V18" s="23">
        <f t="shared" si="11"/>
        <v>0</v>
      </c>
      <c r="W18" s="67">
        <f t="shared" si="12"/>
        <v>0</v>
      </c>
      <c r="X18" s="70">
        <f t="shared" si="13"/>
        <v>0</v>
      </c>
      <c r="Y18" s="23">
        <v>75.8</v>
      </c>
      <c r="Z18">
        <f t="shared" si="14"/>
        <v>-75.8</v>
      </c>
      <c r="AA18" t="str">
        <f t="shared" si="0"/>
        <v>江镇支行</v>
      </c>
      <c r="AB18" s="82" t="s">
        <v>142</v>
      </c>
      <c r="AC18" s="82">
        <v>0</v>
      </c>
      <c r="AD18" s="82">
        <v>0</v>
      </c>
      <c r="AE18" s="82">
        <v>0</v>
      </c>
      <c r="AF18" s="82">
        <v>0</v>
      </c>
      <c r="AG18" t="str">
        <f t="shared" si="1"/>
        <v>江镇支行</v>
      </c>
      <c r="AI18" s="90" t="s">
        <v>143</v>
      </c>
      <c r="AJ18" s="90" t="s">
        <v>30</v>
      </c>
      <c r="AL18" s="84" t="s">
        <v>61</v>
      </c>
      <c r="AM18" s="84">
        <v>0</v>
      </c>
      <c r="AN18" s="84">
        <v>0</v>
      </c>
      <c r="AO18" s="84">
        <v>0</v>
      </c>
      <c r="AP18" s="84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15"/>
        <v>零售市场部</v>
      </c>
      <c r="BS18" t="s">
        <v>150</v>
      </c>
      <c r="BT18">
        <v>1</v>
      </c>
      <c r="BV18" t="s">
        <v>229</v>
      </c>
      <c r="BW18">
        <v>1</v>
      </c>
    </row>
    <row r="19" ht="18" spans="1:75">
      <c r="A19" s="25" t="s">
        <v>147</v>
      </c>
      <c r="B19" s="13" t="s">
        <v>121</v>
      </c>
      <c r="C19" s="14">
        <v>17</v>
      </c>
      <c r="D19" s="15">
        <v>0</v>
      </c>
      <c r="E19" s="15">
        <f t="shared" si="5"/>
        <v>0</v>
      </c>
      <c r="F19" s="26"/>
      <c r="G19" s="15"/>
      <c r="H19" s="15"/>
      <c r="I19" s="15">
        <f t="shared" si="6"/>
        <v>0</v>
      </c>
      <c r="J19" s="39">
        <f t="shared" si="7"/>
        <v>0</v>
      </c>
      <c r="K19" s="40">
        <v>50</v>
      </c>
      <c r="L19" s="15">
        <v>41.3</v>
      </c>
      <c r="M19" s="15">
        <f t="shared" si="8"/>
        <v>41.3</v>
      </c>
      <c r="N19" s="15"/>
      <c r="O19" s="26"/>
      <c r="P19" s="15">
        <f t="shared" si="9"/>
        <v>41.3</v>
      </c>
      <c r="Q19" s="61">
        <f t="shared" si="10"/>
        <v>0.826</v>
      </c>
      <c r="R19" s="40">
        <v>1</v>
      </c>
      <c r="S19" s="62"/>
      <c r="T19" s="71"/>
      <c r="U19" s="71"/>
      <c r="V19" s="15">
        <f t="shared" si="11"/>
        <v>0</v>
      </c>
      <c r="W19" s="72">
        <f t="shared" si="12"/>
        <v>0</v>
      </c>
      <c r="X19" s="63">
        <f t="shared" si="13"/>
        <v>0.0413</v>
      </c>
      <c r="Y19" s="15">
        <v>201.9012</v>
      </c>
      <c r="Z19">
        <f t="shared" si="14"/>
        <v>-160.6012</v>
      </c>
      <c r="AA19" t="str">
        <f t="shared" si="0"/>
        <v>金桥支行</v>
      </c>
      <c r="AB19" s="82" t="s">
        <v>31</v>
      </c>
      <c r="AC19" s="82">
        <v>0</v>
      </c>
      <c r="AD19" s="82">
        <v>0</v>
      </c>
      <c r="AE19" s="82">
        <v>0</v>
      </c>
      <c r="AF19" s="82">
        <v>0</v>
      </c>
      <c r="AG19" t="str">
        <f t="shared" si="1"/>
        <v>金桥支行</v>
      </c>
      <c r="AI19" s="90" t="s">
        <v>148</v>
      </c>
      <c r="AJ19" s="90" t="s">
        <v>30</v>
      </c>
      <c r="AL19" s="84" t="s">
        <v>111</v>
      </c>
      <c r="AM19" s="84">
        <v>0</v>
      </c>
      <c r="AN19" s="84">
        <v>50000</v>
      </c>
      <c r="AO19" s="84">
        <v>3</v>
      </c>
      <c r="AP19" s="84">
        <v>50000</v>
      </c>
      <c r="AR19" t="s">
        <v>111</v>
      </c>
      <c r="AS19">
        <v>0</v>
      </c>
      <c r="AT19">
        <v>50000</v>
      </c>
      <c r="AU19">
        <v>3</v>
      </c>
      <c r="AV19">
        <v>50000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15"/>
        <v>零售市场部</v>
      </c>
      <c r="BS19" t="s">
        <v>173</v>
      </c>
      <c r="BT19">
        <v>1</v>
      </c>
      <c r="BV19" t="s">
        <v>182</v>
      </c>
      <c r="BW19">
        <v>1</v>
      </c>
    </row>
    <row r="20" ht="17.25" spans="1:75">
      <c r="A20" s="25"/>
      <c r="B20" s="13" t="s">
        <v>84</v>
      </c>
      <c r="C20" s="14">
        <v>10</v>
      </c>
      <c r="D20" s="15">
        <v>5</v>
      </c>
      <c r="E20" s="15">
        <f t="shared" si="5"/>
        <v>4</v>
      </c>
      <c r="F20" s="26"/>
      <c r="G20" s="15"/>
      <c r="H20" s="15"/>
      <c r="I20" s="15">
        <f t="shared" si="6"/>
        <v>4</v>
      </c>
      <c r="J20" s="39">
        <f t="shared" si="7"/>
        <v>0.4</v>
      </c>
      <c r="K20" s="40">
        <v>100</v>
      </c>
      <c r="L20" s="15">
        <v>8.9</v>
      </c>
      <c r="M20" s="15">
        <f t="shared" si="8"/>
        <v>8.9</v>
      </c>
      <c r="N20" s="15"/>
      <c r="O20" s="26"/>
      <c r="P20" s="15">
        <f t="shared" si="9"/>
        <v>8.9</v>
      </c>
      <c r="Q20" s="61">
        <f t="shared" si="10"/>
        <v>0.089</v>
      </c>
      <c r="R20" s="40">
        <v>1</v>
      </c>
      <c r="S20" s="62"/>
      <c r="T20" s="71"/>
      <c r="U20" s="71"/>
      <c r="V20" s="15">
        <f t="shared" si="11"/>
        <v>0</v>
      </c>
      <c r="W20" s="72">
        <f t="shared" si="12"/>
        <v>0</v>
      </c>
      <c r="X20" s="63">
        <f t="shared" si="13"/>
        <v>0.02445</v>
      </c>
      <c r="Y20" s="15">
        <v>70.7529</v>
      </c>
      <c r="Z20">
        <f t="shared" si="14"/>
        <v>-61.8529</v>
      </c>
      <c r="AA20" t="str">
        <f t="shared" si="0"/>
        <v>授信审批部</v>
      </c>
      <c r="AB20" s="82" t="s">
        <v>152</v>
      </c>
      <c r="AC20" s="82">
        <v>0</v>
      </c>
      <c r="AD20" s="82">
        <v>0</v>
      </c>
      <c r="AE20" s="82">
        <v>0</v>
      </c>
      <c r="AF20" s="82">
        <v>0</v>
      </c>
      <c r="AG20" t="str">
        <f t="shared" si="1"/>
        <v>授信审批部</v>
      </c>
      <c r="AI20" s="90" t="s">
        <v>153</v>
      </c>
      <c r="AJ20" s="90" t="s">
        <v>30</v>
      </c>
      <c r="AL20" s="84" t="s">
        <v>78</v>
      </c>
      <c r="AM20" s="84">
        <v>0</v>
      </c>
      <c r="AN20" s="84">
        <v>0</v>
      </c>
      <c r="AO20" s="84">
        <v>4</v>
      </c>
      <c r="AP20" s="84">
        <v>0</v>
      </c>
      <c r="AR20" t="s">
        <v>78</v>
      </c>
      <c r="AS20">
        <v>0</v>
      </c>
      <c r="AT20">
        <v>0</v>
      </c>
      <c r="AU20">
        <v>4</v>
      </c>
      <c r="AV20">
        <v>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15"/>
        <v>北蔡支行</v>
      </c>
      <c r="BS20" t="s">
        <v>176</v>
      </c>
      <c r="BT20">
        <v>4</v>
      </c>
      <c r="BV20" t="s">
        <v>100</v>
      </c>
      <c r="BW20">
        <v>436</v>
      </c>
    </row>
    <row r="21" ht="18" customHeight="1" spans="1:75">
      <c r="A21" s="25"/>
      <c r="B21" s="13" t="s">
        <v>117</v>
      </c>
      <c r="C21" s="14">
        <v>17</v>
      </c>
      <c r="D21" s="15">
        <v>1</v>
      </c>
      <c r="E21" s="15">
        <f t="shared" si="5"/>
        <v>1</v>
      </c>
      <c r="F21" s="26"/>
      <c r="G21" s="15"/>
      <c r="H21" s="15"/>
      <c r="I21" s="15">
        <f t="shared" ref="I21:I48" si="16">SUM(E21:H21)</f>
        <v>1</v>
      </c>
      <c r="J21" s="39">
        <f t="shared" si="7"/>
        <v>0.0588235294117647</v>
      </c>
      <c r="K21" s="40">
        <v>40</v>
      </c>
      <c r="L21" s="15">
        <v>17.9698</v>
      </c>
      <c r="M21" s="15">
        <f t="shared" si="8"/>
        <v>0</v>
      </c>
      <c r="N21" s="15">
        <v>17.9698</v>
      </c>
      <c r="O21" s="26"/>
      <c r="P21" s="15">
        <f t="shared" si="9"/>
        <v>17.9698</v>
      </c>
      <c r="Q21" s="61">
        <f t="shared" si="10"/>
        <v>0.449245</v>
      </c>
      <c r="R21" s="40">
        <v>1</v>
      </c>
      <c r="S21" s="62"/>
      <c r="T21" s="71"/>
      <c r="U21" s="71"/>
      <c r="V21" s="15">
        <f t="shared" si="11"/>
        <v>0</v>
      </c>
      <c r="W21" s="72">
        <f t="shared" si="12"/>
        <v>0</v>
      </c>
      <c r="X21" s="63">
        <f t="shared" si="13"/>
        <v>0.0254034264705882</v>
      </c>
      <c r="Y21" s="15">
        <v>27.1</v>
      </c>
      <c r="Z21">
        <f t="shared" si="14"/>
        <v>-9.1302</v>
      </c>
      <c r="AA21" t="str">
        <f t="shared" si="0"/>
        <v>杨思支行</v>
      </c>
      <c r="AB21" s="82" t="s">
        <v>155</v>
      </c>
      <c r="AC21" s="82">
        <v>0</v>
      </c>
      <c r="AD21" s="82">
        <v>0</v>
      </c>
      <c r="AE21" s="82">
        <v>0</v>
      </c>
      <c r="AF21" s="82">
        <v>0</v>
      </c>
      <c r="AG21" t="str">
        <f t="shared" si="1"/>
        <v>杨思支行</v>
      </c>
      <c r="AI21" s="90" t="s">
        <v>156</v>
      </c>
      <c r="AJ21" s="90" t="s">
        <v>30</v>
      </c>
      <c r="AL21" s="84" t="s">
        <v>84</v>
      </c>
      <c r="AM21" s="84">
        <v>1</v>
      </c>
      <c r="AN21" s="84">
        <v>62000</v>
      </c>
      <c r="AO21" s="84">
        <v>4</v>
      </c>
      <c r="AP21" s="84">
        <v>89000</v>
      </c>
      <c r="AR21" t="s">
        <v>84</v>
      </c>
      <c r="AS21">
        <v>1</v>
      </c>
      <c r="AT21">
        <v>62000</v>
      </c>
      <c r="AU21">
        <v>4</v>
      </c>
      <c r="AV21">
        <v>89000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15"/>
        <v>零售市场部</v>
      </c>
      <c r="BS21" t="s">
        <v>158</v>
      </c>
      <c r="BT21">
        <v>2</v>
      </c>
      <c r="BV21" t="s">
        <v>221</v>
      </c>
      <c r="BW21">
        <v>2</v>
      </c>
    </row>
    <row r="22" ht="17.25" spans="1:74">
      <c r="A22" s="25"/>
      <c r="B22" s="13" t="s">
        <v>78</v>
      </c>
      <c r="C22" s="14">
        <v>10</v>
      </c>
      <c r="D22" s="15">
        <v>4</v>
      </c>
      <c r="E22" s="15">
        <f t="shared" si="5"/>
        <v>4</v>
      </c>
      <c r="F22" s="26"/>
      <c r="G22" s="15"/>
      <c r="H22" s="15"/>
      <c r="I22" s="15">
        <f t="shared" si="16"/>
        <v>4</v>
      </c>
      <c r="J22" s="39">
        <f t="shared" si="7"/>
        <v>0.4</v>
      </c>
      <c r="K22" s="40">
        <v>40</v>
      </c>
      <c r="L22" s="15">
        <v>0</v>
      </c>
      <c r="M22" s="15">
        <f t="shared" si="8"/>
        <v>0</v>
      </c>
      <c r="N22" s="15"/>
      <c r="O22" s="26"/>
      <c r="P22" s="15">
        <f t="shared" si="9"/>
        <v>0</v>
      </c>
      <c r="Q22" s="61">
        <f t="shared" si="10"/>
        <v>0</v>
      </c>
      <c r="R22" s="40">
        <v>1</v>
      </c>
      <c r="S22" s="62"/>
      <c r="T22" s="71"/>
      <c r="U22" s="71"/>
      <c r="V22" s="15">
        <f t="shared" si="11"/>
        <v>0</v>
      </c>
      <c r="W22" s="72">
        <f t="shared" si="12"/>
        <v>0</v>
      </c>
      <c r="X22" s="63">
        <f t="shared" si="13"/>
        <v>0.02</v>
      </c>
      <c r="Y22" s="15">
        <v>65.14</v>
      </c>
      <c r="Z22">
        <f t="shared" si="14"/>
        <v>-65.14</v>
      </c>
      <c r="AA22" t="str">
        <f t="shared" si="0"/>
        <v>零售市场部</v>
      </c>
      <c r="AB22" s="82" t="s">
        <v>33</v>
      </c>
      <c r="AC22" s="82">
        <v>0</v>
      </c>
      <c r="AD22" s="82">
        <v>0</v>
      </c>
      <c r="AE22" s="82">
        <v>0</v>
      </c>
      <c r="AF22" s="82">
        <v>0</v>
      </c>
      <c r="AG22" t="str">
        <f t="shared" si="1"/>
        <v>零售市场部</v>
      </c>
      <c r="AI22" s="90" t="s">
        <v>160</v>
      </c>
      <c r="AJ22" s="90" t="s">
        <v>30</v>
      </c>
      <c r="AL22" s="84" t="s">
        <v>157</v>
      </c>
      <c r="AM22" s="84">
        <v>0</v>
      </c>
      <c r="AN22" s="84">
        <v>0</v>
      </c>
      <c r="AO22" s="84">
        <v>0</v>
      </c>
      <c r="AP22" s="84">
        <v>0</v>
      </c>
      <c r="AR22" t="s">
        <v>157</v>
      </c>
      <c r="AS22">
        <v>0</v>
      </c>
      <c r="AT22">
        <v>0</v>
      </c>
      <c r="AU22">
        <v>0</v>
      </c>
      <c r="AV22">
        <v>0</v>
      </c>
      <c r="AX22" t="s">
        <v>160</v>
      </c>
      <c r="AY22" t="s">
        <v>30</v>
      </c>
      <c r="BB22" t="e">
        <f t="shared" ref="BB22:BB38" si="17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15"/>
        <v>孙桥支行</v>
      </c>
      <c r="BS22" t="s">
        <v>342</v>
      </c>
      <c r="BT22">
        <v>2</v>
      </c>
      <c r="BV22" t="e">
        <v>#N/A</v>
      </c>
    </row>
    <row r="23" ht="17.25" spans="1:74">
      <c r="A23" s="25"/>
      <c r="B23" s="13" t="s">
        <v>111</v>
      </c>
      <c r="C23" s="14">
        <v>9</v>
      </c>
      <c r="D23" s="15">
        <v>3</v>
      </c>
      <c r="E23" s="15">
        <f t="shared" si="5"/>
        <v>3</v>
      </c>
      <c r="F23" s="26"/>
      <c r="G23" s="15"/>
      <c r="H23" s="15"/>
      <c r="I23" s="15">
        <f t="shared" si="16"/>
        <v>3</v>
      </c>
      <c r="J23" s="39">
        <f t="shared" si="7"/>
        <v>0.333333333333333</v>
      </c>
      <c r="K23" s="40">
        <v>80</v>
      </c>
      <c r="L23" s="15">
        <v>5</v>
      </c>
      <c r="M23" s="15">
        <f t="shared" si="8"/>
        <v>5</v>
      </c>
      <c r="N23" s="15"/>
      <c r="O23" s="26"/>
      <c r="P23" s="15">
        <f t="shared" si="9"/>
        <v>5</v>
      </c>
      <c r="Q23" s="61">
        <f t="shared" si="10"/>
        <v>0.0625</v>
      </c>
      <c r="R23" s="40">
        <v>1</v>
      </c>
      <c r="S23" s="62"/>
      <c r="T23" s="71"/>
      <c r="U23" s="71"/>
      <c r="V23" s="15">
        <f t="shared" si="11"/>
        <v>0</v>
      </c>
      <c r="W23" s="72">
        <f t="shared" si="12"/>
        <v>0</v>
      </c>
      <c r="X23" s="63">
        <f t="shared" si="13"/>
        <v>0.0197916666666667</v>
      </c>
      <c r="Y23" s="15">
        <v>8</v>
      </c>
      <c r="Z23">
        <f t="shared" si="14"/>
        <v>-3</v>
      </c>
      <c r="AA23" t="str">
        <f t="shared" si="0"/>
        <v>川沙支行</v>
      </c>
      <c r="AB23" s="82" t="s">
        <v>164</v>
      </c>
      <c r="AC23" s="82">
        <v>0</v>
      </c>
      <c r="AD23" s="82">
        <v>0</v>
      </c>
      <c r="AE23" s="82">
        <v>0</v>
      </c>
      <c r="AF23" s="82">
        <v>0</v>
      </c>
      <c r="AG23" t="str">
        <f t="shared" si="1"/>
        <v>川沙支行</v>
      </c>
      <c r="AI23" s="90" t="s">
        <v>165</v>
      </c>
      <c r="AJ23" s="90" t="s">
        <v>30</v>
      </c>
      <c r="AL23" s="84" t="s">
        <v>90</v>
      </c>
      <c r="AM23" s="84">
        <v>0</v>
      </c>
      <c r="AN23" s="84">
        <v>0</v>
      </c>
      <c r="AO23" s="84">
        <v>0</v>
      </c>
      <c r="AP23" s="84">
        <v>0</v>
      </c>
      <c r="AR23" t="s">
        <v>90</v>
      </c>
      <c r="AS23">
        <v>0</v>
      </c>
      <c r="AT23">
        <v>0</v>
      </c>
      <c r="AU23">
        <v>0</v>
      </c>
      <c r="AV23">
        <v>0</v>
      </c>
      <c r="AX23" t="s">
        <v>165</v>
      </c>
      <c r="AY23" t="s">
        <v>30</v>
      </c>
      <c r="BB23" t="str">
        <f t="shared" si="17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15"/>
        <v>花木支行</v>
      </c>
      <c r="BS23" t="s">
        <v>364</v>
      </c>
      <c r="BT23">
        <v>1</v>
      </c>
      <c r="BV23" t="s">
        <v>146</v>
      </c>
    </row>
    <row r="24" ht="17.25" spans="1:75">
      <c r="A24" s="25"/>
      <c r="B24" s="13" t="s">
        <v>88</v>
      </c>
      <c r="C24" s="14">
        <v>9</v>
      </c>
      <c r="D24" s="15">
        <v>0</v>
      </c>
      <c r="E24" s="15">
        <f t="shared" si="5"/>
        <v>0</v>
      </c>
      <c r="F24" s="26"/>
      <c r="G24" s="15"/>
      <c r="H24" s="15"/>
      <c r="I24" s="15">
        <f t="shared" si="16"/>
        <v>0</v>
      </c>
      <c r="J24" s="39">
        <f t="shared" si="7"/>
        <v>0</v>
      </c>
      <c r="K24" s="40">
        <v>40</v>
      </c>
      <c r="L24" s="15">
        <v>13.5</v>
      </c>
      <c r="M24" s="15">
        <f t="shared" si="8"/>
        <v>13.5</v>
      </c>
      <c r="N24" s="15"/>
      <c r="O24" s="26"/>
      <c r="P24" s="15">
        <f t="shared" si="9"/>
        <v>13.5</v>
      </c>
      <c r="Q24" s="61">
        <f t="shared" si="10"/>
        <v>0.3375</v>
      </c>
      <c r="R24" s="40">
        <v>1</v>
      </c>
      <c r="S24" s="62"/>
      <c r="T24" s="71"/>
      <c r="U24" s="71"/>
      <c r="V24" s="15">
        <f t="shared" si="11"/>
        <v>0</v>
      </c>
      <c r="W24" s="72">
        <f t="shared" si="12"/>
        <v>0</v>
      </c>
      <c r="X24" s="63">
        <f t="shared" si="13"/>
        <v>0.016875</v>
      </c>
      <c r="Y24" s="15">
        <v>27.6174</v>
      </c>
      <c r="Z24">
        <f t="shared" si="14"/>
        <v>-14.1174</v>
      </c>
      <c r="AA24">
        <f t="shared" si="0"/>
        <v>0</v>
      </c>
      <c r="AB24" s="82" t="s">
        <v>169</v>
      </c>
      <c r="AC24" s="82">
        <v>0</v>
      </c>
      <c r="AD24" s="82">
        <v>0</v>
      </c>
      <c r="AE24" s="82">
        <v>0</v>
      </c>
      <c r="AF24" s="82">
        <v>0</v>
      </c>
      <c r="AG24">
        <f t="shared" si="1"/>
        <v>0</v>
      </c>
      <c r="AI24" s="89" t="s">
        <v>170</v>
      </c>
      <c r="AJ24" s="90" t="s">
        <v>171</v>
      </c>
      <c r="AL24" s="84" t="s">
        <v>167</v>
      </c>
      <c r="AM24" s="84">
        <v>0</v>
      </c>
      <c r="AN24" s="84">
        <v>2000</v>
      </c>
      <c r="AO24" s="84">
        <v>0</v>
      </c>
      <c r="AP24" s="84">
        <v>22000</v>
      </c>
      <c r="AR24" t="s">
        <v>167</v>
      </c>
      <c r="AS24">
        <v>0</v>
      </c>
      <c r="AT24">
        <v>2000</v>
      </c>
      <c r="AU24">
        <v>0</v>
      </c>
      <c r="AV24">
        <v>22000</v>
      </c>
      <c r="AX24" t="s">
        <v>170</v>
      </c>
      <c r="AY24" t="s">
        <v>171</v>
      </c>
      <c r="BB24" t="str">
        <f t="shared" si="17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15"/>
        <v>零售市场部</v>
      </c>
      <c r="BS24" t="s">
        <v>162</v>
      </c>
      <c r="BT24">
        <v>1</v>
      </c>
      <c r="BV24" t="s">
        <v>151</v>
      </c>
      <c r="BW24">
        <v>479</v>
      </c>
    </row>
    <row r="25" ht="17.25" spans="1:72">
      <c r="A25" s="25"/>
      <c r="B25" s="13" t="s">
        <v>96</v>
      </c>
      <c r="C25" s="14">
        <v>9</v>
      </c>
      <c r="D25" s="15">
        <v>2</v>
      </c>
      <c r="E25" s="15">
        <f t="shared" si="5"/>
        <v>2</v>
      </c>
      <c r="F25" s="26"/>
      <c r="G25" s="15"/>
      <c r="H25" s="15"/>
      <c r="I25" s="15">
        <f t="shared" si="16"/>
        <v>2</v>
      </c>
      <c r="J25" s="39">
        <f t="shared" si="7"/>
        <v>0.222222222222222</v>
      </c>
      <c r="K25" s="40">
        <v>20</v>
      </c>
      <c r="L25" s="15">
        <v>0</v>
      </c>
      <c r="M25" s="15">
        <f t="shared" si="8"/>
        <v>0</v>
      </c>
      <c r="N25" s="15"/>
      <c r="O25" s="26"/>
      <c r="P25" s="15">
        <f t="shared" si="9"/>
        <v>0</v>
      </c>
      <c r="Q25" s="61">
        <f t="shared" si="10"/>
        <v>0</v>
      </c>
      <c r="R25" s="40">
        <v>1</v>
      </c>
      <c r="S25" s="62"/>
      <c r="T25" s="71"/>
      <c r="U25" s="71"/>
      <c r="V25" s="15">
        <f t="shared" si="11"/>
        <v>0</v>
      </c>
      <c r="W25" s="72">
        <f t="shared" si="12"/>
        <v>0</v>
      </c>
      <c r="X25" s="63">
        <f t="shared" si="13"/>
        <v>0.0111111111111111</v>
      </c>
      <c r="Y25" s="15">
        <v>20</v>
      </c>
      <c r="Z25">
        <f t="shared" si="14"/>
        <v>-20</v>
      </c>
      <c r="AA25" t="str">
        <f t="shared" si="0"/>
        <v>金桥支行</v>
      </c>
      <c r="AB25" s="82" t="s">
        <v>55</v>
      </c>
      <c r="AC25" s="82">
        <v>0</v>
      </c>
      <c r="AD25" s="82">
        <v>0</v>
      </c>
      <c r="AE25" s="82">
        <v>0</v>
      </c>
      <c r="AF25" s="82">
        <v>0</v>
      </c>
      <c r="AG25" t="str">
        <f t="shared" si="1"/>
        <v>金桥支行</v>
      </c>
      <c r="AI25" s="90" t="s">
        <v>174</v>
      </c>
      <c r="AJ25" s="90" t="s">
        <v>171</v>
      </c>
      <c r="AL25" s="84" t="s">
        <v>96</v>
      </c>
      <c r="AM25" s="84">
        <v>0</v>
      </c>
      <c r="AN25" s="84">
        <v>0</v>
      </c>
      <c r="AO25" s="84">
        <v>2</v>
      </c>
      <c r="AP25" s="84">
        <v>0</v>
      </c>
      <c r="AR25" t="s">
        <v>96</v>
      </c>
      <c r="AS25">
        <v>0</v>
      </c>
      <c r="AT25">
        <v>0</v>
      </c>
      <c r="AU25">
        <v>2</v>
      </c>
      <c r="AV25">
        <v>0</v>
      </c>
      <c r="AX25" t="s">
        <v>174</v>
      </c>
      <c r="AY25" t="s">
        <v>171</v>
      </c>
      <c r="BB25" t="str">
        <f t="shared" si="17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15"/>
        <v>益江分理处</v>
      </c>
      <c r="BS25" t="s">
        <v>215</v>
      </c>
      <c r="BT25">
        <v>1</v>
      </c>
    </row>
    <row r="26" ht="17.25" spans="1:72">
      <c r="A26" s="25"/>
      <c r="B26" s="13" t="s">
        <v>163</v>
      </c>
      <c r="C26" s="14">
        <v>10</v>
      </c>
      <c r="D26" s="15">
        <v>0</v>
      </c>
      <c r="E26" s="15">
        <f t="shared" si="5"/>
        <v>0</v>
      </c>
      <c r="F26" s="26"/>
      <c r="G26" s="15"/>
      <c r="H26" s="15"/>
      <c r="I26" s="15">
        <f t="shared" si="16"/>
        <v>0</v>
      </c>
      <c r="J26" s="39">
        <f t="shared" si="7"/>
        <v>0</v>
      </c>
      <c r="K26" s="40">
        <v>40</v>
      </c>
      <c r="L26" s="15">
        <v>5</v>
      </c>
      <c r="M26" s="15">
        <f t="shared" si="8"/>
        <v>5</v>
      </c>
      <c r="N26" s="15"/>
      <c r="O26" s="26"/>
      <c r="P26" s="15">
        <f t="shared" si="9"/>
        <v>5</v>
      </c>
      <c r="Q26" s="61">
        <f t="shared" si="10"/>
        <v>0.125</v>
      </c>
      <c r="R26" s="40">
        <v>1</v>
      </c>
      <c r="S26" s="62"/>
      <c r="T26" s="71"/>
      <c r="U26" s="71"/>
      <c r="V26" s="15">
        <f t="shared" si="11"/>
        <v>0</v>
      </c>
      <c r="W26" s="72">
        <f t="shared" si="12"/>
        <v>0</v>
      </c>
      <c r="X26" s="63">
        <f t="shared" si="13"/>
        <v>0.00625</v>
      </c>
      <c r="Y26" s="15">
        <v>71.2</v>
      </c>
      <c r="Z26">
        <f t="shared" si="14"/>
        <v>-66.2</v>
      </c>
      <c r="AA26" t="str">
        <f t="shared" si="0"/>
        <v>五星路支行</v>
      </c>
      <c r="AB26" s="82" t="s">
        <v>177</v>
      </c>
      <c r="AC26" s="82">
        <v>0</v>
      </c>
      <c r="AD26" s="82">
        <v>0</v>
      </c>
      <c r="AE26" s="82">
        <v>0</v>
      </c>
      <c r="AF26" s="82">
        <v>0</v>
      </c>
      <c r="AG26" t="str">
        <f t="shared" si="1"/>
        <v>五星路支行</v>
      </c>
      <c r="AI26" s="90" t="s">
        <v>178</v>
      </c>
      <c r="AJ26" s="90" t="s">
        <v>171</v>
      </c>
      <c r="AL26" s="84" t="s">
        <v>163</v>
      </c>
      <c r="AM26" s="84">
        <v>0</v>
      </c>
      <c r="AN26" s="84">
        <v>0</v>
      </c>
      <c r="AO26" s="84">
        <v>0</v>
      </c>
      <c r="AP26" s="84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t="s">
        <v>178</v>
      </c>
      <c r="AY26" t="s">
        <v>171</v>
      </c>
      <c r="BB26" t="str">
        <f t="shared" si="17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15"/>
        <v>零售市场部</v>
      </c>
      <c r="BS26" t="s">
        <v>168</v>
      </c>
      <c r="BT26">
        <v>104</v>
      </c>
    </row>
    <row r="27" ht="17.25" spans="1:72">
      <c r="A27" s="25"/>
      <c r="B27" s="13" t="s">
        <v>135</v>
      </c>
      <c r="C27" s="14">
        <v>14</v>
      </c>
      <c r="D27" s="15">
        <v>1</v>
      </c>
      <c r="E27" s="15">
        <f t="shared" si="5"/>
        <v>1</v>
      </c>
      <c r="F27" s="26"/>
      <c r="G27" s="15"/>
      <c r="H27" s="15"/>
      <c r="I27" s="15">
        <f t="shared" si="16"/>
        <v>1</v>
      </c>
      <c r="J27" s="39">
        <f t="shared" si="7"/>
        <v>0.0714285714285714</v>
      </c>
      <c r="K27" s="40">
        <v>60</v>
      </c>
      <c r="L27" s="15">
        <v>0</v>
      </c>
      <c r="M27" s="15">
        <f t="shared" si="8"/>
        <v>0</v>
      </c>
      <c r="N27" s="15"/>
      <c r="O27" s="26"/>
      <c r="P27" s="15">
        <f t="shared" si="9"/>
        <v>0</v>
      </c>
      <c r="Q27" s="61">
        <f t="shared" si="10"/>
        <v>0</v>
      </c>
      <c r="R27" s="40">
        <v>1</v>
      </c>
      <c r="S27" s="62"/>
      <c r="T27" s="71"/>
      <c r="U27" s="71"/>
      <c r="V27" s="15">
        <f t="shared" si="11"/>
        <v>0</v>
      </c>
      <c r="W27" s="72">
        <f t="shared" si="12"/>
        <v>0</v>
      </c>
      <c r="X27" s="63">
        <f t="shared" si="13"/>
        <v>0.00357142857142857</v>
      </c>
      <c r="Y27" s="15">
        <v>60.1792</v>
      </c>
      <c r="Z27">
        <f t="shared" si="14"/>
        <v>-60.1792</v>
      </c>
      <c r="AA27" t="str">
        <f t="shared" si="0"/>
        <v>高行支行</v>
      </c>
      <c r="AB27" s="82" t="s">
        <v>180</v>
      </c>
      <c r="AC27" s="82">
        <v>0</v>
      </c>
      <c r="AD27" s="82">
        <v>0</v>
      </c>
      <c r="AE27" s="82">
        <v>0</v>
      </c>
      <c r="AF27" s="82">
        <v>0</v>
      </c>
      <c r="AG27" t="str">
        <f t="shared" si="1"/>
        <v>高行支行</v>
      </c>
      <c r="AI27" s="90" t="s">
        <v>181</v>
      </c>
      <c r="AJ27" s="90" t="s">
        <v>171</v>
      </c>
      <c r="AL27" s="84" t="s">
        <v>149</v>
      </c>
      <c r="AM27" s="84">
        <v>0</v>
      </c>
      <c r="AN27" s="84">
        <v>5600</v>
      </c>
      <c r="AO27" s="84">
        <v>0</v>
      </c>
      <c r="AP27" s="84">
        <v>5600</v>
      </c>
      <c r="AR27" t="s">
        <v>149</v>
      </c>
      <c r="AS27">
        <v>0</v>
      </c>
      <c r="AT27">
        <v>5600</v>
      </c>
      <c r="AU27">
        <v>0</v>
      </c>
      <c r="AV27">
        <v>5600</v>
      </c>
      <c r="AX27" t="s">
        <v>181</v>
      </c>
      <c r="AY27" t="s">
        <v>171</v>
      </c>
      <c r="BB27" t="str">
        <f t="shared" si="17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15"/>
        <v>凌兆分理处</v>
      </c>
      <c r="BS27" t="s">
        <v>861</v>
      </c>
      <c r="BT27">
        <v>1</v>
      </c>
    </row>
    <row r="28" ht="17.25" spans="1:72">
      <c r="A28" s="25"/>
      <c r="B28" s="13" t="s">
        <v>167</v>
      </c>
      <c r="C28" s="14">
        <v>9</v>
      </c>
      <c r="D28" s="15">
        <v>0</v>
      </c>
      <c r="E28" s="15">
        <f t="shared" si="5"/>
        <v>0</v>
      </c>
      <c r="F28" s="26"/>
      <c r="G28" s="15"/>
      <c r="H28" s="15"/>
      <c r="I28" s="15">
        <f t="shared" si="16"/>
        <v>0</v>
      </c>
      <c r="J28" s="39">
        <f t="shared" si="7"/>
        <v>0</v>
      </c>
      <c r="K28" s="40">
        <v>50</v>
      </c>
      <c r="L28" s="15">
        <v>2.2</v>
      </c>
      <c r="M28" s="15">
        <f t="shared" si="8"/>
        <v>2.2</v>
      </c>
      <c r="N28" s="15"/>
      <c r="O28" s="26"/>
      <c r="P28" s="15">
        <f t="shared" si="9"/>
        <v>2.2</v>
      </c>
      <c r="Q28" s="61">
        <f t="shared" si="10"/>
        <v>0.044</v>
      </c>
      <c r="R28" s="40">
        <v>1</v>
      </c>
      <c r="S28" s="62"/>
      <c r="T28" s="71"/>
      <c r="U28" s="71"/>
      <c r="V28" s="15">
        <f t="shared" si="11"/>
        <v>0</v>
      </c>
      <c r="W28" s="72">
        <f t="shared" si="12"/>
        <v>0</v>
      </c>
      <c r="X28" s="63">
        <f t="shared" si="13"/>
        <v>0.0022</v>
      </c>
      <c r="Y28" s="15">
        <v>19</v>
      </c>
      <c r="Z28">
        <f t="shared" si="14"/>
        <v>-16.8</v>
      </c>
      <c r="AA28" t="str">
        <f t="shared" si="0"/>
        <v>施湾支行</v>
      </c>
      <c r="AB28" s="82" t="s">
        <v>186</v>
      </c>
      <c r="AC28" s="82">
        <v>0</v>
      </c>
      <c r="AD28" s="82">
        <v>0</v>
      </c>
      <c r="AE28" s="82">
        <v>0</v>
      </c>
      <c r="AF28" s="82">
        <v>0</v>
      </c>
      <c r="AG28" t="str">
        <f t="shared" si="1"/>
        <v>施湾支行</v>
      </c>
      <c r="AI28" s="90" t="s">
        <v>187</v>
      </c>
      <c r="AJ28" s="90" t="s">
        <v>171</v>
      </c>
      <c r="AL28" s="84" t="s">
        <v>88</v>
      </c>
      <c r="AM28" s="84">
        <v>0</v>
      </c>
      <c r="AN28" s="84">
        <v>0</v>
      </c>
      <c r="AO28" s="84">
        <v>0</v>
      </c>
      <c r="AP28" s="84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t="s">
        <v>187</v>
      </c>
      <c r="AY28" t="s">
        <v>171</v>
      </c>
      <c r="BB28" t="str">
        <f t="shared" si="17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15"/>
        <v>曹路支行</v>
      </c>
      <c r="BS28" t="s">
        <v>226</v>
      </c>
      <c r="BT28">
        <v>1</v>
      </c>
    </row>
    <row r="29" ht="17.25" spans="1:72">
      <c r="A29" s="25"/>
      <c r="B29" s="13" t="s">
        <v>102</v>
      </c>
      <c r="C29" s="14">
        <v>9</v>
      </c>
      <c r="D29" s="15">
        <v>0</v>
      </c>
      <c r="E29" s="15">
        <f t="shared" si="5"/>
        <v>0</v>
      </c>
      <c r="F29" s="26"/>
      <c r="G29" s="15"/>
      <c r="H29" s="15"/>
      <c r="I29" s="15">
        <f t="shared" si="16"/>
        <v>0</v>
      </c>
      <c r="J29" s="39">
        <f t="shared" si="7"/>
        <v>0</v>
      </c>
      <c r="K29" s="40">
        <v>170</v>
      </c>
      <c r="L29" s="15">
        <v>3.2662</v>
      </c>
      <c r="M29" s="15">
        <f t="shared" si="8"/>
        <v>3.2662</v>
      </c>
      <c r="N29" s="15"/>
      <c r="O29" s="26"/>
      <c r="P29" s="15">
        <f t="shared" si="9"/>
        <v>3.2662</v>
      </c>
      <c r="Q29" s="61">
        <f t="shared" si="10"/>
        <v>0.0192129411764706</v>
      </c>
      <c r="R29" s="40">
        <v>1</v>
      </c>
      <c r="S29" s="62"/>
      <c r="T29" s="71"/>
      <c r="U29" s="71"/>
      <c r="V29" s="15">
        <f t="shared" si="11"/>
        <v>0</v>
      </c>
      <c r="W29" s="72">
        <f t="shared" si="12"/>
        <v>0</v>
      </c>
      <c r="X29" s="63">
        <f t="shared" si="13"/>
        <v>0.00096064705882353</v>
      </c>
      <c r="Y29" s="15">
        <v>25.495</v>
      </c>
      <c r="Z29">
        <f t="shared" si="14"/>
        <v>-22.2288</v>
      </c>
      <c r="AA29" t="str">
        <f t="shared" si="0"/>
        <v>运营管理部</v>
      </c>
      <c r="AB29" s="82" t="s">
        <v>191</v>
      </c>
      <c r="AC29" s="82">
        <v>0</v>
      </c>
      <c r="AD29" s="82">
        <v>0</v>
      </c>
      <c r="AE29" s="82">
        <v>0</v>
      </c>
      <c r="AF29" s="82">
        <v>0</v>
      </c>
      <c r="AG29" t="str">
        <f t="shared" si="1"/>
        <v>运营管理部</v>
      </c>
      <c r="AI29" s="89" t="s">
        <v>192</v>
      </c>
      <c r="AJ29" s="90" t="s">
        <v>125</v>
      </c>
      <c r="AL29" s="84" t="s">
        <v>102</v>
      </c>
      <c r="AM29" s="84">
        <v>0</v>
      </c>
      <c r="AN29" s="84">
        <v>26462</v>
      </c>
      <c r="AO29" s="84">
        <v>0</v>
      </c>
      <c r="AP29" s="84">
        <v>32662</v>
      </c>
      <c r="AR29" t="s">
        <v>102</v>
      </c>
      <c r="AS29">
        <v>0</v>
      </c>
      <c r="AT29">
        <v>26462</v>
      </c>
      <c r="AU29">
        <v>0</v>
      </c>
      <c r="AV29">
        <v>32662</v>
      </c>
      <c r="AX29" t="s">
        <v>192</v>
      </c>
      <c r="AY29" t="s">
        <v>125</v>
      </c>
      <c r="BB29" t="str">
        <f t="shared" si="17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15"/>
        <v>零售市场部</v>
      </c>
      <c r="BS29" t="s">
        <v>179</v>
      </c>
      <c r="BT29">
        <v>32</v>
      </c>
    </row>
    <row r="30" ht="17.25" spans="1:72">
      <c r="A30" s="25"/>
      <c r="B30" s="13" t="s">
        <v>149</v>
      </c>
      <c r="C30" s="14">
        <v>9</v>
      </c>
      <c r="D30" s="15">
        <v>0</v>
      </c>
      <c r="E30" s="15">
        <f t="shared" si="5"/>
        <v>0</v>
      </c>
      <c r="F30" s="26"/>
      <c r="G30" s="15"/>
      <c r="H30" s="15"/>
      <c r="I30" s="15">
        <f t="shared" si="16"/>
        <v>0</v>
      </c>
      <c r="J30" s="39">
        <f t="shared" si="7"/>
        <v>0</v>
      </c>
      <c r="K30" s="40">
        <v>150</v>
      </c>
      <c r="L30" s="15">
        <v>0.56</v>
      </c>
      <c r="M30" s="15">
        <f t="shared" si="8"/>
        <v>0.56</v>
      </c>
      <c r="N30" s="15"/>
      <c r="O30" s="26"/>
      <c r="P30" s="15">
        <f t="shared" si="9"/>
        <v>0.56</v>
      </c>
      <c r="Q30" s="61">
        <f t="shared" si="10"/>
        <v>0.00373333333333333</v>
      </c>
      <c r="R30" s="40">
        <v>1</v>
      </c>
      <c r="S30" s="62"/>
      <c r="T30" s="71"/>
      <c r="U30" s="71"/>
      <c r="V30" s="15">
        <f t="shared" si="11"/>
        <v>0</v>
      </c>
      <c r="W30" s="72">
        <f t="shared" si="12"/>
        <v>0</v>
      </c>
      <c r="X30" s="63">
        <f t="shared" si="13"/>
        <v>0.000186666666666667</v>
      </c>
      <c r="Y30" s="15">
        <v>37.25</v>
      </c>
      <c r="Z30">
        <f t="shared" si="14"/>
        <v>-36.69</v>
      </c>
      <c r="AA30">
        <f t="shared" si="0"/>
        <v>0</v>
      </c>
      <c r="AB30" s="82" t="s">
        <v>196</v>
      </c>
      <c r="AC30" s="82">
        <v>0</v>
      </c>
      <c r="AD30" s="82">
        <v>0</v>
      </c>
      <c r="AE30" s="82">
        <v>0</v>
      </c>
      <c r="AF30" s="82">
        <v>0</v>
      </c>
      <c r="AG30">
        <f t="shared" si="1"/>
        <v>0</v>
      </c>
      <c r="AI30" s="90" t="s">
        <v>197</v>
      </c>
      <c r="AJ30" s="90" t="s">
        <v>125</v>
      </c>
      <c r="AL30" s="84" t="s">
        <v>135</v>
      </c>
      <c r="AM30" s="84">
        <v>1</v>
      </c>
      <c r="AN30" s="84">
        <v>0</v>
      </c>
      <c r="AO30" s="84">
        <v>1</v>
      </c>
      <c r="AP30" s="84">
        <v>0</v>
      </c>
      <c r="AR30" t="s">
        <v>135</v>
      </c>
      <c r="AS30">
        <v>1</v>
      </c>
      <c r="AT30">
        <v>0</v>
      </c>
      <c r="AU30">
        <v>1</v>
      </c>
      <c r="AV30">
        <v>0</v>
      </c>
      <c r="AX30" t="s">
        <v>197</v>
      </c>
      <c r="AY30" t="s">
        <v>125</v>
      </c>
      <c r="BB30" t="e">
        <f t="shared" si="17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15"/>
        <v>花木支行</v>
      </c>
      <c r="BS30" t="s">
        <v>237</v>
      </c>
      <c r="BT30">
        <v>3</v>
      </c>
    </row>
    <row r="31" ht="17.25" spans="1:72">
      <c r="A31" s="25"/>
      <c r="B31" s="13" t="s">
        <v>109</v>
      </c>
      <c r="C31" s="14">
        <v>10</v>
      </c>
      <c r="D31" s="15">
        <v>0</v>
      </c>
      <c r="E31" s="15">
        <f t="shared" si="5"/>
        <v>0</v>
      </c>
      <c r="F31" s="26"/>
      <c r="G31" s="15"/>
      <c r="H31" s="15"/>
      <c r="I31" s="15">
        <f t="shared" si="16"/>
        <v>0</v>
      </c>
      <c r="J31" s="39">
        <f t="shared" si="7"/>
        <v>0</v>
      </c>
      <c r="K31" s="40">
        <v>80</v>
      </c>
      <c r="L31" s="15">
        <v>0</v>
      </c>
      <c r="M31" s="15">
        <f t="shared" si="8"/>
        <v>0</v>
      </c>
      <c r="N31" s="15"/>
      <c r="O31" s="26"/>
      <c r="P31" s="15">
        <f t="shared" si="9"/>
        <v>0</v>
      </c>
      <c r="Q31" s="61">
        <f t="shared" si="10"/>
        <v>0</v>
      </c>
      <c r="R31" s="40">
        <v>1</v>
      </c>
      <c r="S31" s="62"/>
      <c r="T31" s="71"/>
      <c r="U31" s="71"/>
      <c r="V31" s="15">
        <f t="shared" si="11"/>
        <v>0</v>
      </c>
      <c r="W31" s="72">
        <f t="shared" si="12"/>
        <v>0</v>
      </c>
      <c r="X31" s="63">
        <f t="shared" si="13"/>
        <v>0</v>
      </c>
      <c r="Y31" s="15">
        <v>20</v>
      </c>
      <c r="Z31">
        <f t="shared" si="14"/>
        <v>-20</v>
      </c>
      <c r="AA31">
        <f t="shared" si="0"/>
        <v>0</v>
      </c>
      <c r="AB31" s="82" t="s">
        <v>200</v>
      </c>
      <c r="AC31" s="82">
        <v>0</v>
      </c>
      <c r="AD31" s="82">
        <v>0</v>
      </c>
      <c r="AE31" s="82">
        <v>0</v>
      </c>
      <c r="AF31" s="82">
        <v>0</v>
      </c>
      <c r="AG31">
        <f t="shared" si="1"/>
        <v>0</v>
      </c>
      <c r="AI31" s="91" t="s">
        <v>201</v>
      </c>
      <c r="AJ31" s="90" t="s">
        <v>125</v>
      </c>
      <c r="AL31" s="84" t="s">
        <v>109</v>
      </c>
      <c r="AM31" s="84">
        <v>0</v>
      </c>
      <c r="AN31" s="84">
        <v>0</v>
      </c>
      <c r="AO31" s="84">
        <v>0</v>
      </c>
      <c r="AP31" s="84">
        <v>0</v>
      </c>
      <c r="AR31" t="s">
        <v>109</v>
      </c>
      <c r="AS31">
        <v>0</v>
      </c>
      <c r="AT31">
        <v>0</v>
      </c>
      <c r="AU31">
        <v>0</v>
      </c>
      <c r="AV31">
        <v>0</v>
      </c>
      <c r="AX31" t="s">
        <v>201</v>
      </c>
      <c r="AY31" t="s">
        <v>125</v>
      </c>
      <c r="BB31" t="str">
        <f t="shared" si="17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15"/>
        <v>零售市场部</v>
      </c>
      <c r="BS31" t="s">
        <v>240</v>
      </c>
      <c r="BT31">
        <v>3</v>
      </c>
    </row>
    <row r="32" ht="17.25" spans="1:72">
      <c r="A32" s="25"/>
      <c r="B32" s="13" t="s">
        <v>157</v>
      </c>
      <c r="C32" s="14">
        <v>9</v>
      </c>
      <c r="D32" s="15">
        <v>0</v>
      </c>
      <c r="E32" s="15">
        <f t="shared" si="5"/>
        <v>0</v>
      </c>
      <c r="F32" s="26"/>
      <c r="G32" s="15"/>
      <c r="H32" s="15"/>
      <c r="I32" s="15">
        <f t="shared" si="16"/>
        <v>0</v>
      </c>
      <c r="J32" s="39">
        <f t="shared" si="7"/>
        <v>0</v>
      </c>
      <c r="K32" s="40">
        <v>20</v>
      </c>
      <c r="L32" s="15">
        <v>0</v>
      </c>
      <c r="M32" s="15">
        <f t="shared" si="8"/>
        <v>0</v>
      </c>
      <c r="N32" s="15"/>
      <c r="O32" s="26"/>
      <c r="P32" s="15">
        <f t="shared" si="9"/>
        <v>0</v>
      </c>
      <c r="Q32" s="61">
        <f t="shared" si="10"/>
        <v>0</v>
      </c>
      <c r="R32" s="40">
        <v>1</v>
      </c>
      <c r="S32" s="62"/>
      <c r="T32" s="71"/>
      <c r="U32" s="71"/>
      <c r="V32" s="15">
        <f t="shared" si="11"/>
        <v>0</v>
      </c>
      <c r="W32" s="72">
        <f t="shared" si="12"/>
        <v>0</v>
      </c>
      <c r="X32" s="63">
        <f t="shared" si="13"/>
        <v>0</v>
      </c>
      <c r="Y32" s="15">
        <v>82.347</v>
      </c>
      <c r="Z32">
        <f t="shared" si="14"/>
        <v>-82.347</v>
      </c>
      <c r="AA32" t="str">
        <f t="shared" si="0"/>
        <v>江镇支行</v>
      </c>
      <c r="AB32" s="82" t="s">
        <v>204</v>
      </c>
      <c r="AC32" s="82">
        <v>0</v>
      </c>
      <c r="AD32" s="82">
        <v>0</v>
      </c>
      <c r="AE32" s="82">
        <v>0</v>
      </c>
      <c r="AF32" s="82">
        <v>0</v>
      </c>
      <c r="AG32" t="str">
        <f t="shared" si="1"/>
        <v>江镇支行</v>
      </c>
      <c r="AI32" s="91" t="s">
        <v>205</v>
      </c>
      <c r="AJ32" s="90" t="s">
        <v>125</v>
      </c>
      <c r="AL32" s="84" t="s">
        <v>199</v>
      </c>
      <c r="AM32" s="84">
        <v>0</v>
      </c>
      <c r="AN32" s="84">
        <v>0</v>
      </c>
      <c r="AO32" s="84">
        <v>0</v>
      </c>
      <c r="AP32" s="84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t="s">
        <v>205</v>
      </c>
      <c r="AY32" t="s">
        <v>125</v>
      </c>
      <c r="BB32" t="str">
        <f t="shared" si="17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15"/>
        <v>零售市场部</v>
      </c>
      <c r="BS32" t="s">
        <v>189</v>
      </c>
      <c r="BT32">
        <v>65</v>
      </c>
    </row>
    <row r="33" ht="17.25" spans="1:72">
      <c r="A33" s="25"/>
      <c r="B33" s="13" t="s">
        <v>61</v>
      </c>
      <c r="C33" s="14">
        <v>9</v>
      </c>
      <c r="D33" s="15">
        <v>0</v>
      </c>
      <c r="E33" s="15">
        <f t="shared" si="5"/>
        <v>0</v>
      </c>
      <c r="F33" s="26"/>
      <c r="G33" s="15"/>
      <c r="H33" s="15"/>
      <c r="I33" s="15">
        <f t="shared" si="16"/>
        <v>0</v>
      </c>
      <c r="J33" s="39">
        <f t="shared" si="7"/>
        <v>0</v>
      </c>
      <c r="K33" s="40">
        <v>60</v>
      </c>
      <c r="L33" s="15">
        <v>0</v>
      </c>
      <c r="M33" s="15">
        <f t="shared" si="8"/>
        <v>0</v>
      </c>
      <c r="N33" s="15"/>
      <c r="O33" s="26"/>
      <c r="P33" s="15">
        <f t="shared" si="9"/>
        <v>0</v>
      </c>
      <c r="Q33" s="61">
        <f t="shared" si="10"/>
        <v>0</v>
      </c>
      <c r="R33" s="40">
        <v>1</v>
      </c>
      <c r="S33" s="62"/>
      <c r="T33" s="71"/>
      <c r="U33" s="71"/>
      <c r="V33" s="15">
        <f t="shared" si="11"/>
        <v>0</v>
      </c>
      <c r="W33" s="72">
        <f t="shared" si="12"/>
        <v>0</v>
      </c>
      <c r="X33" s="63">
        <f t="shared" si="13"/>
        <v>0</v>
      </c>
      <c r="Y33" s="15">
        <v>9.6</v>
      </c>
      <c r="Z33">
        <f t="shared" si="14"/>
        <v>-9.6</v>
      </c>
      <c r="AA33" t="str">
        <f t="shared" si="0"/>
        <v>三林支行</v>
      </c>
      <c r="AB33" s="82" t="s">
        <v>207</v>
      </c>
      <c r="AC33" s="82">
        <v>0</v>
      </c>
      <c r="AD33" s="82">
        <v>0</v>
      </c>
      <c r="AE33" s="82">
        <v>0</v>
      </c>
      <c r="AF33" s="82">
        <v>0</v>
      </c>
      <c r="AG33" t="str">
        <f t="shared" si="1"/>
        <v>三林支行</v>
      </c>
      <c r="AI33" s="91" t="s">
        <v>208</v>
      </c>
      <c r="AJ33" s="90" t="s">
        <v>125</v>
      </c>
      <c r="AL33" s="84" t="s">
        <v>117</v>
      </c>
      <c r="AM33" s="84">
        <v>1</v>
      </c>
      <c r="AN33" s="84">
        <v>0</v>
      </c>
      <c r="AO33" s="84">
        <v>1</v>
      </c>
      <c r="AP33" s="84">
        <v>0</v>
      </c>
      <c r="AR33" t="s">
        <v>117</v>
      </c>
      <c r="AS33">
        <v>1</v>
      </c>
      <c r="AT33">
        <v>0</v>
      </c>
      <c r="AU33">
        <v>1</v>
      </c>
      <c r="AV33">
        <v>0</v>
      </c>
      <c r="AX33" t="s">
        <v>208</v>
      </c>
      <c r="AY33" t="s">
        <v>125</v>
      </c>
      <c r="BB33" t="str">
        <f t="shared" si="17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15"/>
        <v>合庆支行</v>
      </c>
      <c r="BS33" t="s">
        <v>471</v>
      </c>
      <c r="BT33">
        <v>1</v>
      </c>
    </row>
    <row r="34" ht="17.25" spans="1:72">
      <c r="A34" s="25"/>
      <c r="B34" s="13" t="s">
        <v>210</v>
      </c>
      <c r="C34" s="14">
        <v>9</v>
      </c>
      <c r="D34" s="15">
        <v>0</v>
      </c>
      <c r="E34" s="15">
        <f t="shared" si="5"/>
        <v>0</v>
      </c>
      <c r="F34" s="26"/>
      <c r="G34" s="15"/>
      <c r="H34" s="15"/>
      <c r="I34" s="15">
        <f t="shared" si="16"/>
        <v>0</v>
      </c>
      <c r="J34" s="39">
        <f t="shared" si="7"/>
        <v>0</v>
      </c>
      <c r="K34" s="40">
        <v>30</v>
      </c>
      <c r="L34" s="15">
        <v>0</v>
      </c>
      <c r="M34" s="15">
        <f t="shared" si="8"/>
        <v>0</v>
      </c>
      <c r="N34" s="15"/>
      <c r="O34" s="26"/>
      <c r="P34" s="15">
        <f t="shared" si="9"/>
        <v>0</v>
      </c>
      <c r="Q34" s="61">
        <f t="shared" si="10"/>
        <v>0</v>
      </c>
      <c r="R34" s="40">
        <v>1</v>
      </c>
      <c r="S34" s="62"/>
      <c r="T34" s="71"/>
      <c r="U34" s="71"/>
      <c r="V34" s="15">
        <f t="shared" si="11"/>
        <v>0</v>
      </c>
      <c r="W34" s="72">
        <f t="shared" si="12"/>
        <v>0</v>
      </c>
      <c r="X34" s="63">
        <f t="shared" si="13"/>
        <v>0</v>
      </c>
      <c r="Y34" s="15">
        <v>87.57</v>
      </c>
      <c r="Z34">
        <f t="shared" si="14"/>
        <v>-87.57</v>
      </c>
      <c r="AA34" t="str">
        <f t="shared" si="0"/>
        <v>御桥分理处</v>
      </c>
      <c r="AB34" s="82" t="s">
        <v>62</v>
      </c>
      <c r="AC34" s="82">
        <v>0</v>
      </c>
      <c r="AD34" s="82">
        <v>0</v>
      </c>
      <c r="AE34" s="82">
        <v>0</v>
      </c>
      <c r="AF34" s="82">
        <v>0</v>
      </c>
      <c r="AG34" t="str">
        <f t="shared" si="1"/>
        <v>御桥分理处</v>
      </c>
      <c r="AI34" s="90" t="s">
        <v>212</v>
      </c>
      <c r="AJ34" s="90" t="s">
        <v>125</v>
      </c>
      <c r="AL34" s="84" t="s">
        <v>210</v>
      </c>
      <c r="AM34" s="84">
        <v>0</v>
      </c>
      <c r="AN34" s="84">
        <v>0</v>
      </c>
      <c r="AO34" s="84">
        <v>0</v>
      </c>
      <c r="AP34" s="84">
        <v>0</v>
      </c>
      <c r="AR34" t="s">
        <v>210</v>
      </c>
      <c r="AS34">
        <v>0</v>
      </c>
      <c r="AT34">
        <v>0</v>
      </c>
      <c r="AU34">
        <v>0</v>
      </c>
      <c r="AV34">
        <v>0</v>
      </c>
      <c r="AX34" t="s">
        <v>212</v>
      </c>
      <c r="AY34" t="s">
        <v>125</v>
      </c>
      <c r="BB34" t="str">
        <f t="shared" si="17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15"/>
        <v>东沟支行</v>
      </c>
      <c r="BS34" t="s">
        <v>477</v>
      </c>
      <c r="BT34">
        <v>3</v>
      </c>
    </row>
    <row r="35" ht="17.25" spans="1:72">
      <c r="A35" s="25"/>
      <c r="B35" s="13" t="s">
        <v>199</v>
      </c>
      <c r="C35" s="14">
        <v>9</v>
      </c>
      <c r="D35" s="15">
        <v>0</v>
      </c>
      <c r="E35" s="15">
        <f t="shared" si="5"/>
        <v>0</v>
      </c>
      <c r="F35" s="26"/>
      <c r="G35" s="15"/>
      <c r="H35" s="15"/>
      <c r="I35" s="15">
        <f t="shared" si="16"/>
        <v>0</v>
      </c>
      <c r="J35" s="39">
        <f t="shared" si="7"/>
        <v>0</v>
      </c>
      <c r="K35" s="40">
        <v>30</v>
      </c>
      <c r="L35" s="15">
        <v>0</v>
      </c>
      <c r="M35" s="15">
        <f t="shared" si="8"/>
        <v>0</v>
      </c>
      <c r="N35" s="15"/>
      <c r="O35" s="26"/>
      <c r="P35" s="15">
        <f t="shared" si="9"/>
        <v>0</v>
      </c>
      <c r="Q35" s="61">
        <f t="shared" si="10"/>
        <v>0</v>
      </c>
      <c r="R35" s="40">
        <v>1</v>
      </c>
      <c r="S35" s="62"/>
      <c r="T35" s="71"/>
      <c r="U35" s="71"/>
      <c r="V35" s="15">
        <f t="shared" si="11"/>
        <v>0</v>
      </c>
      <c r="W35" s="72">
        <f t="shared" si="12"/>
        <v>0</v>
      </c>
      <c r="X35" s="63">
        <f t="shared" si="13"/>
        <v>0</v>
      </c>
      <c r="Y35" s="15">
        <v>15.7</v>
      </c>
      <c r="Z35">
        <f t="shared" si="14"/>
        <v>-15.7</v>
      </c>
      <c r="AA35" t="str">
        <f t="shared" si="0"/>
        <v>曹路支行</v>
      </c>
      <c r="AB35" s="82" t="s">
        <v>216</v>
      </c>
      <c r="AC35" s="82">
        <v>0</v>
      </c>
      <c r="AD35" s="82">
        <v>0</v>
      </c>
      <c r="AE35" s="82">
        <v>0</v>
      </c>
      <c r="AF35" s="82">
        <v>0</v>
      </c>
      <c r="AG35" t="str">
        <f t="shared" si="1"/>
        <v>曹路支行</v>
      </c>
      <c r="AI35" s="90" t="s">
        <v>217</v>
      </c>
      <c r="AJ35" s="90" t="s">
        <v>125</v>
      </c>
      <c r="AL35" s="84" t="s">
        <v>219</v>
      </c>
      <c r="AM35" s="84">
        <v>0</v>
      </c>
      <c r="AN35" s="84">
        <v>0</v>
      </c>
      <c r="AO35" s="84">
        <v>0</v>
      </c>
      <c r="AP35" s="84">
        <v>0</v>
      </c>
      <c r="AR35" t="s">
        <v>219</v>
      </c>
      <c r="AS35">
        <v>0</v>
      </c>
      <c r="AT35">
        <v>0</v>
      </c>
      <c r="AU35">
        <v>0</v>
      </c>
      <c r="AV35">
        <v>0</v>
      </c>
      <c r="AX35" t="s">
        <v>217</v>
      </c>
      <c r="AY35" t="s">
        <v>125</v>
      </c>
      <c r="BB35" t="str">
        <f t="shared" si="17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15"/>
        <v>金桥支行</v>
      </c>
      <c r="BS35" t="s">
        <v>249</v>
      </c>
      <c r="BT35">
        <v>1</v>
      </c>
    </row>
    <row r="36" ht="17.25" spans="1:72">
      <c r="A36" s="25"/>
      <c r="B36" s="17" t="s">
        <v>219</v>
      </c>
      <c r="C36" s="18">
        <v>9</v>
      </c>
      <c r="D36" s="15">
        <v>0</v>
      </c>
      <c r="E36" s="15">
        <f t="shared" si="5"/>
        <v>0</v>
      </c>
      <c r="F36" s="19"/>
      <c r="G36" s="15"/>
      <c r="H36" s="15"/>
      <c r="I36" s="15">
        <f t="shared" si="16"/>
        <v>0</v>
      </c>
      <c r="J36" s="39">
        <f t="shared" si="7"/>
        <v>0</v>
      </c>
      <c r="K36" s="43">
        <v>20</v>
      </c>
      <c r="L36" s="15">
        <v>0</v>
      </c>
      <c r="M36" s="15">
        <f t="shared" si="8"/>
        <v>0</v>
      </c>
      <c r="N36" s="15"/>
      <c r="O36" s="26"/>
      <c r="P36" s="15">
        <f t="shared" si="9"/>
        <v>0</v>
      </c>
      <c r="Q36" s="61">
        <f t="shared" si="10"/>
        <v>0</v>
      </c>
      <c r="R36" s="40">
        <v>1</v>
      </c>
      <c r="S36" s="62"/>
      <c r="T36" s="71"/>
      <c r="U36" s="71"/>
      <c r="V36" s="15">
        <f t="shared" si="11"/>
        <v>0</v>
      </c>
      <c r="W36" s="72">
        <f t="shared" si="12"/>
        <v>0</v>
      </c>
      <c r="X36" s="63">
        <f t="shared" si="13"/>
        <v>0</v>
      </c>
      <c r="Y36" s="15">
        <v>3.2</v>
      </c>
      <c r="Z36">
        <f t="shared" si="14"/>
        <v>-3.2</v>
      </c>
      <c r="AA36" t="str">
        <f t="shared" si="0"/>
        <v>川沙支行</v>
      </c>
      <c r="AB36" s="82" t="s">
        <v>48</v>
      </c>
      <c r="AC36" s="82">
        <v>1</v>
      </c>
      <c r="AD36" s="82">
        <v>0</v>
      </c>
      <c r="AE36" s="82">
        <v>1</v>
      </c>
      <c r="AF36" s="82">
        <v>0</v>
      </c>
      <c r="AG36" t="str">
        <f t="shared" si="1"/>
        <v>川沙支行</v>
      </c>
      <c r="AI36" s="90" t="s">
        <v>220</v>
      </c>
      <c r="AJ36" s="90" t="s">
        <v>125</v>
      </c>
      <c r="AL36" s="84" t="s">
        <v>121</v>
      </c>
      <c r="AM36" s="84">
        <v>0</v>
      </c>
      <c r="AN36" s="84">
        <v>260000</v>
      </c>
      <c r="AO36" s="84">
        <v>0</v>
      </c>
      <c r="AP36" s="84">
        <v>413000</v>
      </c>
      <c r="AR36" t="s">
        <v>121</v>
      </c>
      <c r="AS36">
        <v>0</v>
      </c>
      <c r="AT36">
        <v>260000</v>
      </c>
      <c r="AU36">
        <v>0</v>
      </c>
      <c r="AV36">
        <v>413000</v>
      </c>
      <c r="AX36" t="s">
        <v>220</v>
      </c>
      <c r="AY36" t="s">
        <v>125</v>
      </c>
      <c r="BB36" t="str">
        <f t="shared" si="17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15"/>
        <v>御桥分理处</v>
      </c>
      <c r="BS36" t="s">
        <v>486</v>
      </c>
      <c r="BT36">
        <v>1</v>
      </c>
    </row>
    <row r="37" ht="18" spans="1:72">
      <c r="A37" s="27"/>
      <c r="B37" s="28" t="s">
        <v>90</v>
      </c>
      <c r="C37" s="29">
        <v>17</v>
      </c>
      <c r="D37" s="23">
        <v>0</v>
      </c>
      <c r="E37" s="23">
        <f t="shared" si="5"/>
        <v>0</v>
      </c>
      <c r="F37" s="30"/>
      <c r="G37" s="15"/>
      <c r="H37" s="23"/>
      <c r="I37" s="23">
        <f t="shared" si="16"/>
        <v>0</v>
      </c>
      <c r="J37" s="46">
        <f t="shared" si="7"/>
        <v>0</v>
      </c>
      <c r="K37" s="47">
        <v>50</v>
      </c>
      <c r="L37" s="23">
        <v>0</v>
      </c>
      <c r="M37" s="15">
        <f t="shared" si="8"/>
        <v>0</v>
      </c>
      <c r="N37" s="15"/>
      <c r="O37" s="30"/>
      <c r="P37" s="23">
        <f t="shared" si="9"/>
        <v>0</v>
      </c>
      <c r="Q37" s="73">
        <f t="shared" si="10"/>
        <v>0</v>
      </c>
      <c r="R37" s="47">
        <v>1</v>
      </c>
      <c r="S37" s="62"/>
      <c r="T37" s="74"/>
      <c r="U37" s="74"/>
      <c r="V37" s="23">
        <f t="shared" si="11"/>
        <v>0</v>
      </c>
      <c r="W37" s="75">
        <f t="shared" si="12"/>
        <v>0</v>
      </c>
      <c r="X37" s="76">
        <f t="shared" si="13"/>
        <v>0</v>
      </c>
      <c r="Y37" s="23">
        <v>9.1</v>
      </c>
      <c r="Z37">
        <f t="shared" si="14"/>
        <v>-9.1</v>
      </c>
      <c r="AA37" t="str">
        <f t="shared" si="0"/>
        <v>曹路支行</v>
      </c>
      <c r="AB37" s="82" t="s">
        <v>76</v>
      </c>
      <c r="AC37" s="82">
        <v>1</v>
      </c>
      <c r="AD37" s="82">
        <v>0</v>
      </c>
      <c r="AE37" s="82">
        <v>1</v>
      </c>
      <c r="AF37" s="82">
        <v>0</v>
      </c>
      <c r="AG37" t="str">
        <f t="shared" si="1"/>
        <v>曹路支行</v>
      </c>
      <c r="AI37" s="90" t="s">
        <v>223</v>
      </c>
      <c r="AJ37" s="90" t="s">
        <v>125</v>
      </c>
      <c r="AL37" s="84" t="s">
        <v>213</v>
      </c>
      <c r="AM37" s="84">
        <v>0</v>
      </c>
      <c r="AN37" s="84">
        <v>0</v>
      </c>
      <c r="AO37" s="84">
        <v>0</v>
      </c>
      <c r="AP37" s="84">
        <v>0</v>
      </c>
      <c r="AR37" t="s">
        <v>213</v>
      </c>
      <c r="AS37">
        <v>0</v>
      </c>
      <c r="AT37">
        <v>0</v>
      </c>
      <c r="AU37">
        <v>0</v>
      </c>
      <c r="AV37">
        <v>0</v>
      </c>
      <c r="AX37" t="s">
        <v>223</v>
      </c>
      <c r="AY37" t="s">
        <v>125</v>
      </c>
      <c r="BB37" t="str">
        <f t="shared" si="17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15"/>
        <v>张江支行</v>
      </c>
      <c r="BS37" t="s">
        <v>493</v>
      </c>
      <c r="BT37">
        <v>4</v>
      </c>
    </row>
    <row r="38" ht="18" spans="1:72">
      <c r="A38" s="25" t="s">
        <v>227</v>
      </c>
      <c r="B38" s="13" t="s">
        <v>82</v>
      </c>
      <c r="C38" s="14">
        <v>9</v>
      </c>
      <c r="D38" s="15">
        <v>0</v>
      </c>
      <c r="E38" s="15">
        <f t="shared" si="5"/>
        <v>0</v>
      </c>
      <c r="F38" s="26"/>
      <c r="G38" s="15"/>
      <c r="H38" s="15"/>
      <c r="I38" s="15">
        <f t="shared" si="16"/>
        <v>0</v>
      </c>
      <c r="J38" s="39">
        <f t="shared" si="7"/>
        <v>0</v>
      </c>
      <c r="K38" s="40">
        <v>20</v>
      </c>
      <c r="L38" s="15">
        <v>5</v>
      </c>
      <c r="M38" s="15">
        <f t="shared" si="8"/>
        <v>0</v>
      </c>
      <c r="N38" s="15">
        <v>5</v>
      </c>
      <c r="O38" s="26"/>
      <c r="P38" s="15">
        <f t="shared" si="9"/>
        <v>5</v>
      </c>
      <c r="Q38" s="61">
        <f t="shared" si="10"/>
        <v>0.25</v>
      </c>
      <c r="R38" s="40">
        <v>1</v>
      </c>
      <c r="S38" s="62"/>
      <c r="T38" s="71"/>
      <c r="U38" s="71"/>
      <c r="V38" s="15">
        <f t="shared" si="11"/>
        <v>0</v>
      </c>
      <c r="W38" s="72">
        <f t="shared" si="12"/>
        <v>0</v>
      </c>
      <c r="X38" s="63">
        <f t="shared" si="13"/>
        <v>0.0125</v>
      </c>
      <c r="Y38" s="15">
        <v>32.06</v>
      </c>
      <c r="Z38">
        <f t="shared" si="14"/>
        <v>-27.06</v>
      </c>
      <c r="AA38" t="str">
        <f t="shared" si="0"/>
        <v>北蔡支行</v>
      </c>
      <c r="AB38" s="82" t="s">
        <v>58</v>
      </c>
      <c r="AC38" s="82">
        <v>0</v>
      </c>
      <c r="AD38" s="82">
        <v>0</v>
      </c>
      <c r="AE38" s="82">
        <v>0</v>
      </c>
      <c r="AF38" s="82">
        <v>0</v>
      </c>
      <c r="AG38" t="str">
        <f t="shared" si="1"/>
        <v>北蔡支行</v>
      </c>
      <c r="AI38" s="90" t="s">
        <v>228</v>
      </c>
      <c r="AJ38" s="90" t="s">
        <v>125</v>
      </c>
      <c r="AL38" s="84" t="s">
        <v>225</v>
      </c>
      <c r="AM38" s="84">
        <v>1</v>
      </c>
      <c r="AN38" s="84">
        <v>0</v>
      </c>
      <c r="AO38" s="84">
        <v>1</v>
      </c>
      <c r="AP38" s="84">
        <v>6000</v>
      </c>
      <c r="AR38" t="s">
        <v>225</v>
      </c>
      <c r="AS38">
        <v>1</v>
      </c>
      <c r="AT38">
        <v>0</v>
      </c>
      <c r="AU38">
        <v>1</v>
      </c>
      <c r="AV38">
        <v>6000</v>
      </c>
      <c r="AX38" t="s">
        <v>228</v>
      </c>
      <c r="AY38" t="s">
        <v>125</v>
      </c>
      <c r="BB38" t="str">
        <f t="shared" si="17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15"/>
        <v>南新支行</v>
      </c>
      <c r="BS38" t="s">
        <v>747</v>
      </c>
      <c r="BT38">
        <v>2</v>
      </c>
    </row>
    <row r="39" ht="17.25" spans="1:72">
      <c r="A39" s="25"/>
      <c r="B39" s="13" t="s">
        <v>93</v>
      </c>
      <c r="C39" s="14">
        <v>9</v>
      </c>
      <c r="D39" s="15">
        <v>1</v>
      </c>
      <c r="E39" s="15">
        <f t="shared" si="5"/>
        <v>1</v>
      </c>
      <c r="F39" s="26"/>
      <c r="G39" s="15"/>
      <c r="H39" s="15"/>
      <c r="I39" s="15">
        <f t="shared" si="16"/>
        <v>1</v>
      </c>
      <c r="J39" s="39">
        <f t="shared" si="7"/>
        <v>0.111111111111111</v>
      </c>
      <c r="K39" s="40">
        <v>30</v>
      </c>
      <c r="L39" s="15">
        <v>1.1</v>
      </c>
      <c r="M39" s="15">
        <f t="shared" si="8"/>
        <v>1.1</v>
      </c>
      <c r="N39" s="15"/>
      <c r="O39" s="26"/>
      <c r="P39" s="15">
        <f t="shared" si="9"/>
        <v>1.1</v>
      </c>
      <c r="Q39" s="61">
        <f t="shared" si="10"/>
        <v>0.0366666666666667</v>
      </c>
      <c r="R39" s="40">
        <v>1</v>
      </c>
      <c r="S39" s="62"/>
      <c r="T39" s="71"/>
      <c r="U39" s="71"/>
      <c r="V39" s="15">
        <f t="shared" si="11"/>
        <v>0</v>
      </c>
      <c r="W39" s="72">
        <f t="shared" si="12"/>
        <v>0</v>
      </c>
      <c r="X39" s="63">
        <f t="shared" si="13"/>
        <v>0.00738888888888889</v>
      </c>
      <c r="Y39" s="15">
        <v>64.19</v>
      </c>
      <c r="Z39">
        <f t="shared" si="14"/>
        <v>-63.09</v>
      </c>
      <c r="AA39">
        <f t="shared" si="0"/>
        <v>0</v>
      </c>
      <c r="AB39" s="82" t="s">
        <v>230</v>
      </c>
      <c r="AC39" s="82">
        <v>0</v>
      </c>
      <c r="AD39" s="82">
        <v>0</v>
      </c>
      <c r="AE39" s="82">
        <v>0</v>
      </c>
      <c r="AF39" s="82">
        <v>0</v>
      </c>
      <c r="AG39">
        <f t="shared" si="1"/>
        <v>0</v>
      </c>
      <c r="AI39" s="90" t="s">
        <v>231</v>
      </c>
      <c r="AJ39" s="90" t="s">
        <v>125</v>
      </c>
      <c r="AL39" s="84" t="s">
        <v>128</v>
      </c>
      <c r="AM39" s="84">
        <v>0</v>
      </c>
      <c r="AN39" s="84">
        <v>0</v>
      </c>
      <c r="AO39" s="84">
        <v>0</v>
      </c>
      <c r="AP39" s="84">
        <v>0</v>
      </c>
      <c r="AR39" t="s">
        <v>128</v>
      </c>
      <c r="AS39">
        <v>0</v>
      </c>
      <c r="AT39">
        <v>0</v>
      </c>
      <c r="AU39">
        <v>0</v>
      </c>
      <c r="AV39">
        <v>0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15"/>
        <v>杨思支行</v>
      </c>
      <c r="BS39" t="s">
        <v>198</v>
      </c>
      <c r="BT39">
        <v>4</v>
      </c>
    </row>
    <row r="40" ht="17.25" spans="1:72">
      <c r="A40" s="25"/>
      <c r="B40" s="13" t="s">
        <v>225</v>
      </c>
      <c r="C40" s="14">
        <v>9</v>
      </c>
      <c r="D40" s="15">
        <v>1</v>
      </c>
      <c r="E40" s="15">
        <f t="shared" si="5"/>
        <v>1</v>
      </c>
      <c r="F40" s="26"/>
      <c r="G40" s="15"/>
      <c r="H40" s="15"/>
      <c r="I40" s="15">
        <f t="shared" si="16"/>
        <v>1</v>
      </c>
      <c r="J40" s="39">
        <f t="shared" si="7"/>
        <v>0.111111111111111</v>
      </c>
      <c r="K40" s="40">
        <v>20</v>
      </c>
      <c r="L40" s="15">
        <v>0.6</v>
      </c>
      <c r="M40" s="15">
        <f t="shared" si="8"/>
        <v>0.6</v>
      </c>
      <c r="N40" s="15"/>
      <c r="O40" s="26"/>
      <c r="P40" s="15">
        <f t="shared" si="9"/>
        <v>0.6</v>
      </c>
      <c r="Q40" s="61">
        <f t="shared" si="10"/>
        <v>0.03</v>
      </c>
      <c r="R40" s="40">
        <v>1</v>
      </c>
      <c r="S40" s="62"/>
      <c r="T40" s="71"/>
      <c r="U40" s="71"/>
      <c r="V40" s="15">
        <f t="shared" si="11"/>
        <v>0</v>
      </c>
      <c r="W40" s="72">
        <f t="shared" si="12"/>
        <v>0</v>
      </c>
      <c r="X40" s="63">
        <f t="shared" si="13"/>
        <v>0.00705555555555556</v>
      </c>
      <c r="Y40" s="15">
        <v>37.9888</v>
      </c>
      <c r="Z40">
        <f t="shared" si="14"/>
        <v>-37.3888</v>
      </c>
      <c r="AA40" t="str">
        <f t="shared" si="0"/>
        <v>金海华城分理处</v>
      </c>
      <c r="AB40" s="82" t="s">
        <v>233</v>
      </c>
      <c r="AC40" s="82">
        <v>0</v>
      </c>
      <c r="AD40" s="82">
        <v>0</v>
      </c>
      <c r="AE40" s="82">
        <v>0</v>
      </c>
      <c r="AF40" s="82">
        <v>0</v>
      </c>
      <c r="AG40" t="str">
        <f t="shared" si="1"/>
        <v>金海华城分理处</v>
      </c>
      <c r="AI40" s="90" t="s">
        <v>234</v>
      </c>
      <c r="AJ40" s="90" t="s">
        <v>125</v>
      </c>
      <c r="AL40" s="84" t="s">
        <v>93</v>
      </c>
      <c r="AM40" s="84">
        <v>1</v>
      </c>
      <c r="AN40" s="84">
        <v>1000</v>
      </c>
      <c r="AO40" s="84">
        <v>1</v>
      </c>
      <c r="AP40" s="84">
        <v>11000</v>
      </c>
      <c r="AR40" t="s">
        <v>93</v>
      </c>
      <c r="AS40">
        <v>1</v>
      </c>
      <c r="AT40">
        <v>1000</v>
      </c>
      <c r="AU40">
        <v>1</v>
      </c>
      <c r="AV40">
        <v>11000</v>
      </c>
      <c r="AX40" t="s">
        <v>234</v>
      </c>
      <c r="AY40" t="s">
        <v>125</v>
      </c>
      <c r="BB40" t="e">
        <f t="shared" ref="BB40:BB49" si="18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15"/>
        <v>洋泾支行</v>
      </c>
      <c r="BS40" t="s">
        <v>256</v>
      </c>
      <c r="BT40">
        <v>2</v>
      </c>
    </row>
    <row r="41" ht="17.25" spans="1:70">
      <c r="A41" s="25"/>
      <c r="B41" s="13" t="s">
        <v>159</v>
      </c>
      <c r="C41" s="14">
        <v>9</v>
      </c>
      <c r="D41" s="15">
        <v>0</v>
      </c>
      <c r="E41" s="15">
        <f t="shared" si="5"/>
        <v>0</v>
      </c>
      <c r="F41" s="26"/>
      <c r="G41" s="15"/>
      <c r="H41" s="15"/>
      <c r="I41" s="15">
        <f t="shared" si="16"/>
        <v>0</v>
      </c>
      <c r="J41" s="39">
        <f t="shared" si="7"/>
        <v>0</v>
      </c>
      <c r="K41" s="40">
        <v>40</v>
      </c>
      <c r="L41" s="15">
        <v>2</v>
      </c>
      <c r="M41" s="15">
        <f t="shared" si="8"/>
        <v>2</v>
      </c>
      <c r="N41" s="15"/>
      <c r="O41" s="26"/>
      <c r="P41" s="15">
        <f t="shared" si="9"/>
        <v>2</v>
      </c>
      <c r="Q41" s="61">
        <f t="shared" si="10"/>
        <v>0.05</v>
      </c>
      <c r="R41" s="40">
        <v>1</v>
      </c>
      <c r="S41" s="62"/>
      <c r="T41" s="71"/>
      <c r="U41" s="71"/>
      <c r="V41" s="15">
        <f t="shared" si="11"/>
        <v>0</v>
      </c>
      <c r="W41" s="72">
        <f t="shared" si="12"/>
        <v>0</v>
      </c>
      <c r="X41" s="63">
        <f t="shared" si="13"/>
        <v>0.0025</v>
      </c>
      <c r="Y41" s="15">
        <v>21.3</v>
      </c>
      <c r="Z41">
        <f t="shared" si="14"/>
        <v>-19.3</v>
      </c>
      <c r="AA41" t="str">
        <f t="shared" si="0"/>
        <v>零售市场部</v>
      </c>
      <c r="AB41" s="82" t="s">
        <v>65</v>
      </c>
      <c r="AC41" s="82">
        <v>0</v>
      </c>
      <c r="AD41" s="82">
        <v>4000</v>
      </c>
      <c r="AE41" s="82">
        <v>0</v>
      </c>
      <c r="AF41" s="82">
        <v>4000</v>
      </c>
      <c r="AG41" t="str">
        <f t="shared" si="1"/>
        <v>零售市场部</v>
      </c>
      <c r="AI41" s="90" t="s">
        <v>238</v>
      </c>
      <c r="AJ41" s="90" t="s">
        <v>125</v>
      </c>
      <c r="AL41" s="84" t="s">
        <v>159</v>
      </c>
      <c r="AM41" s="84">
        <v>0</v>
      </c>
      <c r="AN41" s="84">
        <v>20000</v>
      </c>
      <c r="AO41" s="84">
        <v>0</v>
      </c>
      <c r="AP41" s="84">
        <v>20000</v>
      </c>
      <c r="AR41" t="s">
        <v>159</v>
      </c>
      <c r="AS41">
        <v>0</v>
      </c>
      <c r="AT41">
        <v>20000</v>
      </c>
      <c r="AU41">
        <v>0</v>
      </c>
      <c r="AV41">
        <v>20000</v>
      </c>
      <c r="AX41" t="s">
        <v>238</v>
      </c>
      <c r="AY41" t="s">
        <v>125</v>
      </c>
      <c r="BB41" t="str">
        <f t="shared" si="18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15"/>
        <v>#N/A</v>
      </c>
    </row>
    <row r="42" ht="17.25" spans="1:70">
      <c r="A42" s="25"/>
      <c r="B42" s="13" t="s">
        <v>229</v>
      </c>
      <c r="C42" s="14">
        <v>9</v>
      </c>
      <c r="D42" s="15">
        <v>0</v>
      </c>
      <c r="E42" s="15">
        <f t="shared" si="5"/>
        <v>0</v>
      </c>
      <c r="F42" s="26"/>
      <c r="G42" s="15"/>
      <c r="H42" s="15"/>
      <c r="I42" s="15">
        <f t="shared" si="16"/>
        <v>0</v>
      </c>
      <c r="J42" s="39">
        <f t="shared" si="7"/>
        <v>0</v>
      </c>
      <c r="K42" s="40">
        <v>20</v>
      </c>
      <c r="L42" s="15">
        <v>0</v>
      </c>
      <c r="M42" s="15">
        <f t="shared" si="8"/>
        <v>0</v>
      </c>
      <c r="N42" s="15"/>
      <c r="O42" s="26"/>
      <c r="P42" s="15">
        <f t="shared" si="9"/>
        <v>0</v>
      </c>
      <c r="Q42" s="61">
        <f t="shared" si="10"/>
        <v>0</v>
      </c>
      <c r="R42" s="40">
        <v>1</v>
      </c>
      <c r="S42" s="62"/>
      <c r="T42" s="71"/>
      <c r="U42" s="71"/>
      <c r="V42" s="15">
        <f t="shared" si="11"/>
        <v>0</v>
      </c>
      <c r="W42" s="72">
        <f t="shared" si="12"/>
        <v>0</v>
      </c>
      <c r="X42" s="63">
        <f t="shared" si="13"/>
        <v>0</v>
      </c>
      <c r="Y42" s="15">
        <v>7</v>
      </c>
      <c r="Z42">
        <f t="shared" si="14"/>
        <v>-7</v>
      </c>
      <c r="AA42" t="str">
        <f t="shared" si="0"/>
        <v>凌兆分理处</v>
      </c>
      <c r="AB42" s="82" t="s">
        <v>242</v>
      </c>
      <c r="AC42" s="82">
        <v>0</v>
      </c>
      <c r="AD42" s="82">
        <v>0</v>
      </c>
      <c r="AE42" s="82">
        <v>0</v>
      </c>
      <c r="AF42" s="82">
        <v>0</v>
      </c>
      <c r="AG42" t="str">
        <f t="shared" si="1"/>
        <v>凌兆分理处</v>
      </c>
      <c r="AI42" s="90" t="s">
        <v>243</v>
      </c>
      <c r="AJ42" s="90" t="s">
        <v>125</v>
      </c>
      <c r="AL42" s="84" t="s">
        <v>229</v>
      </c>
      <c r="AM42" s="84">
        <v>0</v>
      </c>
      <c r="AN42" s="84">
        <v>0</v>
      </c>
      <c r="AO42" s="84">
        <v>0</v>
      </c>
      <c r="AP42" s="84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18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15"/>
        <v>#N/A</v>
      </c>
    </row>
    <row r="43" ht="17.25" spans="1:70">
      <c r="A43" s="25"/>
      <c r="B43" s="13" t="s">
        <v>128</v>
      </c>
      <c r="C43" s="14">
        <v>9</v>
      </c>
      <c r="D43" s="15">
        <v>0</v>
      </c>
      <c r="E43" s="15">
        <f t="shared" si="5"/>
        <v>0</v>
      </c>
      <c r="F43" s="26"/>
      <c r="G43" s="15"/>
      <c r="H43" s="15"/>
      <c r="I43" s="15">
        <f t="shared" si="16"/>
        <v>0</v>
      </c>
      <c r="J43" s="39">
        <f t="shared" si="7"/>
        <v>0</v>
      </c>
      <c r="K43" s="40">
        <v>40</v>
      </c>
      <c r="L43" s="15">
        <v>0</v>
      </c>
      <c r="M43" s="15">
        <f t="shared" si="8"/>
        <v>0</v>
      </c>
      <c r="N43" s="15"/>
      <c r="O43" s="26"/>
      <c r="P43" s="15">
        <f t="shared" si="9"/>
        <v>0</v>
      </c>
      <c r="Q43" s="61">
        <f t="shared" si="10"/>
        <v>0</v>
      </c>
      <c r="R43" s="40">
        <v>1</v>
      </c>
      <c r="S43" s="62"/>
      <c r="T43" s="71"/>
      <c r="U43" s="71"/>
      <c r="V43" s="15">
        <f t="shared" si="11"/>
        <v>0</v>
      </c>
      <c r="W43" s="72">
        <f t="shared" si="12"/>
        <v>0</v>
      </c>
      <c r="X43" s="63">
        <f t="shared" si="13"/>
        <v>0</v>
      </c>
      <c r="Y43" s="15">
        <v>18.6</v>
      </c>
      <c r="Z43">
        <f t="shared" si="14"/>
        <v>-18.6</v>
      </c>
      <c r="AA43">
        <f t="shared" si="0"/>
        <v>0</v>
      </c>
      <c r="AB43" s="82" t="s">
        <v>246</v>
      </c>
      <c r="AC43" s="82">
        <v>0</v>
      </c>
      <c r="AD43" s="82">
        <v>0</v>
      </c>
      <c r="AE43" s="82">
        <v>0</v>
      </c>
      <c r="AF43" s="82">
        <v>0</v>
      </c>
      <c r="AG43">
        <f t="shared" si="1"/>
        <v>0</v>
      </c>
      <c r="AI43" s="89" t="s">
        <v>247</v>
      </c>
      <c r="AJ43" s="90" t="s">
        <v>125</v>
      </c>
      <c r="AL43" s="84" t="s">
        <v>82</v>
      </c>
      <c r="AM43" s="84">
        <v>0</v>
      </c>
      <c r="AN43" s="84">
        <v>0</v>
      </c>
      <c r="AO43" s="84">
        <v>0</v>
      </c>
      <c r="AP43" s="84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t="s">
        <v>247</v>
      </c>
      <c r="AY43" t="s">
        <v>125</v>
      </c>
      <c r="BB43" t="str">
        <f t="shared" si="18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15"/>
        <v>#N/A</v>
      </c>
    </row>
    <row r="44" ht="17.25" spans="1:70">
      <c r="A44" s="25"/>
      <c r="B44" s="13" t="s">
        <v>182</v>
      </c>
      <c r="C44" s="14">
        <v>12</v>
      </c>
      <c r="D44" s="15">
        <v>0</v>
      </c>
      <c r="E44" s="15">
        <f t="shared" si="5"/>
        <v>0</v>
      </c>
      <c r="F44" s="26"/>
      <c r="G44" s="15"/>
      <c r="H44" s="15"/>
      <c r="I44" s="15">
        <f t="shared" si="16"/>
        <v>0</v>
      </c>
      <c r="J44" s="39">
        <f t="shared" si="7"/>
        <v>0</v>
      </c>
      <c r="K44" s="40">
        <v>50</v>
      </c>
      <c r="L44" s="15">
        <v>0</v>
      </c>
      <c r="M44" s="15">
        <f t="shared" si="8"/>
        <v>0</v>
      </c>
      <c r="N44" s="15"/>
      <c r="O44" s="26"/>
      <c r="P44" s="15">
        <f t="shared" si="9"/>
        <v>0</v>
      </c>
      <c r="Q44" s="61">
        <f t="shared" si="10"/>
        <v>0</v>
      </c>
      <c r="R44" s="40">
        <v>1</v>
      </c>
      <c r="S44" s="62"/>
      <c r="T44" s="71"/>
      <c r="U44" s="71"/>
      <c r="V44" s="15">
        <f t="shared" si="11"/>
        <v>0</v>
      </c>
      <c r="W44" s="72">
        <f t="shared" si="12"/>
        <v>0</v>
      </c>
      <c r="X44" s="63">
        <f t="shared" si="13"/>
        <v>0</v>
      </c>
      <c r="Y44" s="15">
        <v>25.7324</v>
      </c>
      <c r="Z44">
        <f t="shared" si="14"/>
        <v>-25.7324</v>
      </c>
      <c r="AA44">
        <f t="shared" si="0"/>
        <v>0</v>
      </c>
      <c r="AB44" s="82" t="s">
        <v>250</v>
      </c>
      <c r="AC44" s="82">
        <v>0</v>
      </c>
      <c r="AD44" s="82">
        <v>0</v>
      </c>
      <c r="AE44" s="82">
        <v>0</v>
      </c>
      <c r="AF44" s="82">
        <v>0</v>
      </c>
      <c r="AG44">
        <f t="shared" si="1"/>
        <v>0</v>
      </c>
      <c r="AI44" s="91" t="s">
        <v>251</v>
      </c>
      <c r="AJ44" s="90" t="s">
        <v>188</v>
      </c>
      <c r="AL44" s="84" t="s">
        <v>241</v>
      </c>
      <c r="AM44" s="84">
        <v>0</v>
      </c>
      <c r="AN44" s="84">
        <v>0</v>
      </c>
      <c r="AO44" s="84">
        <v>0</v>
      </c>
      <c r="AP44" s="84">
        <v>0</v>
      </c>
      <c r="AR44" t="s">
        <v>241</v>
      </c>
      <c r="AS44">
        <v>0</v>
      </c>
      <c r="AT44">
        <v>0</v>
      </c>
      <c r="AU44">
        <v>0</v>
      </c>
      <c r="AV44">
        <v>0</v>
      </c>
      <c r="AX44" t="s">
        <v>251</v>
      </c>
      <c r="AY44" t="s">
        <v>188</v>
      </c>
      <c r="BB44" t="str">
        <f t="shared" si="18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15"/>
        <v>#N/A</v>
      </c>
    </row>
    <row r="45" ht="17.25" spans="1:70">
      <c r="A45" s="25"/>
      <c r="B45" s="17" t="s">
        <v>241</v>
      </c>
      <c r="C45" s="14">
        <v>9</v>
      </c>
      <c r="D45" s="15">
        <v>0</v>
      </c>
      <c r="E45" s="15">
        <f t="shared" si="5"/>
        <v>0</v>
      </c>
      <c r="F45" s="26"/>
      <c r="G45" s="15"/>
      <c r="H45" s="15"/>
      <c r="I45" s="15">
        <f t="shared" si="16"/>
        <v>0</v>
      </c>
      <c r="J45" s="39">
        <f t="shared" si="7"/>
        <v>0</v>
      </c>
      <c r="K45" s="40">
        <v>40</v>
      </c>
      <c r="L45" s="15">
        <v>0</v>
      </c>
      <c r="M45" s="15">
        <f t="shared" si="8"/>
        <v>0</v>
      </c>
      <c r="N45" s="15"/>
      <c r="O45" s="26"/>
      <c r="P45" s="15">
        <f t="shared" si="9"/>
        <v>0</v>
      </c>
      <c r="Q45" s="61">
        <f t="shared" si="10"/>
        <v>0</v>
      </c>
      <c r="R45" s="40">
        <v>1</v>
      </c>
      <c r="S45" s="62"/>
      <c r="T45" s="71"/>
      <c r="U45" s="71"/>
      <c r="V45" s="15">
        <f t="shared" si="11"/>
        <v>0</v>
      </c>
      <c r="W45" s="72">
        <f t="shared" si="12"/>
        <v>0</v>
      </c>
      <c r="X45" s="63">
        <f t="shared" si="13"/>
        <v>0</v>
      </c>
      <c r="Y45" s="15">
        <v>5.76</v>
      </c>
      <c r="Z45">
        <f t="shared" si="14"/>
        <v>-5.76</v>
      </c>
      <c r="AA45" t="str">
        <f t="shared" si="0"/>
        <v>合庆支行</v>
      </c>
      <c r="AB45" s="82" t="s">
        <v>253</v>
      </c>
      <c r="AC45" s="82">
        <v>0</v>
      </c>
      <c r="AD45" s="82">
        <v>0</v>
      </c>
      <c r="AE45" s="82">
        <v>0</v>
      </c>
      <c r="AF45" s="82">
        <v>0</v>
      </c>
      <c r="AG45" t="str">
        <f t="shared" si="1"/>
        <v>合庆支行</v>
      </c>
      <c r="AI45" s="90" t="s">
        <v>254</v>
      </c>
      <c r="AJ45" s="90" t="s">
        <v>188</v>
      </c>
      <c r="AL45" s="84" t="s">
        <v>182</v>
      </c>
      <c r="AM45" s="84">
        <v>0</v>
      </c>
      <c r="AN45" s="84">
        <v>0</v>
      </c>
      <c r="AO45" s="84">
        <v>0</v>
      </c>
      <c r="AP45" s="84">
        <v>0</v>
      </c>
      <c r="AR45" t="s">
        <v>182</v>
      </c>
      <c r="AS45">
        <v>0</v>
      </c>
      <c r="AT45">
        <v>0</v>
      </c>
      <c r="AU45">
        <v>0</v>
      </c>
      <c r="AV45">
        <v>0</v>
      </c>
      <c r="AX45" t="s">
        <v>254</v>
      </c>
      <c r="AY45" t="s">
        <v>188</v>
      </c>
      <c r="BB45" t="str">
        <f t="shared" si="18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15"/>
        <v>#N/A</v>
      </c>
    </row>
    <row r="46" ht="17.25" spans="1:59">
      <c r="A46" s="25"/>
      <c r="B46" s="13" t="s">
        <v>213</v>
      </c>
      <c r="C46" s="14">
        <v>9</v>
      </c>
      <c r="D46" s="15">
        <v>0</v>
      </c>
      <c r="E46" s="15">
        <f t="shared" si="5"/>
        <v>0</v>
      </c>
      <c r="F46" s="26"/>
      <c r="G46" s="15"/>
      <c r="H46" s="15"/>
      <c r="I46" s="15">
        <f t="shared" si="16"/>
        <v>0</v>
      </c>
      <c r="J46" s="39">
        <f t="shared" si="7"/>
        <v>0</v>
      </c>
      <c r="K46" s="40">
        <v>30</v>
      </c>
      <c r="L46" s="15">
        <v>0</v>
      </c>
      <c r="M46" s="15">
        <f t="shared" si="8"/>
        <v>0</v>
      </c>
      <c r="N46" s="15"/>
      <c r="O46" s="26"/>
      <c r="P46" s="15">
        <f t="shared" si="9"/>
        <v>0</v>
      </c>
      <c r="Q46" s="61">
        <f t="shared" si="10"/>
        <v>0</v>
      </c>
      <c r="R46" s="40">
        <v>1</v>
      </c>
      <c r="S46" s="62"/>
      <c r="T46" s="71"/>
      <c r="U46" s="71"/>
      <c r="V46" s="15">
        <f t="shared" si="11"/>
        <v>0</v>
      </c>
      <c r="W46" s="72">
        <f t="shared" si="12"/>
        <v>0</v>
      </c>
      <c r="X46" s="63">
        <f t="shared" si="13"/>
        <v>0</v>
      </c>
      <c r="Y46" s="15">
        <v>2.5</v>
      </c>
      <c r="Z46">
        <f t="shared" si="14"/>
        <v>-2.5</v>
      </c>
      <c r="AA46">
        <f t="shared" si="0"/>
        <v>0</v>
      </c>
      <c r="AB46" s="82" t="s">
        <v>257</v>
      </c>
      <c r="AC46" s="82">
        <v>0</v>
      </c>
      <c r="AD46" s="82">
        <v>0</v>
      </c>
      <c r="AE46" s="82">
        <v>0</v>
      </c>
      <c r="AF46" s="82">
        <v>0</v>
      </c>
      <c r="AG46">
        <f t="shared" si="1"/>
        <v>0</v>
      </c>
      <c r="AI46" s="90" t="s">
        <v>258</v>
      </c>
      <c r="AJ46" s="90" t="s">
        <v>188</v>
      </c>
      <c r="AL46" s="84" t="s">
        <v>133</v>
      </c>
      <c r="AM46" s="84">
        <v>0</v>
      </c>
      <c r="AN46" s="84">
        <v>0</v>
      </c>
      <c r="AO46" s="84">
        <v>0</v>
      </c>
      <c r="AP46" s="84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18"/>
        <v>零售市场部</v>
      </c>
      <c r="BC46" t="s">
        <v>255</v>
      </c>
      <c r="BD46">
        <v>0</v>
      </c>
      <c r="BF46" t="s">
        <v>100</v>
      </c>
      <c r="BG46">
        <v>259</v>
      </c>
    </row>
    <row r="47" ht="22.05" customHeight="1" spans="1:59">
      <c r="A47" s="31"/>
      <c r="B47" s="32" t="s">
        <v>133</v>
      </c>
      <c r="C47" s="14">
        <v>9</v>
      </c>
      <c r="D47" s="15">
        <v>0</v>
      </c>
      <c r="E47" s="15">
        <f t="shared" si="5"/>
        <v>0</v>
      </c>
      <c r="F47" s="26"/>
      <c r="G47" s="15"/>
      <c r="H47" s="15"/>
      <c r="I47" s="15">
        <f t="shared" si="16"/>
        <v>0</v>
      </c>
      <c r="J47" s="48">
        <f t="shared" si="7"/>
        <v>0</v>
      </c>
      <c r="K47" s="40">
        <v>30</v>
      </c>
      <c r="L47" s="15">
        <v>0</v>
      </c>
      <c r="M47" s="15">
        <f t="shared" si="8"/>
        <v>0</v>
      </c>
      <c r="N47" s="15"/>
      <c r="O47" s="26"/>
      <c r="P47" s="15">
        <f t="shared" si="9"/>
        <v>0</v>
      </c>
      <c r="Q47" s="61">
        <f t="shared" si="10"/>
        <v>0</v>
      </c>
      <c r="R47" s="40">
        <v>1</v>
      </c>
      <c r="S47" s="62"/>
      <c r="T47" s="71"/>
      <c r="U47" s="71"/>
      <c r="V47" s="15">
        <f t="shared" si="11"/>
        <v>0</v>
      </c>
      <c r="W47" s="72">
        <f t="shared" si="12"/>
        <v>0</v>
      </c>
      <c r="X47" s="63">
        <f t="shared" si="13"/>
        <v>0</v>
      </c>
      <c r="Y47" s="15">
        <v>0.88</v>
      </c>
      <c r="Z47">
        <f t="shared" si="14"/>
        <v>-0.88</v>
      </c>
      <c r="AA47" t="str">
        <f t="shared" si="0"/>
        <v>杨园支行</v>
      </c>
      <c r="AB47" s="82" t="s">
        <v>94</v>
      </c>
      <c r="AC47" s="82">
        <v>0</v>
      </c>
      <c r="AD47" s="82">
        <v>0</v>
      </c>
      <c r="AE47" s="82">
        <v>0</v>
      </c>
      <c r="AF47" s="82">
        <v>0</v>
      </c>
      <c r="AG47" t="str">
        <f t="shared" si="1"/>
        <v>杨园支行</v>
      </c>
      <c r="AI47" s="90" t="s">
        <v>261</v>
      </c>
      <c r="AJ47" s="90" t="s">
        <v>188</v>
      </c>
      <c r="AL47" s="84" t="s">
        <v>30</v>
      </c>
      <c r="AM47" s="84">
        <v>0</v>
      </c>
      <c r="AN47" s="84">
        <v>0</v>
      </c>
      <c r="AO47" s="84">
        <v>0</v>
      </c>
      <c r="AP47" s="84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18"/>
        <v>北蔡支行</v>
      </c>
      <c r="BC47" t="s">
        <v>260</v>
      </c>
      <c r="BD47">
        <v>0</v>
      </c>
      <c r="BF47" t="s">
        <v>221</v>
      </c>
      <c r="BG47">
        <v>2</v>
      </c>
    </row>
    <row r="48" ht="19.05" customHeight="1" spans="1:59">
      <c r="A48" s="33" t="s">
        <v>264</v>
      </c>
      <c r="B48" s="34"/>
      <c r="C48" s="35">
        <f t="shared" ref="C48:H48" si="19">SUM(C4:C47)</f>
        <v>686</v>
      </c>
      <c r="D48" s="36">
        <v>43</v>
      </c>
      <c r="E48" s="36">
        <f t="shared" si="19"/>
        <v>23</v>
      </c>
      <c r="F48" s="36">
        <f t="shared" si="19"/>
        <v>20</v>
      </c>
      <c r="G48" s="36">
        <f t="shared" si="19"/>
        <v>0</v>
      </c>
      <c r="H48" s="36">
        <f t="shared" si="19"/>
        <v>0</v>
      </c>
      <c r="I48" s="36">
        <f t="shared" si="16"/>
        <v>43</v>
      </c>
      <c r="J48" s="50">
        <f t="shared" si="7"/>
        <v>0.0626822157434402</v>
      </c>
      <c r="K48" s="35">
        <f t="shared" ref="K48:P48" si="20">SUM(K4:K47)</f>
        <v>3410</v>
      </c>
      <c r="L48" s="36">
        <v>182.8383</v>
      </c>
      <c r="M48" s="36">
        <f t="shared" si="20"/>
        <v>158.6462</v>
      </c>
      <c r="N48" s="36">
        <f t="shared" si="20"/>
        <v>24.1921</v>
      </c>
      <c r="O48" s="36">
        <f t="shared" si="20"/>
        <v>0</v>
      </c>
      <c r="P48" s="36">
        <f t="shared" si="20"/>
        <v>182.8383</v>
      </c>
      <c r="Q48" s="77">
        <f t="shared" si="10"/>
        <v>0.0536182697947214</v>
      </c>
      <c r="R48" s="78">
        <f t="shared" ref="R48:V48" si="21">SUM(R4:R47)</f>
        <v>57</v>
      </c>
      <c r="S48" s="79">
        <f t="shared" si="21"/>
        <v>1</v>
      </c>
      <c r="T48" s="79">
        <f t="shared" si="21"/>
        <v>10</v>
      </c>
      <c r="U48" s="79">
        <f t="shared" si="21"/>
        <v>0</v>
      </c>
      <c r="V48" s="79">
        <f t="shared" si="21"/>
        <v>11</v>
      </c>
      <c r="W48" s="77">
        <f t="shared" si="12"/>
        <v>0.192982456140351</v>
      </c>
      <c r="X48" s="80">
        <f t="shared" si="13"/>
        <v>0.0154641470839256</v>
      </c>
      <c r="Y48" s="87">
        <v>2328.8517</v>
      </c>
      <c r="Z48">
        <f t="shared" si="14"/>
        <v>-2146.0134</v>
      </c>
      <c r="AA48" t="str">
        <f t="shared" si="0"/>
        <v>龚路支行</v>
      </c>
      <c r="AB48" s="82" t="s">
        <v>71</v>
      </c>
      <c r="AC48" s="82">
        <v>0</v>
      </c>
      <c r="AD48" s="82">
        <v>0</v>
      </c>
      <c r="AE48" s="82">
        <v>1</v>
      </c>
      <c r="AF48" s="82">
        <v>0</v>
      </c>
      <c r="AG48" t="str">
        <f t="shared" si="1"/>
        <v>龚路支行</v>
      </c>
      <c r="AI48" s="90" t="s">
        <v>265</v>
      </c>
      <c r="AJ48" s="90" t="s">
        <v>188</v>
      </c>
      <c r="AL48" s="84" t="s">
        <v>99</v>
      </c>
      <c r="AM48" s="84">
        <v>0</v>
      </c>
      <c r="AN48" s="84">
        <v>0</v>
      </c>
      <c r="AO48" s="84">
        <v>0</v>
      </c>
      <c r="AP48" s="84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t="s">
        <v>265</v>
      </c>
      <c r="AY48" t="s">
        <v>188</v>
      </c>
      <c r="BB48" t="str">
        <f t="shared" si="18"/>
        <v>营业部</v>
      </c>
      <c r="BC48" t="s">
        <v>262</v>
      </c>
      <c r="BD48">
        <v>0</v>
      </c>
      <c r="BF48" t="e">
        <v>#N/A</v>
      </c>
      <c r="BG48">
        <v>46</v>
      </c>
    </row>
    <row r="49" ht="17.25" spans="1:59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Y49" s="87"/>
      <c r="Z49">
        <f t="shared" si="14"/>
        <v>0</v>
      </c>
      <c r="AA49">
        <f t="shared" si="0"/>
        <v>0</v>
      </c>
      <c r="AB49" s="82" t="s">
        <v>268</v>
      </c>
      <c r="AC49" s="82">
        <v>0</v>
      </c>
      <c r="AD49" s="82">
        <v>0</v>
      </c>
      <c r="AE49" s="82">
        <v>0</v>
      </c>
      <c r="AF49" s="82">
        <v>0</v>
      </c>
      <c r="AG49">
        <f t="shared" si="1"/>
        <v>0</v>
      </c>
      <c r="AI49" s="90" t="s">
        <v>269</v>
      </c>
      <c r="AJ49" s="90" t="s">
        <v>188</v>
      </c>
      <c r="AL49" s="84" t="s">
        <v>125</v>
      </c>
      <c r="AM49" s="84">
        <v>0</v>
      </c>
      <c r="AN49" s="84">
        <v>0</v>
      </c>
      <c r="AO49" s="84">
        <v>0</v>
      </c>
      <c r="AP49" s="84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18"/>
        <v>和炯路支行</v>
      </c>
      <c r="BC49" t="s">
        <v>266</v>
      </c>
      <c r="BD49">
        <v>0</v>
      </c>
      <c r="BF49" t="s">
        <v>146</v>
      </c>
      <c r="BG49">
        <v>346</v>
      </c>
    </row>
    <row r="50" ht="17.25" spans="1:59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Y50" s="87"/>
      <c r="Z50">
        <f t="shared" si="14"/>
        <v>0</v>
      </c>
      <c r="AA50" t="str">
        <f t="shared" si="0"/>
        <v>妙境支行</v>
      </c>
      <c r="AB50" s="82" t="s">
        <v>79</v>
      </c>
      <c r="AC50" s="82">
        <v>0</v>
      </c>
      <c r="AD50" s="82">
        <v>0</v>
      </c>
      <c r="AE50" s="82">
        <v>0</v>
      </c>
      <c r="AF50" s="82">
        <v>0</v>
      </c>
      <c r="AG50" t="str">
        <f t="shared" si="1"/>
        <v>妙境支行</v>
      </c>
      <c r="AI50" s="90" t="s">
        <v>272</v>
      </c>
      <c r="AJ50" s="90" t="s">
        <v>188</v>
      </c>
      <c r="AL50" s="84" t="s">
        <v>138</v>
      </c>
      <c r="AM50" s="84">
        <v>0</v>
      </c>
      <c r="AN50" s="84">
        <v>0</v>
      </c>
      <c r="AO50" s="84">
        <v>0</v>
      </c>
      <c r="AP50" s="84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ht="17.25" spans="1:56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Y51" s="87"/>
      <c r="Z51">
        <f t="shared" si="14"/>
        <v>0</v>
      </c>
      <c r="AA51">
        <f t="shared" si="0"/>
        <v>0</v>
      </c>
      <c r="AB51" s="82" t="s">
        <v>273</v>
      </c>
      <c r="AC51" s="82">
        <v>0</v>
      </c>
      <c r="AD51" s="82">
        <v>0</v>
      </c>
      <c r="AE51" s="82">
        <v>0</v>
      </c>
      <c r="AF51" s="82">
        <v>0</v>
      </c>
      <c r="AG51">
        <f t="shared" si="1"/>
        <v>0</v>
      </c>
      <c r="AI51" s="90" t="s">
        <v>274</v>
      </c>
      <c r="AJ51" s="90" t="s">
        <v>188</v>
      </c>
      <c r="AL51" s="84" t="s">
        <v>188</v>
      </c>
      <c r="AM51" s="84">
        <v>0</v>
      </c>
      <c r="AN51" s="84">
        <v>0</v>
      </c>
      <c r="AO51" s="84">
        <v>0</v>
      </c>
      <c r="AP51" s="84">
        <v>1000</v>
      </c>
      <c r="AR51" t="s">
        <v>188</v>
      </c>
      <c r="AS51">
        <v>0</v>
      </c>
      <c r="AT51">
        <v>0</v>
      </c>
      <c r="AU51">
        <v>0</v>
      </c>
      <c r="AV51">
        <v>1000</v>
      </c>
      <c r="AX51" t="s">
        <v>274</v>
      </c>
      <c r="AY51" t="s">
        <v>188</v>
      </c>
      <c r="BB51" t="e">
        <f t="shared" ref="BB51:BB82" si="22">VLOOKUP(BC51,$AX:$AY,2,FALSE)</f>
        <v>#N/A</v>
      </c>
      <c r="BC51" t="s">
        <v>141</v>
      </c>
      <c r="BD51">
        <v>0</v>
      </c>
    </row>
    <row r="52" ht="17.25" spans="1:56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Y52" s="87"/>
      <c r="Z52">
        <f t="shared" si="14"/>
        <v>0</v>
      </c>
      <c r="AA52" t="str">
        <f t="shared" si="0"/>
        <v>龚路支行</v>
      </c>
      <c r="AB52" s="82" t="s">
        <v>115</v>
      </c>
      <c r="AC52" s="82">
        <v>0</v>
      </c>
      <c r="AD52" s="82">
        <v>50000</v>
      </c>
      <c r="AE52" s="82">
        <v>2</v>
      </c>
      <c r="AF52" s="82">
        <v>50000</v>
      </c>
      <c r="AG52" t="str">
        <f t="shared" si="1"/>
        <v>龚路支行</v>
      </c>
      <c r="AI52" s="90" t="s">
        <v>276</v>
      </c>
      <c r="AJ52" s="90" t="s">
        <v>188</v>
      </c>
      <c r="AL52" s="84" t="s">
        <v>100</v>
      </c>
      <c r="AM52" s="84">
        <v>12</v>
      </c>
      <c r="AN52" s="84">
        <v>1108700</v>
      </c>
      <c r="AO52" s="84">
        <v>12</v>
      </c>
      <c r="AP52" s="84">
        <v>2017922</v>
      </c>
      <c r="AR52" t="s">
        <v>100</v>
      </c>
      <c r="AS52">
        <v>12</v>
      </c>
      <c r="AT52">
        <v>1108700</v>
      </c>
      <c r="AU52">
        <v>12</v>
      </c>
      <c r="AV52">
        <v>2017922</v>
      </c>
      <c r="AX52" t="s">
        <v>276</v>
      </c>
      <c r="AY52" t="s">
        <v>188</v>
      </c>
      <c r="BB52" t="str">
        <f t="shared" si="22"/>
        <v>张江支行</v>
      </c>
      <c r="BC52" t="s">
        <v>275</v>
      </c>
      <c r="BD52">
        <v>0</v>
      </c>
    </row>
    <row r="53" ht="17.25" spans="1:56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Y53" s="87"/>
      <c r="Z53">
        <f t="shared" si="14"/>
        <v>0</v>
      </c>
      <c r="AA53">
        <f t="shared" si="0"/>
        <v>0</v>
      </c>
      <c r="AB53" s="82" t="s">
        <v>278</v>
      </c>
      <c r="AC53" s="82">
        <v>0</v>
      </c>
      <c r="AD53" s="82">
        <v>0</v>
      </c>
      <c r="AE53" s="82">
        <v>0</v>
      </c>
      <c r="AF53" s="82">
        <v>0</v>
      </c>
      <c r="AG53">
        <f t="shared" si="1"/>
        <v>0</v>
      </c>
      <c r="AI53" s="90" t="s">
        <v>279</v>
      </c>
      <c r="AJ53" s="90" t="s">
        <v>188</v>
      </c>
      <c r="AL53" s="84" t="s">
        <v>221</v>
      </c>
      <c r="AM53" s="84">
        <v>0</v>
      </c>
      <c r="AN53" s="84">
        <v>0</v>
      </c>
      <c r="AO53" s="84">
        <v>0</v>
      </c>
      <c r="AP53" s="84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t="s">
        <v>279</v>
      </c>
      <c r="AY53" t="s">
        <v>188</v>
      </c>
      <c r="BB53" t="str">
        <f t="shared" si="22"/>
        <v>张江支行</v>
      </c>
      <c r="BC53" t="s">
        <v>277</v>
      </c>
      <c r="BD53">
        <v>0</v>
      </c>
    </row>
    <row r="54" ht="17.25" spans="1:56">
      <c r="A54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Y54" s="87"/>
      <c r="Z54">
        <f t="shared" si="14"/>
        <v>0</v>
      </c>
      <c r="AA54" t="str">
        <f t="shared" si="0"/>
        <v>三林支行</v>
      </c>
      <c r="AB54" s="82" t="s">
        <v>281</v>
      </c>
      <c r="AC54" s="82">
        <v>0</v>
      </c>
      <c r="AD54" s="82">
        <v>0</v>
      </c>
      <c r="AE54" s="82">
        <v>0</v>
      </c>
      <c r="AF54" s="82">
        <v>0</v>
      </c>
      <c r="AG54" t="str">
        <f t="shared" si="1"/>
        <v>三林支行</v>
      </c>
      <c r="AI54" s="90" t="s">
        <v>282</v>
      </c>
      <c r="AJ54" s="90" t="s">
        <v>188</v>
      </c>
      <c r="AL54" s="84" t="s">
        <v>171</v>
      </c>
      <c r="AM54" s="84">
        <v>0</v>
      </c>
      <c r="AN54" s="84">
        <v>0</v>
      </c>
      <c r="AO54" s="84">
        <v>0</v>
      </c>
      <c r="AP54" s="84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t="s">
        <v>282</v>
      </c>
      <c r="AY54" t="s">
        <v>188</v>
      </c>
      <c r="BB54" t="str">
        <f t="shared" si="22"/>
        <v>零售市场部</v>
      </c>
      <c r="BC54" t="s">
        <v>280</v>
      </c>
      <c r="BD54">
        <v>0</v>
      </c>
    </row>
    <row r="55" ht="17.25" spans="1:56">
      <c r="A55" s="85"/>
      <c r="Y55" s="87"/>
      <c r="Z55">
        <f t="shared" si="14"/>
        <v>0</v>
      </c>
      <c r="AA55" t="str">
        <f t="shared" si="0"/>
        <v>川沙支行</v>
      </c>
      <c r="AB55" s="82" t="s">
        <v>284</v>
      </c>
      <c r="AC55" s="82">
        <v>0</v>
      </c>
      <c r="AD55" s="82">
        <v>0</v>
      </c>
      <c r="AE55" s="82">
        <v>0</v>
      </c>
      <c r="AF55" s="82">
        <v>0</v>
      </c>
      <c r="AG55" t="str">
        <f t="shared" si="1"/>
        <v>川沙支行</v>
      </c>
      <c r="AI55" s="89" t="s">
        <v>285</v>
      </c>
      <c r="AJ55" s="90" t="s">
        <v>286</v>
      </c>
      <c r="AL55" s="84" t="s">
        <v>235</v>
      </c>
      <c r="AM55" s="84">
        <v>0</v>
      </c>
      <c r="AN55" s="84">
        <v>0</v>
      </c>
      <c r="AO55" s="84">
        <v>0</v>
      </c>
      <c r="AP55" s="84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22"/>
        <v>川沙支行</v>
      </c>
      <c r="BC55" t="s">
        <v>283</v>
      </c>
      <c r="BD55">
        <v>0</v>
      </c>
    </row>
    <row r="56" ht="17.25" spans="1:56">
      <c r="A56" s="85"/>
      <c r="Y56" s="87"/>
      <c r="Z56">
        <f t="shared" si="14"/>
        <v>0</v>
      </c>
      <c r="AA56">
        <f t="shared" si="0"/>
        <v>0</v>
      </c>
      <c r="AB56" s="82" t="s">
        <v>288</v>
      </c>
      <c r="AC56" s="82">
        <v>0</v>
      </c>
      <c r="AD56" s="82">
        <v>0</v>
      </c>
      <c r="AE56" s="82">
        <v>0</v>
      </c>
      <c r="AF56" s="82">
        <v>0</v>
      </c>
      <c r="AG56">
        <f t="shared" si="1"/>
        <v>0</v>
      </c>
      <c r="AI56" s="90" t="s">
        <v>289</v>
      </c>
      <c r="AJ56" s="90" t="s">
        <v>286</v>
      </c>
      <c r="AL56" s="84" t="s">
        <v>239</v>
      </c>
      <c r="AM56" s="84">
        <v>0</v>
      </c>
      <c r="AN56" s="84">
        <v>100000</v>
      </c>
      <c r="AO56" s="84">
        <v>0</v>
      </c>
      <c r="AP56" s="84">
        <v>100000</v>
      </c>
      <c r="AR56" t="s">
        <v>239</v>
      </c>
      <c r="AS56">
        <v>0</v>
      </c>
      <c r="AT56">
        <v>100000</v>
      </c>
      <c r="AU56">
        <v>0</v>
      </c>
      <c r="AV56">
        <v>100000</v>
      </c>
      <c r="AX56" t="s">
        <v>289</v>
      </c>
      <c r="AY56" t="s">
        <v>286</v>
      </c>
      <c r="BB56" t="str">
        <f t="shared" si="22"/>
        <v>高东支行</v>
      </c>
      <c r="BC56" t="s">
        <v>287</v>
      </c>
      <c r="BD56">
        <v>3</v>
      </c>
    </row>
    <row r="57" ht="17.25" spans="25:56">
      <c r="Y57" s="87"/>
      <c r="Z57">
        <f t="shared" si="14"/>
        <v>0</v>
      </c>
      <c r="AA57">
        <f t="shared" si="0"/>
        <v>0</v>
      </c>
      <c r="AB57" s="82" t="s">
        <v>292</v>
      </c>
      <c r="AC57" s="82">
        <v>0</v>
      </c>
      <c r="AD57" s="82">
        <v>0</v>
      </c>
      <c r="AE57" s="82">
        <v>0</v>
      </c>
      <c r="AF57" s="82">
        <v>0</v>
      </c>
      <c r="AG57">
        <f t="shared" si="1"/>
        <v>0</v>
      </c>
      <c r="AI57" s="90" t="s">
        <v>293</v>
      </c>
      <c r="AJ57" s="90" t="s">
        <v>286</v>
      </c>
      <c r="AL57" s="84" t="s">
        <v>244</v>
      </c>
      <c r="AM57" s="84">
        <v>0</v>
      </c>
      <c r="AN57" s="84">
        <v>0</v>
      </c>
      <c r="AO57" s="84">
        <v>0</v>
      </c>
      <c r="AP57" s="84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22"/>
        <v>陆家嘴支行</v>
      </c>
      <c r="BC57" t="s">
        <v>291</v>
      </c>
      <c r="BD57">
        <v>0</v>
      </c>
    </row>
    <row r="58" ht="17.25" spans="25:56">
      <c r="Y58" s="87"/>
      <c r="Z58">
        <f t="shared" si="14"/>
        <v>0</v>
      </c>
      <c r="AA58" t="str">
        <f t="shared" si="0"/>
        <v>唐镇支行</v>
      </c>
      <c r="AB58" s="82" t="s">
        <v>294</v>
      </c>
      <c r="AC58" s="82">
        <v>0</v>
      </c>
      <c r="AD58" s="82">
        <v>0</v>
      </c>
      <c r="AE58" s="82">
        <v>0</v>
      </c>
      <c r="AF58" s="82">
        <v>0</v>
      </c>
      <c r="AG58" t="str">
        <f t="shared" si="1"/>
        <v>唐镇支行</v>
      </c>
      <c r="AI58" s="90" t="s">
        <v>295</v>
      </c>
      <c r="AJ58" s="90" t="s">
        <v>286</v>
      </c>
      <c r="AL58" s="84" t="s">
        <v>259</v>
      </c>
      <c r="AM58" s="84">
        <v>0</v>
      </c>
      <c r="AN58" s="84">
        <v>0</v>
      </c>
      <c r="AO58" s="84">
        <v>0</v>
      </c>
      <c r="AP58" s="84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22"/>
        <v>零售市场部</v>
      </c>
      <c r="BC58" t="s">
        <v>116</v>
      </c>
      <c r="BD58">
        <v>43</v>
      </c>
    </row>
    <row r="59" ht="17.25" spans="25:56">
      <c r="Y59" s="87"/>
      <c r="Z59">
        <f t="shared" si="14"/>
        <v>0</v>
      </c>
      <c r="AA59" t="str">
        <f t="shared" si="0"/>
        <v>凌兆分理处</v>
      </c>
      <c r="AB59" s="82" t="s">
        <v>296</v>
      </c>
      <c r="AC59" s="82">
        <v>0</v>
      </c>
      <c r="AD59" s="82">
        <v>0</v>
      </c>
      <c r="AE59" s="82">
        <v>0</v>
      </c>
      <c r="AF59" s="82">
        <v>0</v>
      </c>
      <c r="AG59" t="str">
        <f t="shared" si="1"/>
        <v>凌兆分理处</v>
      </c>
      <c r="AI59" s="90" t="s">
        <v>191</v>
      </c>
      <c r="AJ59" s="90" t="s">
        <v>286</v>
      </c>
      <c r="AL59" s="84" t="s">
        <v>290</v>
      </c>
      <c r="AM59" s="84">
        <v>0</v>
      </c>
      <c r="AN59" s="84">
        <v>0</v>
      </c>
      <c r="AO59" s="84">
        <v>0</v>
      </c>
      <c r="AP59" s="84">
        <v>0</v>
      </c>
      <c r="AR59" t="s">
        <v>290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22"/>
        <v>妙境支行</v>
      </c>
      <c r="BC59" t="s">
        <v>120</v>
      </c>
      <c r="BD59">
        <v>1</v>
      </c>
    </row>
    <row r="60" ht="17.25" spans="25:56">
      <c r="Y60" s="87"/>
      <c r="Z60">
        <f t="shared" si="14"/>
        <v>0</v>
      </c>
      <c r="AA60" t="str">
        <f t="shared" si="0"/>
        <v>营业部</v>
      </c>
      <c r="AB60" s="82" t="s">
        <v>297</v>
      </c>
      <c r="AC60" s="82">
        <v>0</v>
      </c>
      <c r="AD60" s="82">
        <v>0</v>
      </c>
      <c r="AE60" s="82">
        <v>0</v>
      </c>
      <c r="AF60" s="82">
        <v>0</v>
      </c>
      <c r="AG60" t="str">
        <f t="shared" si="1"/>
        <v>营业部</v>
      </c>
      <c r="AI60" s="90" t="s">
        <v>298</v>
      </c>
      <c r="AJ60" s="90" t="s">
        <v>286</v>
      </c>
      <c r="AL60" s="84" t="s">
        <v>286</v>
      </c>
      <c r="AM60" s="84">
        <v>0</v>
      </c>
      <c r="AN60" s="84">
        <v>0</v>
      </c>
      <c r="AO60" s="84">
        <v>0</v>
      </c>
      <c r="AP60" s="84">
        <v>0</v>
      </c>
      <c r="AR60" t="s">
        <v>286</v>
      </c>
      <c r="AS60">
        <v>0</v>
      </c>
      <c r="AT60">
        <v>0</v>
      </c>
      <c r="AU60">
        <v>0</v>
      </c>
      <c r="AV60">
        <v>0</v>
      </c>
      <c r="AX60" t="s">
        <v>298</v>
      </c>
      <c r="AY60" t="s">
        <v>286</v>
      </c>
      <c r="BB60" t="str">
        <f t="shared" si="22"/>
        <v>高行支行</v>
      </c>
      <c r="BC60" t="s">
        <v>127</v>
      </c>
      <c r="BD60">
        <v>0</v>
      </c>
    </row>
    <row r="61" ht="17.25" spans="25:56">
      <c r="Y61" s="87"/>
      <c r="Z61">
        <f t="shared" si="14"/>
        <v>0</v>
      </c>
      <c r="AA61">
        <f t="shared" si="0"/>
        <v>0</v>
      </c>
      <c r="AB61" s="82" t="s">
        <v>301</v>
      </c>
      <c r="AC61" s="82">
        <v>0</v>
      </c>
      <c r="AD61" s="82">
        <v>0</v>
      </c>
      <c r="AE61" s="82">
        <v>0</v>
      </c>
      <c r="AF61" s="82">
        <v>0</v>
      </c>
      <c r="AG61">
        <f t="shared" si="1"/>
        <v>0</v>
      </c>
      <c r="AI61" s="90" t="s">
        <v>302</v>
      </c>
      <c r="AJ61" s="90" t="s">
        <v>286</v>
      </c>
      <c r="AL61" s="84" t="s">
        <v>299</v>
      </c>
      <c r="AM61" s="84">
        <v>0</v>
      </c>
      <c r="AN61" s="84">
        <v>200000</v>
      </c>
      <c r="AO61" s="84">
        <v>0</v>
      </c>
      <c r="AP61" s="84">
        <v>200000</v>
      </c>
      <c r="AR61" t="s">
        <v>299</v>
      </c>
      <c r="AS61">
        <v>0</v>
      </c>
      <c r="AT61">
        <v>200000</v>
      </c>
      <c r="AU61">
        <v>0</v>
      </c>
      <c r="AV61">
        <v>200000</v>
      </c>
      <c r="AX61" t="s">
        <v>302</v>
      </c>
      <c r="AY61" t="s">
        <v>286</v>
      </c>
      <c r="BB61" t="e">
        <f t="shared" si="22"/>
        <v>#N/A</v>
      </c>
      <c r="BC61" t="s">
        <v>300</v>
      </c>
      <c r="BD61">
        <v>0</v>
      </c>
    </row>
    <row r="62" ht="17.25" spans="25:56">
      <c r="Y62" s="87"/>
      <c r="Z62">
        <f t="shared" si="14"/>
        <v>0</v>
      </c>
      <c r="AA62" t="str">
        <f t="shared" si="0"/>
        <v>王港支行</v>
      </c>
      <c r="AB62" s="82" t="s">
        <v>304</v>
      </c>
      <c r="AC62" s="82">
        <v>0</v>
      </c>
      <c r="AD62" s="82">
        <v>0</v>
      </c>
      <c r="AE62" s="82">
        <v>0</v>
      </c>
      <c r="AF62" s="82">
        <v>0</v>
      </c>
      <c r="AG62" t="str">
        <f t="shared" si="1"/>
        <v>王港支行</v>
      </c>
      <c r="AI62" s="90" t="s">
        <v>305</v>
      </c>
      <c r="AJ62" s="90" t="s">
        <v>286</v>
      </c>
      <c r="AL62" s="84" t="s">
        <v>146</v>
      </c>
      <c r="AM62" s="84">
        <v>23</v>
      </c>
      <c r="AN62" s="84">
        <v>2527962</v>
      </c>
      <c r="AO62" s="84">
        <v>35</v>
      </c>
      <c r="AP62" s="84">
        <v>3969884</v>
      </c>
      <c r="AR62" t="s">
        <v>146</v>
      </c>
      <c r="AS62">
        <v>23</v>
      </c>
      <c r="AT62">
        <v>2527962</v>
      </c>
      <c r="AU62">
        <v>35</v>
      </c>
      <c r="AV62">
        <v>3969884</v>
      </c>
      <c r="AX62" t="s">
        <v>305</v>
      </c>
      <c r="AY62" t="s">
        <v>286</v>
      </c>
      <c r="BB62" t="str">
        <f t="shared" si="22"/>
        <v>金杨支行</v>
      </c>
      <c r="BC62" t="s">
        <v>303</v>
      </c>
      <c r="BD62">
        <v>0</v>
      </c>
    </row>
    <row r="63" ht="17.25" spans="25:56">
      <c r="Y63" s="87"/>
      <c r="Z63">
        <f t="shared" si="14"/>
        <v>0</v>
      </c>
      <c r="AA63">
        <f t="shared" si="0"/>
        <v>0</v>
      </c>
      <c r="AB63" s="82" t="s">
        <v>306</v>
      </c>
      <c r="AC63" s="82">
        <v>0</v>
      </c>
      <c r="AD63" s="82">
        <v>0</v>
      </c>
      <c r="AE63" s="82">
        <v>0</v>
      </c>
      <c r="AF63" s="82">
        <v>0</v>
      </c>
      <c r="AG63">
        <f t="shared" si="1"/>
        <v>0</v>
      </c>
      <c r="AI63" s="90" t="s">
        <v>307</v>
      </c>
      <c r="AJ63" s="90" t="s">
        <v>286</v>
      </c>
      <c r="AL63" s="84" t="s">
        <v>151</v>
      </c>
      <c r="AM63" s="84">
        <v>46</v>
      </c>
      <c r="AN63" s="84">
        <v>5055924</v>
      </c>
      <c r="AO63" s="84">
        <v>70</v>
      </c>
      <c r="AP63" s="84">
        <v>7939768</v>
      </c>
      <c r="AR63" t="s">
        <v>151</v>
      </c>
      <c r="AS63">
        <v>46</v>
      </c>
      <c r="AT63">
        <v>5055924</v>
      </c>
      <c r="AU63">
        <v>70</v>
      </c>
      <c r="AV63">
        <v>7939768</v>
      </c>
      <c r="AX63" t="s">
        <v>307</v>
      </c>
      <c r="AY63" t="s">
        <v>286</v>
      </c>
      <c r="BB63" t="str">
        <f t="shared" si="22"/>
        <v>陆家嘴支行</v>
      </c>
      <c r="BC63" t="s">
        <v>132</v>
      </c>
      <c r="BD63">
        <v>0</v>
      </c>
    </row>
    <row r="64" ht="17.25" spans="25:56">
      <c r="Y64" s="87"/>
      <c r="Z64">
        <f t="shared" si="14"/>
        <v>0</v>
      </c>
      <c r="AA64" t="str">
        <f t="shared" si="0"/>
        <v>芳华分理处</v>
      </c>
      <c r="AB64" s="82" t="s">
        <v>85</v>
      </c>
      <c r="AC64" s="82">
        <v>0</v>
      </c>
      <c r="AD64" s="82">
        <v>0</v>
      </c>
      <c r="AE64" s="82">
        <v>0</v>
      </c>
      <c r="AF64" s="82">
        <v>0</v>
      </c>
      <c r="AG64" t="str">
        <f t="shared" si="1"/>
        <v>芳华分理处</v>
      </c>
      <c r="AI64" s="90" t="s">
        <v>309</v>
      </c>
      <c r="AJ64" s="90" t="s">
        <v>286</v>
      </c>
      <c r="AX64" t="s">
        <v>309</v>
      </c>
      <c r="AY64" t="s">
        <v>286</v>
      </c>
      <c r="BB64" t="e">
        <f t="shared" si="22"/>
        <v>#N/A</v>
      </c>
      <c r="BC64" t="s">
        <v>308</v>
      </c>
      <c r="BD64">
        <v>0</v>
      </c>
    </row>
    <row r="65" ht="17.25" spans="25:56">
      <c r="Y65" s="87"/>
      <c r="Z65">
        <f t="shared" si="14"/>
        <v>0</v>
      </c>
      <c r="AA65" t="str">
        <f t="shared" si="0"/>
        <v>运营管理部</v>
      </c>
      <c r="AB65" s="82" t="s">
        <v>310</v>
      </c>
      <c r="AC65" s="82">
        <v>0</v>
      </c>
      <c r="AD65" s="82">
        <v>0</v>
      </c>
      <c r="AE65" s="82">
        <v>0</v>
      </c>
      <c r="AF65" s="82">
        <v>0</v>
      </c>
      <c r="AG65" t="str">
        <f t="shared" si="1"/>
        <v>运营管理部</v>
      </c>
      <c r="AI65" s="90" t="s">
        <v>52</v>
      </c>
      <c r="AJ65" s="90" t="s">
        <v>286</v>
      </c>
      <c r="AX65" t="s">
        <v>52</v>
      </c>
      <c r="AY65" t="s">
        <v>286</v>
      </c>
      <c r="BB65" t="str">
        <f t="shared" si="22"/>
        <v>江镇支行</v>
      </c>
      <c r="BC65" t="s">
        <v>140</v>
      </c>
      <c r="BD65">
        <v>0</v>
      </c>
    </row>
    <row r="66" ht="17.25" spans="25:56">
      <c r="Y66" s="87"/>
      <c r="Z66">
        <f t="shared" si="14"/>
        <v>0</v>
      </c>
      <c r="AA66">
        <f t="shared" ref="AA66:AA129" si="23">AG66</f>
        <v>0</v>
      </c>
      <c r="AB66" s="82" t="s">
        <v>311</v>
      </c>
      <c r="AC66" s="82">
        <v>0</v>
      </c>
      <c r="AD66" s="82">
        <v>0</v>
      </c>
      <c r="AE66" s="82">
        <v>0</v>
      </c>
      <c r="AF66" s="82">
        <v>0</v>
      </c>
      <c r="AG66">
        <f t="shared" ref="AG66:AG129" si="24">IFERROR(VLOOKUP(AB66,$AI:$AJ,2,FALSE),0)</f>
        <v>0</v>
      </c>
      <c r="AI66" s="90" t="s">
        <v>312</v>
      </c>
      <c r="AJ66" s="90" t="s">
        <v>286</v>
      </c>
      <c r="AX66" t="s">
        <v>312</v>
      </c>
      <c r="AY66" t="s">
        <v>286</v>
      </c>
      <c r="BB66" t="str">
        <f t="shared" si="22"/>
        <v>金海华城分理处</v>
      </c>
      <c r="BC66" t="s">
        <v>145</v>
      </c>
      <c r="BD66">
        <v>0</v>
      </c>
    </row>
    <row r="67" ht="17.25" spans="25:56">
      <c r="Y67" s="87"/>
      <c r="Z67">
        <f t="shared" si="14"/>
        <v>0</v>
      </c>
      <c r="AA67" t="str">
        <f t="shared" si="23"/>
        <v>陆家嘴支行</v>
      </c>
      <c r="AB67" s="82" t="s">
        <v>314</v>
      </c>
      <c r="AC67" s="82">
        <v>0</v>
      </c>
      <c r="AD67" s="82">
        <v>20000</v>
      </c>
      <c r="AE67" s="82">
        <v>0</v>
      </c>
      <c r="AF67" s="82">
        <v>20000</v>
      </c>
      <c r="AG67" t="str">
        <f t="shared" si="24"/>
        <v>陆家嘴支行</v>
      </c>
      <c r="AI67" s="90" t="s">
        <v>315</v>
      </c>
      <c r="AJ67" s="90" t="s">
        <v>286</v>
      </c>
      <c r="AX67" t="s">
        <v>315</v>
      </c>
      <c r="AY67" t="s">
        <v>286</v>
      </c>
      <c r="BB67" t="str">
        <f t="shared" si="22"/>
        <v>张江支行</v>
      </c>
      <c r="BC67" t="s">
        <v>313</v>
      </c>
      <c r="BD67">
        <v>0</v>
      </c>
    </row>
    <row r="68" ht="17.25" spans="25:56">
      <c r="Y68" s="87"/>
      <c r="Z68">
        <f t="shared" ref="Z68:Z131" si="25">P68-Y68</f>
        <v>0</v>
      </c>
      <c r="AA68" t="str">
        <f t="shared" si="23"/>
        <v>江镇支行</v>
      </c>
      <c r="AB68" s="82" t="s">
        <v>317</v>
      </c>
      <c r="AC68" s="82">
        <v>0</v>
      </c>
      <c r="AD68" s="82">
        <v>0</v>
      </c>
      <c r="AE68" s="82">
        <v>0</v>
      </c>
      <c r="AF68" s="82">
        <v>0</v>
      </c>
      <c r="AG68" t="str">
        <f t="shared" si="24"/>
        <v>江镇支行</v>
      </c>
      <c r="AI68" s="90" t="s">
        <v>318</v>
      </c>
      <c r="AJ68" s="90" t="s">
        <v>286</v>
      </c>
      <c r="AX68" t="s">
        <v>318</v>
      </c>
      <c r="AY68" t="s">
        <v>286</v>
      </c>
      <c r="BB68" t="e">
        <f t="shared" si="22"/>
        <v>#N/A</v>
      </c>
      <c r="BC68" t="s">
        <v>316</v>
      </c>
      <c r="BD68">
        <v>0</v>
      </c>
    </row>
    <row r="69" ht="17.25" spans="25:56">
      <c r="Y69" s="87"/>
      <c r="Z69">
        <f t="shared" si="25"/>
        <v>0</v>
      </c>
      <c r="AA69" t="str">
        <f t="shared" si="23"/>
        <v>张江支行</v>
      </c>
      <c r="AB69" s="82" t="s">
        <v>126</v>
      </c>
      <c r="AC69" s="82">
        <v>0</v>
      </c>
      <c r="AD69" s="82">
        <v>0</v>
      </c>
      <c r="AE69" s="82">
        <v>0</v>
      </c>
      <c r="AF69" s="82">
        <v>0</v>
      </c>
      <c r="AG69" t="str">
        <f t="shared" si="24"/>
        <v>张江支行</v>
      </c>
      <c r="AI69" s="90" t="s">
        <v>319</v>
      </c>
      <c r="AJ69" s="90" t="s">
        <v>286</v>
      </c>
      <c r="AX69" t="s">
        <v>319</v>
      </c>
      <c r="AY69" t="s">
        <v>286</v>
      </c>
      <c r="BB69" t="str">
        <f t="shared" si="22"/>
        <v>零售市场部</v>
      </c>
      <c r="BC69" t="s">
        <v>150</v>
      </c>
      <c r="BD69">
        <v>1</v>
      </c>
    </row>
    <row r="70" ht="17.25" spans="25:56">
      <c r="Y70" s="87"/>
      <c r="Z70">
        <f t="shared" si="25"/>
        <v>0</v>
      </c>
      <c r="AA70" t="str">
        <f t="shared" si="23"/>
        <v>办公室</v>
      </c>
      <c r="AB70" s="82" t="s">
        <v>106</v>
      </c>
      <c r="AC70" s="82">
        <v>0</v>
      </c>
      <c r="AD70" s="82">
        <v>0</v>
      </c>
      <c r="AE70" s="82">
        <v>0</v>
      </c>
      <c r="AF70" s="82">
        <v>0</v>
      </c>
      <c r="AG70" t="str">
        <f t="shared" si="24"/>
        <v>办公室</v>
      </c>
      <c r="AI70" s="90" t="s">
        <v>320</v>
      </c>
      <c r="AJ70" s="90" t="s">
        <v>286</v>
      </c>
      <c r="AX70" t="s">
        <v>320</v>
      </c>
      <c r="AY70" t="s">
        <v>286</v>
      </c>
      <c r="BB70" t="str">
        <f t="shared" si="22"/>
        <v>零售市场部</v>
      </c>
      <c r="BC70" t="s">
        <v>173</v>
      </c>
      <c r="BD70">
        <v>1</v>
      </c>
    </row>
    <row r="71" ht="17.25" spans="25:56">
      <c r="Y71" s="87"/>
      <c r="Z71">
        <f t="shared" si="25"/>
        <v>0</v>
      </c>
      <c r="AA71" t="str">
        <f t="shared" si="23"/>
        <v>严桥支行</v>
      </c>
      <c r="AB71" s="82" t="s">
        <v>322</v>
      </c>
      <c r="AC71" s="82">
        <v>0</v>
      </c>
      <c r="AD71" s="82">
        <v>0</v>
      </c>
      <c r="AE71" s="82">
        <v>0</v>
      </c>
      <c r="AF71" s="82">
        <v>0</v>
      </c>
      <c r="AG71" t="str">
        <f t="shared" si="24"/>
        <v>严桥支行</v>
      </c>
      <c r="AI71" s="90" t="s">
        <v>323</v>
      </c>
      <c r="AJ71" s="90" t="s">
        <v>286</v>
      </c>
      <c r="AX71" t="s">
        <v>323</v>
      </c>
      <c r="AY71" t="s">
        <v>286</v>
      </c>
      <c r="BB71" t="str">
        <f t="shared" si="22"/>
        <v>黄楼支行</v>
      </c>
      <c r="BC71" t="s">
        <v>321</v>
      </c>
      <c r="BD71">
        <v>0</v>
      </c>
    </row>
    <row r="72" ht="17.25" spans="25:56">
      <c r="Y72" s="87"/>
      <c r="Z72">
        <f t="shared" si="25"/>
        <v>0</v>
      </c>
      <c r="AA72" t="str">
        <f t="shared" si="23"/>
        <v>王港支行</v>
      </c>
      <c r="AB72" s="82" t="s">
        <v>324</v>
      </c>
      <c r="AC72" s="82">
        <v>0</v>
      </c>
      <c r="AD72" s="82">
        <v>0</v>
      </c>
      <c r="AE72" s="82">
        <v>0</v>
      </c>
      <c r="AF72" s="82">
        <v>0</v>
      </c>
      <c r="AG72" t="str">
        <f t="shared" si="24"/>
        <v>王港支行</v>
      </c>
      <c r="AI72" s="90" t="s">
        <v>325</v>
      </c>
      <c r="AJ72" s="90" t="s">
        <v>286</v>
      </c>
      <c r="AX72" t="s">
        <v>325</v>
      </c>
      <c r="AY72" t="s">
        <v>286</v>
      </c>
      <c r="BB72" t="str">
        <f t="shared" si="22"/>
        <v>花木支行</v>
      </c>
      <c r="BC72" t="s">
        <v>154</v>
      </c>
      <c r="BD72">
        <v>0</v>
      </c>
    </row>
    <row r="73" ht="17.25" spans="25:56">
      <c r="Y73" s="87"/>
      <c r="Z73">
        <f t="shared" si="25"/>
        <v>0</v>
      </c>
      <c r="AA73">
        <f t="shared" si="23"/>
        <v>0</v>
      </c>
      <c r="AB73" s="82" t="s">
        <v>327</v>
      </c>
      <c r="AC73" s="82">
        <v>0</v>
      </c>
      <c r="AD73" s="82">
        <v>0</v>
      </c>
      <c r="AE73" s="82">
        <v>0</v>
      </c>
      <c r="AF73" s="82">
        <v>0</v>
      </c>
      <c r="AG73">
        <f t="shared" si="24"/>
        <v>0</v>
      </c>
      <c r="AI73" s="90" t="s">
        <v>328</v>
      </c>
      <c r="AJ73" s="90" t="s">
        <v>286</v>
      </c>
      <c r="AX73" t="s">
        <v>328</v>
      </c>
      <c r="AY73" t="s">
        <v>286</v>
      </c>
      <c r="BB73" t="str">
        <f t="shared" si="22"/>
        <v>北蔡支行</v>
      </c>
      <c r="BC73" t="s">
        <v>326</v>
      </c>
      <c r="BD73">
        <v>0</v>
      </c>
    </row>
    <row r="74" ht="17.25" spans="25:56">
      <c r="Y74" s="87"/>
      <c r="Z74">
        <f t="shared" si="25"/>
        <v>0</v>
      </c>
      <c r="AA74" t="str">
        <f t="shared" si="23"/>
        <v>御桥分理处</v>
      </c>
      <c r="AB74" s="82" t="s">
        <v>329</v>
      </c>
      <c r="AC74" s="82">
        <v>0</v>
      </c>
      <c r="AD74" s="82">
        <v>0</v>
      </c>
      <c r="AE74" s="82">
        <v>0</v>
      </c>
      <c r="AF74" s="82">
        <v>0</v>
      </c>
      <c r="AG74" t="str">
        <f t="shared" si="24"/>
        <v>御桥分理处</v>
      </c>
      <c r="AI74" s="90" t="s">
        <v>330</v>
      </c>
      <c r="AJ74" s="90" t="s">
        <v>286</v>
      </c>
      <c r="AX74" t="s">
        <v>330</v>
      </c>
      <c r="AY74" t="s">
        <v>286</v>
      </c>
      <c r="BB74" t="str">
        <f t="shared" si="22"/>
        <v>北蔡支行</v>
      </c>
      <c r="BC74" t="s">
        <v>176</v>
      </c>
      <c r="BD74">
        <v>4</v>
      </c>
    </row>
    <row r="75" ht="17.25" spans="25:56">
      <c r="Y75" s="87"/>
      <c r="Z75">
        <f t="shared" si="25"/>
        <v>0</v>
      </c>
      <c r="AA75">
        <f t="shared" si="23"/>
        <v>0</v>
      </c>
      <c r="AB75" s="82" t="s">
        <v>332</v>
      </c>
      <c r="AC75" s="82">
        <v>0</v>
      </c>
      <c r="AD75" s="82">
        <v>0</v>
      </c>
      <c r="AE75" s="82">
        <v>0</v>
      </c>
      <c r="AF75" s="82">
        <v>0</v>
      </c>
      <c r="AG75">
        <f t="shared" si="24"/>
        <v>0</v>
      </c>
      <c r="AI75" s="90" t="s">
        <v>333</v>
      </c>
      <c r="AJ75" s="90" t="s">
        <v>286</v>
      </c>
      <c r="AX75" t="s">
        <v>333</v>
      </c>
      <c r="AY75" t="s">
        <v>286</v>
      </c>
      <c r="BB75" t="str">
        <f t="shared" si="22"/>
        <v>营业部</v>
      </c>
      <c r="BC75" t="s">
        <v>331</v>
      </c>
      <c r="BD75">
        <v>0</v>
      </c>
    </row>
    <row r="76" ht="17.25" spans="25:56">
      <c r="Y76" s="87"/>
      <c r="Z76">
        <f t="shared" si="25"/>
        <v>0</v>
      </c>
      <c r="AA76" t="str">
        <f t="shared" si="23"/>
        <v>零售市场部</v>
      </c>
      <c r="AB76" s="82" t="s">
        <v>131</v>
      </c>
      <c r="AC76" s="82">
        <v>0</v>
      </c>
      <c r="AD76" s="82">
        <v>0</v>
      </c>
      <c r="AE76" s="82">
        <v>0</v>
      </c>
      <c r="AF76" s="82">
        <v>0</v>
      </c>
      <c r="AG76" t="str">
        <f t="shared" si="24"/>
        <v>零售市场部</v>
      </c>
      <c r="AI76" s="90" t="s">
        <v>335</v>
      </c>
      <c r="AJ76" s="90" t="s">
        <v>286</v>
      </c>
      <c r="AX76" t="s">
        <v>335</v>
      </c>
      <c r="AY76" t="s">
        <v>286</v>
      </c>
      <c r="BB76" t="e">
        <f t="shared" si="22"/>
        <v>#N/A</v>
      </c>
      <c r="BC76" t="s">
        <v>334</v>
      </c>
      <c r="BD76">
        <v>0</v>
      </c>
    </row>
    <row r="77" ht="17.25" spans="25:56">
      <c r="Y77" s="87"/>
      <c r="Z77">
        <f t="shared" si="25"/>
        <v>0</v>
      </c>
      <c r="AA77" t="str">
        <f t="shared" si="23"/>
        <v>零售金融部</v>
      </c>
      <c r="AB77" s="82" t="s">
        <v>265</v>
      </c>
      <c r="AC77" s="82">
        <v>0</v>
      </c>
      <c r="AD77" s="82">
        <v>0</v>
      </c>
      <c r="AE77" s="82">
        <v>0</v>
      </c>
      <c r="AF77" s="82">
        <v>0</v>
      </c>
      <c r="AG77" t="str">
        <f t="shared" si="24"/>
        <v>零售金融部</v>
      </c>
      <c r="AI77" s="90" t="s">
        <v>310</v>
      </c>
      <c r="AJ77" s="90" t="s">
        <v>286</v>
      </c>
      <c r="AX77" t="s">
        <v>310</v>
      </c>
      <c r="AY77" t="s">
        <v>286</v>
      </c>
      <c r="BB77" t="str">
        <f t="shared" si="22"/>
        <v>零售市场部</v>
      </c>
      <c r="BC77" t="s">
        <v>158</v>
      </c>
      <c r="BD77">
        <v>1</v>
      </c>
    </row>
    <row r="78" ht="17.25" spans="25:56">
      <c r="Y78" s="87"/>
      <c r="Z78">
        <f t="shared" si="25"/>
        <v>0</v>
      </c>
      <c r="AA78" t="str">
        <f t="shared" si="23"/>
        <v>民耀分理处</v>
      </c>
      <c r="AB78" s="82" t="s">
        <v>139</v>
      </c>
      <c r="AC78" s="82">
        <v>0</v>
      </c>
      <c r="AD78" s="82">
        <v>0</v>
      </c>
      <c r="AE78" s="82">
        <v>0</v>
      </c>
      <c r="AF78" s="82">
        <v>0</v>
      </c>
      <c r="AG78" t="str">
        <f t="shared" si="24"/>
        <v>民耀分理处</v>
      </c>
      <c r="AI78" s="90" t="s">
        <v>337</v>
      </c>
      <c r="AJ78" s="90" t="s">
        <v>286</v>
      </c>
      <c r="AX78" t="s">
        <v>337</v>
      </c>
      <c r="AY78" t="s">
        <v>286</v>
      </c>
      <c r="BB78" t="str">
        <f t="shared" si="22"/>
        <v>川沙支行</v>
      </c>
      <c r="BC78" t="s">
        <v>336</v>
      </c>
      <c r="BD78">
        <v>0</v>
      </c>
    </row>
    <row r="79" ht="17.25" spans="25:56">
      <c r="Y79" s="87"/>
      <c r="Z79">
        <f t="shared" si="25"/>
        <v>0</v>
      </c>
      <c r="AA79" t="str">
        <f t="shared" si="23"/>
        <v>花木支行</v>
      </c>
      <c r="AB79" s="82" t="s">
        <v>339</v>
      </c>
      <c r="AC79" s="82">
        <v>0</v>
      </c>
      <c r="AD79" s="82">
        <v>0</v>
      </c>
      <c r="AE79" s="82">
        <v>0</v>
      </c>
      <c r="AF79" s="82">
        <v>0</v>
      </c>
      <c r="AG79" t="str">
        <f t="shared" si="24"/>
        <v>花木支行</v>
      </c>
      <c r="AI79" s="90" t="s">
        <v>337</v>
      </c>
      <c r="AJ79" s="90" t="s">
        <v>286</v>
      </c>
      <c r="AX79" t="s">
        <v>337</v>
      </c>
      <c r="AY79" t="s">
        <v>286</v>
      </c>
      <c r="BB79" t="str">
        <f t="shared" si="22"/>
        <v>川沙支行</v>
      </c>
      <c r="BC79" t="s">
        <v>338</v>
      </c>
      <c r="BD79">
        <v>0</v>
      </c>
    </row>
    <row r="80" ht="17.25" spans="25:56">
      <c r="Y80" s="87"/>
      <c r="Z80">
        <f t="shared" si="25"/>
        <v>0</v>
      </c>
      <c r="AA80" t="str">
        <f t="shared" si="23"/>
        <v>南新分理处</v>
      </c>
      <c r="AB80" s="82" t="s">
        <v>340</v>
      </c>
      <c r="AC80" s="82">
        <v>0</v>
      </c>
      <c r="AD80" s="82">
        <v>0</v>
      </c>
      <c r="AE80" s="82">
        <v>0</v>
      </c>
      <c r="AF80" s="82">
        <v>0</v>
      </c>
      <c r="AG80" t="str">
        <f t="shared" si="24"/>
        <v>南新分理处</v>
      </c>
      <c r="AI80" s="90" t="s">
        <v>341</v>
      </c>
      <c r="AJ80" s="90" t="s">
        <v>286</v>
      </c>
      <c r="AX80" t="s">
        <v>341</v>
      </c>
      <c r="AY80" t="s">
        <v>286</v>
      </c>
      <c r="BB80" t="str">
        <f t="shared" si="22"/>
        <v>零售市场部</v>
      </c>
      <c r="BC80" t="s">
        <v>185</v>
      </c>
      <c r="BD80">
        <v>0</v>
      </c>
    </row>
    <row r="81" ht="17.25" spans="25:56">
      <c r="Y81" s="87"/>
      <c r="Z81">
        <f t="shared" si="25"/>
        <v>0</v>
      </c>
      <c r="AA81" t="str">
        <f t="shared" si="23"/>
        <v>唐镇支行</v>
      </c>
      <c r="AB81" s="82" t="s">
        <v>343</v>
      </c>
      <c r="AC81" s="82">
        <v>0</v>
      </c>
      <c r="AD81" s="82">
        <v>0</v>
      </c>
      <c r="AE81" s="82">
        <v>0</v>
      </c>
      <c r="AF81" s="82">
        <v>0</v>
      </c>
      <c r="AG81" t="str">
        <f t="shared" si="24"/>
        <v>唐镇支行</v>
      </c>
      <c r="AI81" s="90" t="s">
        <v>344</v>
      </c>
      <c r="AJ81" s="90" t="s">
        <v>286</v>
      </c>
      <c r="AX81" t="s">
        <v>344</v>
      </c>
      <c r="AY81" t="s">
        <v>286</v>
      </c>
      <c r="BB81" t="str">
        <f t="shared" si="22"/>
        <v>孙桥支行</v>
      </c>
      <c r="BC81" t="s">
        <v>342</v>
      </c>
      <c r="BD81">
        <v>2</v>
      </c>
    </row>
    <row r="82" ht="17.25" spans="25:56">
      <c r="Y82" s="87"/>
      <c r="Z82">
        <f t="shared" si="25"/>
        <v>0</v>
      </c>
      <c r="AA82" t="str">
        <f t="shared" si="23"/>
        <v>杨思支行</v>
      </c>
      <c r="AB82" s="82" t="s">
        <v>144</v>
      </c>
      <c r="AC82" s="82">
        <v>0</v>
      </c>
      <c r="AD82" s="82">
        <v>0</v>
      </c>
      <c r="AE82" s="82">
        <v>0</v>
      </c>
      <c r="AF82" s="82">
        <v>0</v>
      </c>
      <c r="AG82" t="str">
        <f t="shared" si="24"/>
        <v>杨思支行</v>
      </c>
      <c r="AI82" s="90" t="s">
        <v>346</v>
      </c>
      <c r="AJ82" s="90" t="s">
        <v>286</v>
      </c>
      <c r="AX82" t="s">
        <v>346</v>
      </c>
      <c r="AY82" t="s">
        <v>286</v>
      </c>
      <c r="BB82" t="str">
        <f t="shared" si="22"/>
        <v>凌兆分理处</v>
      </c>
      <c r="BC82" t="s">
        <v>345</v>
      </c>
      <c r="BD82">
        <v>0</v>
      </c>
    </row>
    <row r="83" ht="17.25" spans="25:56">
      <c r="Y83" s="87"/>
      <c r="Z83">
        <f t="shared" si="25"/>
        <v>0</v>
      </c>
      <c r="AA83" t="str">
        <f t="shared" si="23"/>
        <v>零售市场部</v>
      </c>
      <c r="AB83" s="82" t="s">
        <v>56</v>
      </c>
      <c r="AC83" s="82">
        <v>0</v>
      </c>
      <c r="AD83" s="82">
        <v>0</v>
      </c>
      <c r="AE83" s="82">
        <v>0</v>
      </c>
      <c r="AF83" s="82">
        <v>0</v>
      </c>
      <c r="AG83" t="str">
        <f t="shared" si="24"/>
        <v>零售市场部</v>
      </c>
      <c r="AI83" s="90" t="s">
        <v>348</v>
      </c>
      <c r="AJ83" s="90" t="s">
        <v>286</v>
      </c>
      <c r="AX83" t="s">
        <v>348</v>
      </c>
      <c r="AY83" t="s">
        <v>286</v>
      </c>
      <c r="BB83" t="str">
        <f t="shared" ref="BB83:BB114" si="26">VLOOKUP(BC83,$AX:$AY,2,FALSE)</f>
        <v>黄楼支行</v>
      </c>
      <c r="BC83" t="s">
        <v>347</v>
      </c>
      <c r="BD83">
        <v>0</v>
      </c>
    </row>
    <row r="84" ht="17.25" spans="25:56">
      <c r="Y84" s="87"/>
      <c r="Z84">
        <f t="shared" si="25"/>
        <v>0</v>
      </c>
      <c r="AA84" t="str">
        <f t="shared" si="23"/>
        <v>曹路支行</v>
      </c>
      <c r="AB84" s="82" t="s">
        <v>63</v>
      </c>
      <c r="AC84" s="82">
        <v>0</v>
      </c>
      <c r="AD84" s="82">
        <v>0</v>
      </c>
      <c r="AE84" s="82">
        <v>0</v>
      </c>
      <c r="AF84" s="82">
        <v>0</v>
      </c>
      <c r="AG84" t="str">
        <f t="shared" si="24"/>
        <v>曹路支行</v>
      </c>
      <c r="AI84" s="90" t="s">
        <v>350</v>
      </c>
      <c r="AJ84" s="90" t="s">
        <v>286</v>
      </c>
      <c r="AX84" t="s">
        <v>350</v>
      </c>
      <c r="AY84" t="s">
        <v>286</v>
      </c>
      <c r="BB84" t="str">
        <f t="shared" si="26"/>
        <v>龚路支行</v>
      </c>
      <c r="BC84" t="s">
        <v>349</v>
      </c>
      <c r="BD84">
        <v>0</v>
      </c>
    </row>
    <row r="85" ht="17.25" spans="25:56">
      <c r="Y85" s="87"/>
      <c r="Z85">
        <f t="shared" si="25"/>
        <v>0</v>
      </c>
      <c r="AA85" t="str">
        <f t="shared" si="23"/>
        <v>零售金融部</v>
      </c>
      <c r="AB85" s="82" t="s">
        <v>279</v>
      </c>
      <c r="AC85" s="82">
        <v>0</v>
      </c>
      <c r="AD85" s="82">
        <v>0</v>
      </c>
      <c r="AE85" s="82">
        <v>0</v>
      </c>
      <c r="AF85" s="82">
        <v>0</v>
      </c>
      <c r="AG85" t="str">
        <f t="shared" si="24"/>
        <v>零售金融部</v>
      </c>
      <c r="AI85" s="90" t="s">
        <v>351</v>
      </c>
      <c r="AJ85" s="90" t="s">
        <v>286</v>
      </c>
      <c r="AX85" t="s">
        <v>351</v>
      </c>
      <c r="AY85" t="s">
        <v>286</v>
      </c>
      <c r="BB85" t="str">
        <f t="shared" si="26"/>
        <v>北蔡支行</v>
      </c>
      <c r="BC85" t="s">
        <v>190</v>
      </c>
      <c r="BD85">
        <v>0</v>
      </c>
    </row>
    <row r="86" ht="17.25" spans="25:56">
      <c r="Y86" s="87"/>
      <c r="Z86">
        <f t="shared" si="25"/>
        <v>0</v>
      </c>
      <c r="AA86" t="str">
        <f t="shared" si="23"/>
        <v>市场一部</v>
      </c>
      <c r="AB86" s="82" t="s">
        <v>352</v>
      </c>
      <c r="AC86" s="82">
        <v>0</v>
      </c>
      <c r="AD86" s="82">
        <v>0</v>
      </c>
      <c r="AE86" s="82">
        <v>0</v>
      </c>
      <c r="AF86" s="82">
        <v>0</v>
      </c>
      <c r="AG86" t="str">
        <f t="shared" si="24"/>
        <v>市场一部</v>
      </c>
      <c r="AI86" s="90" t="s">
        <v>353</v>
      </c>
      <c r="AJ86" s="90" t="s">
        <v>286</v>
      </c>
      <c r="AX86" t="s">
        <v>353</v>
      </c>
      <c r="AY86" t="s">
        <v>286</v>
      </c>
      <c r="BB86" t="str">
        <f t="shared" si="26"/>
        <v>零售市场部</v>
      </c>
      <c r="BC86" t="s">
        <v>195</v>
      </c>
      <c r="BD86">
        <v>0</v>
      </c>
    </row>
    <row r="87" ht="17.25" spans="25:56">
      <c r="Y87" s="87"/>
      <c r="Z87">
        <f t="shared" si="25"/>
        <v>0</v>
      </c>
      <c r="AA87" t="str">
        <f t="shared" si="23"/>
        <v>零售市场部</v>
      </c>
      <c r="AB87" s="82" t="s">
        <v>355</v>
      </c>
      <c r="AC87" s="82">
        <v>0</v>
      </c>
      <c r="AD87" s="82">
        <v>0</v>
      </c>
      <c r="AE87" s="82">
        <v>0</v>
      </c>
      <c r="AF87" s="82">
        <v>0</v>
      </c>
      <c r="AG87" t="str">
        <f t="shared" si="24"/>
        <v>零售市场部</v>
      </c>
      <c r="AI87" s="90" t="s">
        <v>356</v>
      </c>
      <c r="AJ87" s="90" t="s">
        <v>286</v>
      </c>
      <c r="AX87" t="s">
        <v>356</v>
      </c>
      <c r="AY87" t="s">
        <v>286</v>
      </c>
      <c r="BB87" t="str">
        <f t="shared" si="26"/>
        <v>东波分理处</v>
      </c>
      <c r="BC87" t="s">
        <v>354</v>
      </c>
      <c r="BD87">
        <v>0</v>
      </c>
    </row>
    <row r="88" ht="17.25" spans="25:56">
      <c r="Y88" s="87"/>
      <c r="Z88">
        <f t="shared" si="25"/>
        <v>0</v>
      </c>
      <c r="AA88" t="str">
        <f t="shared" si="23"/>
        <v>张江支行</v>
      </c>
      <c r="AB88" s="82" t="s">
        <v>358</v>
      </c>
      <c r="AC88" s="82">
        <v>0</v>
      </c>
      <c r="AD88" s="82">
        <v>0</v>
      </c>
      <c r="AE88" s="82">
        <v>0</v>
      </c>
      <c r="AF88" s="82">
        <v>0</v>
      </c>
      <c r="AG88" t="str">
        <f t="shared" si="24"/>
        <v>张江支行</v>
      </c>
      <c r="AI88" s="90" t="s">
        <v>359</v>
      </c>
      <c r="AJ88" s="90" t="s">
        <v>286</v>
      </c>
      <c r="AX88" t="s">
        <v>359</v>
      </c>
      <c r="AY88" t="s">
        <v>286</v>
      </c>
      <c r="BB88" t="str">
        <f t="shared" si="26"/>
        <v>六团支行</v>
      </c>
      <c r="BC88" t="s">
        <v>357</v>
      </c>
      <c r="BD88">
        <v>0</v>
      </c>
    </row>
    <row r="89" ht="17.25" spans="25:56">
      <c r="Y89" s="87"/>
      <c r="Z89">
        <f t="shared" si="25"/>
        <v>0</v>
      </c>
      <c r="AA89" t="str">
        <f t="shared" si="23"/>
        <v>合庆支行</v>
      </c>
      <c r="AB89" s="82" t="s">
        <v>103</v>
      </c>
      <c r="AC89" s="82">
        <v>1</v>
      </c>
      <c r="AD89" s="82">
        <v>0</v>
      </c>
      <c r="AE89" s="82">
        <v>1</v>
      </c>
      <c r="AF89" s="82">
        <v>0</v>
      </c>
      <c r="AG89" t="str">
        <f t="shared" si="24"/>
        <v>合庆支行</v>
      </c>
      <c r="AI89" s="90" t="s">
        <v>361</v>
      </c>
      <c r="AJ89" s="90" t="s">
        <v>286</v>
      </c>
      <c r="AX89" t="s">
        <v>361</v>
      </c>
      <c r="AY89" t="s">
        <v>286</v>
      </c>
      <c r="BB89" t="str">
        <f t="shared" si="26"/>
        <v>高行支行</v>
      </c>
      <c r="BC89" t="s">
        <v>360</v>
      </c>
      <c r="BD89">
        <v>0</v>
      </c>
    </row>
    <row r="90" ht="17.25" spans="25:56">
      <c r="Y90" s="87"/>
      <c r="Z90">
        <f t="shared" si="25"/>
        <v>0</v>
      </c>
      <c r="AA90" t="str">
        <f t="shared" si="23"/>
        <v>合庆支行</v>
      </c>
      <c r="AB90" s="82" t="s">
        <v>161</v>
      </c>
      <c r="AC90" s="82">
        <v>0</v>
      </c>
      <c r="AD90" s="82">
        <v>0</v>
      </c>
      <c r="AE90" s="82">
        <v>0</v>
      </c>
      <c r="AF90" s="82">
        <v>35000</v>
      </c>
      <c r="AG90" t="str">
        <f t="shared" si="24"/>
        <v>合庆支行</v>
      </c>
      <c r="AI90" s="90" t="s">
        <v>363</v>
      </c>
      <c r="AJ90" s="90" t="s">
        <v>286</v>
      </c>
      <c r="AX90" t="s">
        <v>363</v>
      </c>
      <c r="AY90" t="s">
        <v>286</v>
      </c>
      <c r="BB90" t="str">
        <f t="shared" si="26"/>
        <v>唐镇支行</v>
      </c>
      <c r="BC90" t="s">
        <v>362</v>
      </c>
      <c r="BD90">
        <v>0</v>
      </c>
    </row>
    <row r="91" ht="17.25" spans="25:56">
      <c r="Y91" s="87"/>
      <c r="Z91">
        <f t="shared" si="25"/>
        <v>0</v>
      </c>
      <c r="AA91" t="str">
        <f t="shared" si="23"/>
        <v>凌桥支行</v>
      </c>
      <c r="AB91" s="82" t="s">
        <v>365</v>
      </c>
      <c r="AC91" s="82">
        <v>0</v>
      </c>
      <c r="AD91" s="82">
        <v>0</v>
      </c>
      <c r="AE91" s="82">
        <v>1</v>
      </c>
      <c r="AF91" s="82">
        <v>0</v>
      </c>
      <c r="AG91" t="str">
        <f t="shared" si="24"/>
        <v>凌桥支行</v>
      </c>
      <c r="AI91" s="90" t="s">
        <v>366</v>
      </c>
      <c r="AJ91" s="90" t="s">
        <v>286</v>
      </c>
      <c r="AX91" t="s">
        <v>366</v>
      </c>
      <c r="AY91" t="s">
        <v>286</v>
      </c>
      <c r="BB91" t="str">
        <f t="shared" si="26"/>
        <v>花木支行</v>
      </c>
      <c r="BC91" t="s">
        <v>364</v>
      </c>
      <c r="BD91">
        <v>1</v>
      </c>
    </row>
    <row r="92" ht="17.25" spans="25:56">
      <c r="Y92" s="87"/>
      <c r="Z92">
        <f t="shared" si="25"/>
        <v>0</v>
      </c>
      <c r="AA92" t="str">
        <f t="shared" si="23"/>
        <v>洋泾支行</v>
      </c>
      <c r="AB92" s="82" t="s">
        <v>166</v>
      </c>
      <c r="AC92" s="82">
        <v>0</v>
      </c>
      <c r="AD92" s="82">
        <v>0</v>
      </c>
      <c r="AE92" s="82">
        <v>1</v>
      </c>
      <c r="AF92" s="82">
        <v>0</v>
      </c>
      <c r="AG92" t="str">
        <f t="shared" si="24"/>
        <v>洋泾支行</v>
      </c>
      <c r="AI92" s="90" t="s">
        <v>367</v>
      </c>
      <c r="AJ92" s="90" t="s">
        <v>286</v>
      </c>
      <c r="AX92" t="s">
        <v>367</v>
      </c>
      <c r="AY92" t="s">
        <v>286</v>
      </c>
      <c r="BB92" t="str">
        <f t="shared" si="26"/>
        <v>零售市场部</v>
      </c>
      <c r="BC92" t="s">
        <v>162</v>
      </c>
      <c r="BD92">
        <v>1</v>
      </c>
    </row>
    <row r="93" ht="17.25" spans="25:56">
      <c r="Y93" s="87"/>
      <c r="Z93">
        <f t="shared" si="25"/>
        <v>0</v>
      </c>
      <c r="AA93" t="str">
        <f t="shared" si="23"/>
        <v>金桥支行</v>
      </c>
      <c r="AB93" s="82" t="s">
        <v>369</v>
      </c>
      <c r="AC93" s="82">
        <v>0</v>
      </c>
      <c r="AD93" s="82">
        <v>0</v>
      </c>
      <c r="AE93" s="82">
        <v>0</v>
      </c>
      <c r="AF93" s="82">
        <v>0</v>
      </c>
      <c r="AG93" t="str">
        <f t="shared" si="24"/>
        <v>金桥支行</v>
      </c>
      <c r="AI93" s="90"/>
      <c r="AJ93" s="90"/>
      <c r="BB93" t="str">
        <f t="shared" si="26"/>
        <v>南新分理处</v>
      </c>
      <c r="BC93" t="s">
        <v>368</v>
      </c>
      <c r="BD93">
        <v>0</v>
      </c>
    </row>
    <row r="94" ht="17.25" spans="25:56">
      <c r="Y94" s="87"/>
      <c r="Z94">
        <f t="shared" si="25"/>
        <v>0</v>
      </c>
      <c r="AA94" t="str">
        <f t="shared" si="23"/>
        <v>合规内控部</v>
      </c>
      <c r="AB94" s="82" t="s">
        <v>371</v>
      </c>
      <c r="AC94" s="82">
        <v>0</v>
      </c>
      <c r="AD94" s="82">
        <v>0</v>
      </c>
      <c r="AE94" s="82">
        <v>0</v>
      </c>
      <c r="AF94" s="82">
        <v>0</v>
      </c>
      <c r="AG94" t="str">
        <f t="shared" si="24"/>
        <v>合规内控部</v>
      </c>
      <c r="AI94" s="90" t="s">
        <v>372</v>
      </c>
      <c r="AJ94" s="90" t="s">
        <v>286</v>
      </c>
      <c r="AX94" t="s">
        <v>372</v>
      </c>
      <c r="AY94" t="s">
        <v>286</v>
      </c>
      <c r="BB94" t="str">
        <f t="shared" si="26"/>
        <v>陆家嘴支行</v>
      </c>
      <c r="BC94" t="s">
        <v>370</v>
      </c>
      <c r="BD94">
        <v>0</v>
      </c>
    </row>
    <row r="95" ht="17.25" spans="25:56">
      <c r="Y95" s="87"/>
      <c r="Z95">
        <f t="shared" si="25"/>
        <v>0</v>
      </c>
      <c r="AA95" t="str">
        <f t="shared" si="23"/>
        <v>御桥分理处</v>
      </c>
      <c r="AB95" s="82" t="s">
        <v>374</v>
      </c>
      <c r="AC95" s="82">
        <v>0</v>
      </c>
      <c r="AD95" s="82">
        <v>0</v>
      </c>
      <c r="AE95" s="82">
        <v>0</v>
      </c>
      <c r="AF95" s="82">
        <v>0</v>
      </c>
      <c r="AG95" t="str">
        <f t="shared" si="24"/>
        <v>御桥分理处</v>
      </c>
      <c r="AI95" s="90" t="s">
        <v>375</v>
      </c>
      <c r="AJ95" s="90" t="s">
        <v>286</v>
      </c>
      <c r="AX95" t="s">
        <v>375</v>
      </c>
      <c r="AY95" t="s">
        <v>286</v>
      </c>
      <c r="BB95" t="str">
        <f t="shared" si="26"/>
        <v>东沟支行</v>
      </c>
      <c r="BC95" t="s">
        <v>373</v>
      </c>
      <c r="BD95">
        <v>0</v>
      </c>
    </row>
    <row r="96" ht="17.25" spans="25:56">
      <c r="Y96" s="87"/>
      <c r="Z96">
        <f t="shared" si="25"/>
        <v>0</v>
      </c>
      <c r="AA96" t="str">
        <f t="shared" si="23"/>
        <v>凌兆分理处</v>
      </c>
      <c r="AB96" s="82" t="s">
        <v>376</v>
      </c>
      <c r="AC96" s="82">
        <v>0</v>
      </c>
      <c r="AD96" s="82">
        <v>0</v>
      </c>
      <c r="AE96" s="82">
        <v>0</v>
      </c>
      <c r="AF96" s="82">
        <v>0</v>
      </c>
      <c r="AG96" t="str">
        <f t="shared" si="24"/>
        <v>凌兆分理处</v>
      </c>
      <c r="AI96" s="90" t="s">
        <v>377</v>
      </c>
      <c r="AJ96" s="90" t="s">
        <v>286</v>
      </c>
      <c r="AX96" t="s">
        <v>377</v>
      </c>
      <c r="AY96" t="s">
        <v>286</v>
      </c>
      <c r="BB96" t="str">
        <f t="shared" si="26"/>
        <v>孙桥支行</v>
      </c>
      <c r="BC96" t="s">
        <v>203</v>
      </c>
      <c r="BD96">
        <v>0</v>
      </c>
    </row>
    <row r="97" ht="17.25" spans="25:56">
      <c r="Y97" s="87"/>
      <c r="Z97">
        <f t="shared" si="25"/>
        <v>0</v>
      </c>
      <c r="AA97">
        <f t="shared" si="23"/>
        <v>0</v>
      </c>
      <c r="AB97" s="82" t="s">
        <v>379</v>
      </c>
      <c r="AC97" s="82">
        <v>0</v>
      </c>
      <c r="AD97" s="82">
        <v>0</v>
      </c>
      <c r="AE97" s="82">
        <v>0</v>
      </c>
      <c r="AF97" s="82">
        <v>0</v>
      </c>
      <c r="AG97">
        <f t="shared" si="24"/>
        <v>0</v>
      </c>
      <c r="AI97" s="90" t="s">
        <v>380</v>
      </c>
      <c r="AJ97" s="90" t="s">
        <v>286</v>
      </c>
      <c r="AX97" t="s">
        <v>380</v>
      </c>
      <c r="AY97" t="s">
        <v>286</v>
      </c>
      <c r="BB97" t="str">
        <f t="shared" si="26"/>
        <v>施湾支行</v>
      </c>
      <c r="BC97" t="s">
        <v>378</v>
      </c>
      <c r="BD97">
        <v>0</v>
      </c>
    </row>
    <row r="98" ht="17.25" spans="25:56">
      <c r="Y98" s="87"/>
      <c r="Z98">
        <f t="shared" si="25"/>
        <v>0</v>
      </c>
      <c r="AA98">
        <f t="shared" si="23"/>
        <v>0</v>
      </c>
      <c r="AB98" s="82" t="s">
        <v>382</v>
      </c>
      <c r="AC98" s="82">
        <v>0</v>
      </c>
      <c r="AD98" s="82">
        <v>0</v>
      </c>
      <c r="AE98" s="82">
        <v>0</v>
      </c>
      <c r="AF98" s="82">
        <v>0</v>
      </c>
      <c r="AG98">
        <f t="shared" si="24"/>
        <v>0</v>
      </c>
      <c r="AI98" s="90" t="s">
        <v>383</v>
      </c>
      <c r="AJ98" s="90" t="s">
        <v>286</v>
      </c>
      <c r="AX98" t="s">
        <v>383</v>
      </c>
      <c r="AY98" t="s">
        <v>286</v>
      </c>
      <c r="BB98" t="str">
        <f t="shared" si="26"/>
        <v>洋泾支行</v>
      </c>
      <c r="BC98" t="s">
        <v>381</v>
      </c>
      <c r="BD98">
        <v>1</v>
      </c>
    </row>
    <row r="99" ht="17.25" spans="25:56">
      <c r="Y99" s="87"/>
      <c r="Z99">
        <f t="shared" si="25"/>
        <v>0</v>
      </c>
      <c r="AA99" t="str">
        <f t="shared" si="23"/>
        <v>南新分理处</v>
      </c>
      <c r="AB99" s="82" t="s">
        <v>110</v>
      </c>
      <c r="AC99" s="82">
        <v>0</v>
      </c>
      <c r="AD99" s="82">
        <v>0</v>
      </c>
      <c r="AE99" s="82">
        <v>0</v>
      </c>
      <c r="AF99" s="82">
        <v>0</v>
      </c>
      <c r="AG99" t="str">
        <f t="shared" si="24"/>
        <v>南新分理处</v>
      </c>
      <c r="AI99" s="90" t="s">
        <v>385</v>
      </c>
      <c r="AJ99" s="90" t="s">
        <v>286</v>
      </c>
      <c r="AX99" t="s">
        <v>385</v>
      </c>
      <c r="AY99" t="s">
        <v>286</v>
      </c>
      <c r="BB99" t="str">
        <f t="shared" si="26"/>
        <v>合庆支行</v>
      </c>
      <c r="BC99" t="s">
        <v>384</v>
      </c>
      <c r="BD99">
        <v>0</v>
      </c>
    </row>
    <row r="100" ht="17.25" spans="25:56">
      <c r="Y100" s="87"/>
      <c r="Z100">
        <f t="shared" si="25"/>
        <v>0</v>
      </c>
      <c r="AA100">
        <f t="shared" si="23"/>
        <v>0</v>
      </c>
      <c r="AB100" s="82" t="s">
        <v>386</v>
      </c>
      <c r="AC100" s="82">
        <v>0</v>
      </c>
      <c r="AD100" s="82">
        <v>0</v>
      </c>
      <c r="AE100" s="82">
        <v>0</v>
      </c>
      <c r="AF100" s="82">
        <v>0</v>
      </c>
      <c r="AG100">
        <f t="shared" si="24"/>
        <v>0</v>
      </c>
      <c r="AI100" s="90" t="s">
        <v>387</v>
      </c>
      <c r="AJ100" s="90" t="s">
        <v>286</v>
      </c>
      <c r="AX100" t="s">
        <v>387</v>
      </c>
      <c r="AY100" t="s">
        <v>286</v>
      </c>
      <c r="BB100" t="str">
        <f t="shared" si="26"/>
        <v>零售市场部</v>
      </c>
      <c r="BC100" t="s">
        <v>206</v>
      </c>
      <c r="BD100">
        <v>0</v>
      </c>
    </row>
    <row r="101" ht="17.25" spans="25:56">
      <c r="Y101" s="87"/>
      <c r="Z101">
        <f t="shared" si="25"/>
        <v>0</v>
      </c>
      <c r="AA101">
        <f t="shared" si="23"/>
        <v>0</v>
      </c>
      <c r="AB101" s="82" t="s">
        <v>388</v>
      </c>
      <c r="AC101" s="82">
        <v>0</v>
      </c>
      <c r="AD101" s="82">
        <v>0</v>
      </c>
      <c r="AE101" s="82">
        <v>0</v>
      </c>
      <c r="AF101" s="82">
        <v>0</v>
      </c>
      <c r="AG101">
        <f t="shared" si="24"/>
        <v>0</v>
      </c>
      <c r="AI101" s="90" t="s">
        <v>389</v>
      </c>
      <c r="AJ101" s="90" t="s">
        <v>286</v>
      </c>
      <c r="AX101" t="s">
        <v>389</v>
      </c>
      <c r="AY101" t="s">
        <v>286</v>
      </c>
      <c r="BB101" t="str">
        <f t="shared" si="26"/>
        <v>严桥支行</v>
      </c>
      <c r="BC101" t="s">
        <v>211</v>
      </c>
      <c r="BD101">
        <v>0</v>
      </c>
    </row>
    <row r="102" ht="17.25" spans="25:56">
      <c r="Y102" s="87"/>
      <c r="Z102">
        <f t="shared" si="25"/>
        <v>0</v>
      </c>
      <c r="AA102" t="str">
        <f t="shared" si="23"/>
        <v>龚路支行</v>
      </c>
      <c r="AB102" s="82" t="s">
        <v>391</v>
      </c>
      <c r="AC102" s="82">
        <v>0</v>
      </c>
      <c r="AD102" s="82">
        <v>0</v>
      </c>
      <c r="AE102" s="82">
        <v>0</v>
      </c>
      <c r="AF102" s="82">
        <v>0</v>
      </c>
      <c r="AG102" t="str">
        <f t="shared" si="24"/>
        <v>龚路支行</v>
      </c>
      <c r="AI102" s="90" t="s">
        <v>392</v>
      </c>
      <c r="AJ102" s="90" t="s">
        <v>286</v>
      </c>
      <c r="AX102" t="s">
        <v>392</v>
      </c>
      <c r="AY102" t="s">
        <v>286</v>
      </c>
      <c r="BB102" t="str">
        <f t="shared" si="26"/>
        <v>三林支行</v>
      </c>
      <c r="BC102" t="s">
        <v>390</v>
      </c>
      <c r="BD102">
        <v>0</v>
      </c>
    </row>
    <row r="103" ht="17.25" spans="25:56">
      <c r="Y103" s="87"/>
      <c r="Z103">
        <f t="shared" si="25"/>
        <v>0</v>
      </c>
      <c r="AA103" t="str">
        <f t="shared" si="23"/>
        <v>江镇支行</v>
      </c>
      <c r="AB103" s="82" t="s">
        <v>394</v>
      </c>
      <c r="AC103" s="82">
        <v>0</v>
      </c>
      <c r="AD103" s="82">
        <v>0</v>
      </c>
      <c r="AE103" s="82">
        <v>0</v>
      </c>
      <c r="AF103" s="82">
        <v>0</v>
      </c>
      <c r="AG103" t="str">
        <f t="shared" si="24"/>
        <v>江镇支行</v>
      </c>
      <c r="AI103" s="90" t="s">
        <v>395</v>
      </c>
      <c r="AJ103" s="90" t="s">
        <v>286</v>
      </c>
      <c r="AX103" t="s">
        <v>395</v>
      </c>
      <c r="AY103" t="s">
        <v>286</v>
      </c>
      <c r="BB103" t="str">
        <f t="shared" si="26"/>
        <v>凌桥支行</v>
      </c>
      <c r="BC103" t="s">
        <v>393</v>
      </c>
      <c r="BD103">
        <v>0</v>
      </c>
    </row>
    <row r="104" ht="17.25" spans="25:56">
      <c r="Y104" s="87"/>
      <c r="Z104">
        <f t="shared" si="25"/>
        <v>0</v>
      </c>
      <c r="AA104">
        <f t="shared" si="23"/>
        <v>0</v>
      </c>
      <c r="AB104" s="82" t="s">
        <v>397</v>
      </c>
      <c r="AC104" s="82">
        <v>0</v>
      </c>
      <c r="AD104" s="82">
        <v>0</v>
      </c>
      <c r="AE104" s="82">
        <v>0</v>
      </c>
      <c r="AF104" s="82">
        <v>0</v>
      </c>
      <c r="AG104">
        <f t="shared" si="24"/>
        <v>0</v>
      </c>
      <c r="AI104" s="90" t="s">
        <v>398</v>
      </c>
      <c r="AJ104" s="90" t="s">
        <v>286</v>
      </c>
      <c r="AX104" t="s">
        <v>398</v>
      </c>
      <c r="AY104" t="s">
        <v>286</v>
      </c>
      <c r="BB104" t="str">
        <f t="shared" si="26"/>
        <v>三林支行</v>
      </c>
      <c r="BC104" t="s">
        <v>396</v>
      </c>
      <c r="BD104">
        <v>0</v>
      </c>
    </row>
    <row r="105" ht="17.25" spans="25:56">
      <c r="Y105" s="87"/>
      <c r="Z105">
        <f t="shared" si="25"/>
        <v>0</v>
      </c>
      <c r="AA105" t="str">
        <f t="shared" si="23"/>
        <v>益江支行</v>
      </c>
      <c r="AB105" s="82" t="s">
        <v>399</v>
      </c>
      <c r="AC105" s="82">
        <v>0</v>
      </c>
      <c r="AD105" s="82">
        <v>0</v>
      </c>
      <c r="AE105" s="82">
        <v>0</v>
      </c>
      <c r="AF105" s="82">
        <v>0</v>
      </c>
      <c r="AG105" t="str">
        <f t="shared" si="24"/>
        <v>益江支行</v>
      </c>
      <c r="AI105" s="90" t="s">
        <v>400</v>
      </c>
      <c r="AJ105" s="90" t="s">
        <v>286</v>
      </c>
      <c r="AX105" t="s">
        <v>400</v>
      </c>
      <c r="AY105" t="s">
        <v>286</v>
      </c>
      <c r="BB105" t="str">
        <f t="shared" si="26"/>
        <v>益江分理处</v>
      </c>
      <c r="BC105" t="s">
        <v>215</v>
      </c>
      <c r="BD105">
        <v>1</v>
      </c>
    </row>
    <row r="106" ht="17.25" spans="25:56">
      <c r="Y106" s="87"/>
      <c r="Z106">
        <f t="shared" si="25"/>
        <v>0</v>
      </c>
      <c r="AA106" t="str">
        <f t="shared" si="23"/>
        <v>川沙支行</v>
      </c>
      <c r="AB106" s="82" t="s">
        <v>401</v>
      </c>
      <c r="AC106" s="82">
        <v>0</v>
      </c>
      <c r="AD106" s="82">
        <v>0</v>
      </c>
      <c r="AE106" s="82">
        <v>0</v>
      </c>
      <c r="AF106" s="82">
        <v>0</v>
      </c>
      <c r="AG106" t="str">
        <f t="shared" si="24"/>
        <v>川沙支行</v>
      </c>
      <c r="AI106" s="90" t="s">
        <v>402</v>
      </c>
      <c r="AJ106" s="90" t="s">
        <v>286</v>
      </c>
      <c r="AX106" t="s">
        <v>402</v>
      </c>
      <c r="AY106" t="s">
        <v>286</v>
      </c>
      <c r="BB106" t="str">
        <f t="shared" si="26"/>
        <v>零售市场部</v>
      </c>
      <c r="BC106" t="s">
        <v>168</v>
      </c>
      <c r="BD106">
        <v>89</v>
      </c>
    </row>
    <row r="107" ht="17.25" spans="25:56">
      <c r="Y107" s="87"/>
      <c r="Z107">
        <f t="shared" si="25"/>
        <v>0</v>
      </c>
      <c r="AA107" t="str">
        <f t="shared" si="23"/>
        <v>零售市场部</v>
      </c>
      <c r="AB107" s="82" t="s">
        <v>403</v>
      </c>
      <c r="AC107" s="82">
        <v>0</v>
      </c>
      <c r="AD107" s="82">
        <v>0</v>
      </c>
      <c r="AE107" s="82">
        <v>0</v>
      </c>
      <c r="AF107" s="82">
        <v>0</v>
      </c>
      <c r="AG107" t="str">
        <f t="shared" si="24"/>
        <v>零售市场部</v>
      </c>
      <c r="AI107" s="90" t="s">
        <v>404</v>
      </c>
      <c r="AJ107" s="90" t="s">
        <v>286</v>
      </c>
      <c r="AX107" t="s">
        <v>404</v>
      </c>
      <c r="AY107" t="s">
        <v>286</v>
      </c>
      <c r="BB107" t="str">
        <f t="shared" si="26"/>
        <v>新园路支行</v>
      </c>
      <c r="BC107" t="s">
        <v>172</v>
      </c>
      <c r="BD107">
        <v>0</v>
      </c>
    </row>
    <row r="108" ht="17.25" spans="25:56">
      <c r="Y108" s="87"/>
      <c r="Z108">
        <f t="shared" si="25"/>
        <v>0</v>
      </c>
      <c r="AA108" t="str">
        <f t="shared" si="23"/>
        <v>金桥支行</v>
      </c>
      <c r="AB108" s="82" t="s">
        <v>70</v>
      </c>
      <c r="AC108" s="82">
        <v>0</v>
      </c>
      <c r="AD108" s="82">
        <v>100000</v>
      </c>
      <c r="AE108" s="82">
        <v>0</v>
      </c>
      <c r="AF108" s="82">
        <v>100000</v>
      </c>
      <c r="AG108" t="str">
        <f t="shared" si="24"/>
        <v>金桥支行</v>
      </c>
      <c r="AI108" s="91" t="s">
        <v>406</v>
      </c>
      <c r="AJ108" s="90" t="s">
        <v>286</v>
      </c>
      <c r="AX108" t="s">
        <v>406</v>
      </c>
      <c r="AY108" t="s">
        <v>286</v>
      </c>
      <c r="BB108" t="str">
        <f t="shared" si="26"/>
        <v>江镇支行</v>
      </c>
      <c r="BC108" t="s">
        <v>405</v>
      </c>
      <c r="BD108">
        <v>0</v>
      </c>
    </row>
    <row r="109" ht="17.25" spans="25:56">
      <c r="Y109" s="87"/>
      <c r="Z109">
        <f t="shared" si="25"/>
        <v>0</v>
      </c>
      <c r="AA109" t="str">
        <f t="shared" si="23"/>
        <v>零售市场部</v>
      </c>
      <c r="AB109" s="82" t="s">
        <v>408</v>
      </c>
      <c r="AC109" s="82">
        <v>0</v>
      </c>
      <c r="AD109" s="82">
        <v>0</v>
      </c>
      <c r="AE109" s="82">
        <v>0</v>
      </c>
      <c r="AF109" s="82">
        <v>0</v>
      </c>
      <c r="AG109" t="str">
        <f t="shared" si="24"/>
        <v>零售市场部</v>
      </c>
      <c r="AI109" s="90" t="s">
        <v>409</v>
      </c>
      <c r="AJ109" s="90" t="s">
        <v>286</v>
      </c>
      <c r="AX109" t="s">
        <v>409</v>
      </c>
      <c r="AY109" t="s">
        <v>286</v>
      </c>
      <c r="BB109" t="str">
        <f t="shared" si="26"/>
        <v>凌兆分理处</v>
      </c>
      <c r="BC109" t="s">
        <v>861</v>
      </c>
      <c r="BD109">
        <v>1</v>
      </c>
    </row>
    <row r="110" ht="17.25" spans="25:56">
      <c r="Y110" s="87"/>
      <c r="Z110">
        <f t="shared" si="25"/>
        <v>0</v>
      </c>
      <c r="AA110" t="str">
        <f t="shared" si="23"/>
        <v>龚路支行</v>
      </c>
      <c r="AB110" s="82" t="s">
        <v>411</v>
      </c>
      <c r="AC110" s="82">
        <v>0</v>
      </c>
      <c r="AD110" s="82">
        <v>0</v>
      </c>
      <c r="AE110" s="82">
        <v>0</v>
      </c>
      <c r="AF110" s="82">
        <v>0</v>
      </c>
      <c r="AG110" t="str">
        <f t="shared" si="24"/>
        <v>龚路支行</v>
      </c>
      <c r="AI110" s="90" t="s">
        <v>412</v>
      </c>
      <c r="AJ110" s="90" t="s">
        <v>286</v>
      </c>
      <c r="AX110" t="s">
        <v>412</v>
      </c>
      <c r="AY110" t="s">
        <v>286</v>
      </c>
      <c r="BB110" t="str">
        <f t="shared" si="26"/>
        <v>金桥支行</v>
      </c>
      <c r="BC110" t="s">
        <v>407</v>
      </c>
      <c r="BD110">
        <v>0</v>
      </c>
    </row>
    <row r="111" ht="17.25" spans="25:56">
      <c r="Y111" s="87"/>
      <c r="Z111">
        <f t="shared" si="25"/>
        <v>0</v>
      </c>
      <c r="AA111" t="str">
        <f t="shared" si="23"/>
        <v>运营管理部业务保障部</v>
      </c>
      <c r="AB111" s="82" t="s">
        <v>414</v>
      </c>
      <c r="AC111" s="82">
        <v>0</v>
      </c>
      <c r="AD111" s="82">
        <v>0</v>
      </c>
      <c r="AE111" s="82">
        <v>0</v>
      </c>
      <c r="AF111" s="82">
        <v>0</v>
      </c>
      <c r="AG111" t="str">
        <f t="shared" si="24"/>
        <v>运营管理部业务保障部</v>
      </c>
      <c r="AI111" s="90" t="s">
        <v>415</v>
      </c>
      <c r="AJ111" s="90" t="s">
        <v>299</v>
      </c>
      <c r="AX111" t="s">
        <v>415</v>
      </c>
      <c r="AY111" t="s">
        <v>299</v>
      </c>
      <c r="BB111" t="str">
        <f t="shared" si="26"/>
        <v>营业部</v>
      </c>
      <c r="BC111" t="s">
        <v>410</v>
      </c>
      <c r="BD111">
        <v>0</v>
      </c>
    </row>
    <row r="112" ht="17.25" spans="25:56">
      <c r="Y112" s="87"/>
      <c r="Z112">
        <f t="shared" si="25"/>
        <v>0</v>
      </c>
      <c r="AA112">
        <f t="shared" si="23"/>
        <v>0</v>
      </c>
      <c r="AB112" s="82" t="s">
        <v>417</v>
      </c>
      <c r="AC112" s="82">
        <v>0</v>
      </c>
      <c r="AD112" s="82">
        <v>0</v>
      </c>
      <c r="AE112" s="82">
        <v>0</v>
      </c>
      <c r="AF112" s="82">
        <v>0</v>
      </c>
      <c r="AG112">
        <f t="shared" si="24"/>
        <v>0</v>
      </c>
      <c r="AI112" s="90" t="s">
        <v>418</v>
      </c>
      <c r="AJ112" s="90" t="s">
        <v>299</v>
      </c>
      <c r="AX112" t="s">
        <v>418</v>
      </c>
      <c r="AY112" t="s">
        <v>299</v>
      </c>
      <c r="BB112" t="str">
        <f t="shared" si="26"/>
        <v>北蔡支行</v>
      </c>
      <c r="BC112" t="s">
        <v>413</v>
      </c>
      <c r="BD112">
        <v>0</v>
      </c>
    </row>
    <row r="113" ht="17.25" spans="25:56">
      <c r="Y113" s="87"/>
      <c r="Z113">
        <f t="shared" si="25"/>
        <v>0</v>
      </c>
      <c r="AA113" t="str">
        <f t="shared" si="23"/>
        <v>办公室</v>
      </c>
      <c r="AB113" s="82" t="s">
        <v>137</v>
      </c>
      <c r="AC113" s="82">
        <v>0</v>
      </c>
      <c r="AD113" s="82">
        <v>0</v>
      </c>
      <c r="AE113" s="82">
        <v>0</v>
      </c>
      <c r="AF113" s="82">
        <v>0</v>
      </c>
      <c r="AG113" t="str">
        <f t="shared" si="24"/>
        <v>办公室</v>
      </c>
      <c r="AI113" s="90" t="s">
        <v>419</v>
      </c>
      <c r="AJ113" s="90" t="s">
        <v>299</v>
      </c>
      <c r="AX113" t="s">
        <v>419</v>
      </c>
      <c r="AY113" t="s">
        <v>299</v>
      </c>
      <c r="BB113" t="str">
        <f t="shared" si="26"/>
        <v>潼港分理处</v>
      </c>
      <c r="BC113" t="s">
        <v>416</v>
      </c>
      <c r="BD113">
        <v>0</v>
      </c>
    </row>
    <row r="114" ht="17.25" spans="25:56">
      <c r="Y114" s="87"/>
      <c r="Z114">
        <f t="shared" si="25"/>
        <v>0</v>
      </c>
      <c r="AA114" t="str">
        <f t="shared" si="23"/>
        <v>民耀分理处</v>
      </c>
      <c r="AB114" s="82" t="s">
        <v>421</v>
      </c>
      <c r="AC114" s="82">
        <v>0</v>
      </c>
      <c r="AD114" s="82">
        <v>0</v>
      </c>
      <c r="AE114" s="82">
        <v>0</v>
      </c>
      <c r="AF114" s="82">
        <v>0</v>
      </c>
      <c r="AG114" t="str">
        <f t="shared" si="24"/>
        <v>民耀分理处</v>
      </c>
      <c r="AI114" s="90" t="s">
        <v>414</v>
      </c>
      <c r="AJ114" s="90" t="s">
        <v>299</v>
      </c>
      <c r="AX114" t="s">
        <v>414</v>
      </c>
      <c r="AY114" t="s">
        <v>299</v>
      </c>
      <c r="BB114" t="str">
        <f t="shared" si="26"/>
        <v>曹路支行</v>
      </c>
      <c r="BC114" t="s">
        <v>226</v>
      </c>
      <c r="BD114">
        <v>0</v>
      </c>
    </row>
    <row r="115" ht="17.25" spans="25:56">
      <c r="Y115" s="87"/>
      <c r="Z115">
        <f t="shared" si="25"/>
        <v>0</v>
      </c>
      <c r="AA115" t="str">
        <f t="shared" si="23"/>
        <v>零售市场部</v>
      </c>
      <c r="AB115" s="82" t="s">
        <v>423</v>
      </c>
      <c r="AC115" s="82">
        <v>0</v>
      </c>
      <c r="AD115" s="82">
        <v>0</v>
      </c>
      <c r="AE115" s="82">
        <v>0</v>
      </c>
      <c r="AF115" s="82">
        <v>0</v>
      </c>
      <c r="AG115" t="str">
        <f t="shared" si="24"/>
        <v>零售市场部</v>
      </c>
      <c r="AI115" s="90" t="s">
        <v>424</v>
      </c>
      <c r="AJ115" s="90" t="s">
        <v>299</v>
      </c>
      <c r="AX115" t="s">
        <v>424</v>
      </c>
      <c r="AY115" t="s">
        <v>299</v>
      </c>
      <c r="BB115" t="str">
        <f t="shared" ref="BB115:BB146" si="27">VLOOKUP(BC115,$AX:$AY,2,FALSE)</f>
        <v>营业部</v>
      </c>
      <c r="BC115" t="s">
        <v>420</v>
      </c>
      <c r="BD115">
        <v>0</v>
      </c>
    </row>
    <row r="116" ht="17.25" spans="25:56">
      <c r="Y116" s="87"/>
      <c r="Z116">
        <f t="shared" si="25"/>
        <v>0</v>
      </c>
      <c r="AA116" t="str">
        <f t="shared" si="23"/>
        <v>金海华城分理处</v>
      </c>
      <c r="AB116" s="82" t="s">
        <v>426</v>
      </c>
      <c r="AC116" s="82">
        <v>0</v>
      </c>
      <c r="AD116" s="82">
        <v>0</v>
      </c>
      <c r="AE116" s="82">
        <v>0</v>
      </c>
      <c r="AF116" s="82">
        <v>0</v>
      </c>
      <c r="AG116" t="str">
        <f t="shared" si="24"/>
        <v>金海华城分理处</v>
      </c>
      <c r="AI116" s="90" t="s">
        <v>427</v>
      </c>
      <c r="AJ116" s="90" t="s">
        <v>299</v>
      </c>
      <c r="AX116" t="s">
        <v>427</v>
      </c>
      <c r="AY116" t="s">
        <v>299</v>
      </c>
      <c r="BB116" t="str">
        <f t="shared" si="27"/>
        <v>六团支行</v>
      </c>
      <c r="BC116" t="s">
        <v>422</v>
      </c>
      <c r="BD116">
        <v>0</v>
      </c>
    </row>
    <row r="117" ht="17.25" spans="25:56">
      <c r="Y117" s="87"/>
      <c r="Z117">
        <f t="shared" si="25"/>
        <v>0</v>
      </c>
      <c r="AA117">
        <f t="shared" si="23"/>
        <v>0</v>
      </c>
      <c r="AB117" s="82" t="s">
        <v>429</v>
      </c>
      <c r="AC117" s="82">
        <v>0</v>
      </c>
      <c r="AD117" s="82">
        <v>0</v>
      </c>
      <c r="AE117" s="82">
        <v>0</v>
      </c>
      <c r="AF117" s="82">
        <v>0</v>
      </c>
      <c r="AG117">
        <f t="shared" si="24"/>
        <v>0</v>
      </c>
      <c r="AI117" s="90" t="s">
        <v>430</v>
      </c>
      <c r="AJ117" s="90" t="s">
        <v>299</v>
      </c>
      <c r="AX117" t="s">
        <v>430</v>
      </c>
      <c r="AY117" t="s">
        <v>299</v>
      </c>
      <c r="BB117" t="str">
        <f t="shared" si="27"/>
        <v>香山分理处</v>
      </c>
      <c r="BC117" t="s">
        <v>425</v>
      </c>
      <c r="BD117">
        <v>0</v>
      </c>
    </row>
    <row r="118" ht="17.25" spans="25:56">
      <c r="Y118" s="87"/>
      <c r="Z118">
        <f t="shared" si="25"/>
        <v>0</v>
      </c>
      <c r="AA118" t="str">
        <f t="shared" si="23"/>
        <v>龚路支行</v>
      </c>
      <c r="AB118" s="82" t="s">
        <v>432</v>
      </c>
      <c r="AC118" s="82">
        <v>0</v>
      </c>
      <c r="AD118" s="82">
        <v>0</v>
      </c>
      <c r="AE118" s="82">
        <v>0</v>
      </c>
      <c r="AF118" s="82">
        <v>0</v>
      </c>
      <c r="AG118" t="str">
        <f t="shared" si="24"/>
        <v>龚路支行</v>
      </c>
      <c r="AI118" s="90" t="s">
        <v>433</v>
      </c>
      <c r="AJ118" s="90" t="s">
        <v>299</v>
      </c>
      <c r="AX118" t="s">
        <v>433</v>
      </c>
      <c r="AY118" t="s">
        <v>299</v>
      </c>
      <c r="BB118" t="str">
        <f t="shared" si="27"/>
        <v>江镇支行</v>
      </c>
      <c r="BC118" t="s">
        <v>428</v>
      </c>
      <c r="BD118">
        <v>0</v>
      </c>
    </row>
    <row r="119" ht="17.25" spans="25:56">
      <c r="Y119" s="87"/>
      <c r="Z119">
        <f t="shared" si="25"/>
        <v>0</v>
      </c>
      <c r="AA119" t="str">
        <f t="shared" si="23"/>
        <v>花木支行</v>
      </c>
      <c r="AB119" s="82" t="s">
        <v>435</v>
      </c>
      <c r="AC119" s="82">
        <v>0</v>
      </c>
      <c r="AD119" s="82">
        <v>0</v>
      </c>
      <c r="AE119" s="82">
        <v>0</v>
      </c>
      <c r="AF119" s="82">
        <v>0</v>
      </c>
      <c r="AG119" t="str">
        <f t="shared" si="24"/>
        <v>花木支行</v>
      </c>
      <c r="AI119" s="90" t="s">
        <v>436</v>
      </c>
      <c r="AJ119" s="90" t="s">
        <v>299</v>
      </c>
      <c r="AX119" t="s">
        <v>436</v>
      </c>
      <c r="AY119" t="s">
        <v>299</v>
      </c>
      <c r="BB119" t="str">
        <f t="shared" si="27"/>
        <v>严桥支行</v>
      </c>
      <c r="BC119" t="s">
        <v>431</v>
      </c>
      <c r="BD119">
        <v>0</v>
      </c>
    </row>
    <row r="120" ht="17.25" spans="25:56">
      <c r="Y120" s="87"/>
      <c r="Z120">
        <f t="shared" si="25"/>
        <v>0</v>
      </c>
      <c r="AA120" t="str">
        <f t="shared" si="23"/>
        <v>高桥支行</v>
      </c>
      <c r="AB120" s="82" t="s">
        <v>438</v>
      </c>
      <c r="AC120" s="82">
        <v>0</v>
      </c>
      <c r="AD120" s="82">
        <v>0</v>
      </c>
      <c r="AE120" s="82">
        <v>0</v>
      </c>
      <c r="AF120" s="82">
        <v>0</v>
      </c>
      <c r="AG120" t="str">
        <f t="shared" si="24"/>
        <v>高桥支行</v>
      </c>
      <c r="AI120" s="90" t="s">
        <v>439</v>
      </c>
      <c r="AJ120" s="90" t="s">
        <v>299</v>
      </c>
      <c r="AX120" t="s">
        <v>439</v>
      </c>
      <c r="AY120" t="s">
        <v>299</v>
      </c>
      <c r="BB120" t="str">
        <f t="shared" si="27"/>
        <v>蔡路支行</v>
      </c>
      <c r="BC120" t="s">
        <v>434</v>
      </c>
      <c r="BD120">
        <v>0</v>
      </c>
    </row>
    <row r="121" ht="17.25" spans="25:56">
      <c r="Y121" s="87"/>
      <c r="Z121">
        <f t="shared" si="25"/>
        <v>0</v>
      </c>
      <c r="AA121">
        <f t="shared" si="23"/>
        <v>0</v>
      </c>
      <c r="AB121" s="82" t="s">
        <v>441</v>
      </c>
      <c r="AC121" s="82">
        <v>0</v>
      </c>
      <c r="AD121" s="82">
        <v>0</v>
      </c>
      <c r="AE121" s="82">
        <v>0</v>
      </c>
      <c r="AF121" s="82">
        <v>0</v>
      </c>
      <c r="AG121">
        <f t="shared" si="24"/>
        <v>0</v>
      </c>
      <c r="AI121" s="90" t="s">
        <v>442</v>
      </c>
      <c r="AJ121" s="90" t="s">
        <v>299</v>
      </c>
      <c r="AX121" t="s">
        <v>442</v>
      </c>
      <c r="AY121" t="s">
        <v>299</v>
      </c>
      <c r="BB121" t="str">
        <f t="shared" si="27"/>
        <v>唐镇支行</v>
      </c>
      <c r="BC121" t="s">
        <v>437</v>
      </c>
      <c r="BD121">
        <v>0</v>
      </c>
    </row>
    <row r="122" ht="17.25" spans="25:56">
      <c r="Y122" s="87"/>
      <c r="Z122">
        <f t="shared" si="25"/>
        <v>0</v>
      </c>
      <c r="AA122" t="str">
        <f t="shared" si="23"/>
        <v>潼港分理处</v>
      </c>
      <c r="AB122" s="82" t="s">
        <v>443</v>
      </c>
      <c r="AC122" s="82">
        <v>0</v>
      </c>
      <c r="AD122" s="82">
        <v>0</v>
      </c>
      <c r="AE122" s="82">
        <v>0</v>
      </c>
      <c r="AF122" s="82">
        <v>0</v>
      </c>
      <c r="AG122" t="str">
        <f t="shared" si="24"/>
        <v>潼港分理处</v>
      </c>
      <c r="AI122" s="90" t="s">
        <v>444</v>
      </c>
      <c r="AJ122" s="90" t="s">
        <v>299</v>
      </c>
      <c r="AX122" t="s">
        <v>444</v>
      </c>
      <c r="AY122" t="s">
        <v>299</v>
      </c>
      <c r="BB122" t="str">
        <f t="shared" si="27"/>
        <v>东波分理处</v>
      </c>
      <c r="BC122" t="s">
        <v>440</v>
      </c>
      <c r="BD122">
        <v>0</v>
      </c>
    </row>
    <row r="123" ht="17.25" spans="25:56">
      <c r="Y123" s="87"/>
      <c r="Z123">
        <f t="shared" si="25"/>
        <v>0</v>
      </c>
      <c r="AA123" t="str">
        <f t="shared" si="23"/>
        <v>零售市场部</v>
      </c>
      <c r="AB123" s="82" t="s">
        <v>77</v>
      </c>
      <c r="AC123" s="82">
        <v>0</v>
      </c>
      <c r="AD123" s="82">
        <v>0</v>
      </c>
      <c r="AE123" s="82">
        <v>0</v>
      </c>
      <c r="AF123" s="82">
        <v>0</v>
      </c>
      <c r="AG123" t="str">
        <f t="shared" si="24"/>
        <v>零售市场部</v>
      </c>
      <c r="AI123" s="90" t="s">
        <v>445</v>
      </c>
      <c r="AJ123" s="90" t="s">
        <v>299</v>
      </c>
      <c r="AX123" t="s">
        <v>445</v>
      </c>
      <c r="AY123" t="s">
        <v>299</v>
      </c>
      <c r="BB123" t="str">
        <f t="shared" si="27"/>
        <v>零售市场部</v>
      </c>
      <c r="BC123" t="s">
        <v>179</v>
      </c>
      <c r="BD123">
        <v>16</v>
      </c>
    </row>
    <row r="124" ht="17.25" spans="25:56">
      <c r="Y124" s="87"/>
      <c r="Z124">
        <f t="shared" si="25"/>
        <v>0</v>
      </c>
      <c r="AA124">
        <f t="shared" si="23"/>
        <v>0</v>
      </c>
      <c r="AB124" s="82" t="s">
        <v>447</v>
      </c>
      <c r="AC124" s="82">
        <v>0</v>
      </c>
      <c r="AD124" s="82">
        <v>0</v>
      </c>
      <c r="AE124" s="82">
        <v>0</v>
      </c>
      <c r="AF124" s="82">
        <v>0</v>
      </c>
      <c r="AG124">
        <f t="shared" si="24"/>
        <v>0</v>
      </c>
      <c r="AI124" s="90" t="s">
        <v>448</v>
      </c>
      <c r="AJ124" s="90" t="s">
        <v>299</v>
      </c>
      <c r="AX124" t="s">
        <v>448</v>
      </c>
      <c r="AY124" t="s">
        <v>299</v>
      </c>
      <c r="BB124" t="str">
        <f t="shared" si="27"/>
        <v>芳华分理处</v>
      </c>
      <c r="BC124" t="s">
        <v>232</v>
      </c>
      <c r="BD124">
        <v>0</v>
      </c>
    </row>
    <row r="125" ht="17.25" spans="25:56">
      <c r="Y125" s="87"/>
      <c r="Z125">
        <f t="shared" si="25"/>
        <v>0</v>
      </c>
      <c r="AA125" t="str">
        <f t="shared" si="23"/>
        <v>香山分理处</v>
      </c>
      <c r="AB125" s="82" t="s">
        <v>183</v>
      </c>
      <c r="AC125" s="82">
        <v>0</v>
      </c>
      <c r="AD125" s="82">
        <v>0</v>
      </c>
      <c r="AE125" s="82">
        <v>0</v>
      </c>
      <c r="AF125" s="82">
        <v>0</v>
      </c>
      <c r="AG125" t="str">
        <f t="shared" si="24"/>
        <v>香山分理处</v>
      </c>
      <c r="AI125" s="90" t="s">
        <v>450</v>
      </c>
      <c r="AJ125" s="90" t="s">
        <v>299</v>
      </c>
      <c r="AX125" t="s">
        <v>450</v>
      </c>
      <c r="AY125" t="s">
        <v>299</v>
      </c>
      <c r="BB125" t="str">
        <f t="shared" si="27"/>
        <v>民耀分理处</v>
      </c>
      <c r="BC125" t="s">
        <v>446</v>
      </c>
      <c r="BD125">
        <v>0</v>
      </c>
    </row>
    <row r="126" ht="17.25" spans="25:56">
      <c r="Y126" s="87"/>
      <c r="Z126">
        <f t="shared" si="25"/>
        <v>0</v>
      </c>
      <c r="AA126" t="str">
        <f t="shared" si="23"/>
        <v>王港支行</v>
      </c>
      <c r="AB126" s="82" t="s">
        <v>452</v>
      </c>
      <c r="AC126" s="82">
        <v>0</v>
      </c>
      <c r="AD126" s="82">
        <v>0</v>
      </c>
      <c r="AE126" s="82">
        <v>0</v>
      </c>
      <c r="AF126" s="82">
        <v>0</v>
      </c>
      <c r="AG126" t="str">
        <f t="shared" si="24"/>
        <v>王港支行</v>
      </c>
      <c r="AI126" s="90" t="s">
        <v>453</v>
      </c>
      <c r="AJ126" s="90" t="s">
        <v>299</v>
      </c>
      <c r="AX126" t="s">
        <v>453</v>
      </c>
      <c r="AY126" t="s">
        <v>299</v>
      </c>
      <c r="BB126" t="str">
        <f t="shared" si="27"/>
        <v>金杨支行</v>
      </c>
      <c r="BC126" t="s">
        <v>449</v>
      </c>
      <c r="BD126">
        <v>0</v>
      </c>
    </row>
    <row r="127" ht="17.25" spans="25:56">
      <c r="Y127" s="87"/>
      <c r="Z127">
        <f t="shared" si="25"/>
        <v>0</v>
      </c>
      <c r="AA127">
        <f t="shared" si="23"/>
        <v>0</v>
      </c>
      <c r="AB127" s="82" t="s">
        <v>454</v>
      </c>
      <c r="AC127" s="82">
        <v>0</v>
      </c>
      <c r="AD127" s="82">
        <v>0</v>
      </c>
      <c r="AE127" s="82">
        <v>0</v>
      </c>
      <c r="AF127" s="82">
        <v>0</v>
      </c>
      <c r="AG127">
        <f t="shared" si="24"/>
        <v>0</v>
      </c>
      <c r="AI127" s="90" t="s">
        <v>455</v>
      </c>
      <c r="AJ127" s="90" t="s">
        <v>299</v>
      </c>
      <c r="AX127" t="s">
        <v>455</v>
      </c>
      <c r="AY127" t="s">
        <v>299</v>
      </c>
      <c r="BB127" t="str">
        <f t="shared" si="27"/>
        <v>杨思支行</v>
      </c>
      <c r="BC127" t="s">
        <v>451</v>
      </c>
      <c r="BD127">
        <v>0</v>
      </c>
    </row>
    <row r="128" ht="17.25" spans="25:56">
      <c r="Y128" s="87"/>
      <c r="Z128">
        <f t="shared" si="25"/>
        <v>0</v>
      </c>
      <c r="AA128" t="str">
        <f t="shared" si="23"/>
        <v>公司金融部</v>
      </c>
      <c r="AB128" s="82" t="s">
        <v>201</v>
      </c>
      <c r="AC128" s="82">
        <v>0</v>
      </c>
      <c r="AD128" s="82">
        <v>0</v>
      </c>
      <c r="AE128" s="82">
        <v>0</v>
      </c>
      <c r="AF128" s="82">
        <v>0</v>
      </c>
      <c r="AG128" t="str">
        <f t="shared" si="24"/>
        <v>公司金融部</v>
      </c>
      <c r="AI128" s="90" t="s">
        <v>456</v>
      </c>
      <c r="AJ128" s="90" t="s">
        <v>299</v>
      </c>
      <c r="AX128" t="s">
        <v>456</v>
      </c>
      <c r="AY128" t="s">
        <v>299</v>
      </c>
      <c r="BB128" t="str">
        <f t="shared" si="27"/>
        <v>花木支行</v>
      </c>
      <c r="BC128" t="s">
        <v>237</v>
      </c>
      <c r="BD128">
        <v>3</v>
      </c>
    </row>
    <row r="129" ht="17.25" spans="25:56">
      <c r="Y129" s="87"/>
      <c r="Z129">
        <f t="shared" si="25"/>
        <v>0</v>
      </c>
      <c r="AA129" t="str">
        <f t="shared" si="23"/>
        <v>办公室</v>
      </c>
      <c r="AB129" s="82" t="s">
        <v>113</v>
      </c>
      <c r="AC129" s="82">
        <v>0</v>
      </c>
      <c r="AD129" s="82">
        <v>0</v>
      </c>
      <c r="AE129" s="82">
        <v>0</v>
      </c>
      <c r="AF129" s="82">
        <v>0</v>
      </c>
      <c r="AG129" t="str">
        <f t="shared" si="24"/>
        <v>办公室</v>
      </c>
      <c r="AI129" s="90" t="s">
        <v>458</v>
      </c>
      <c r="AJ129" s="90" t="s">
        <v>299</v>
      </c>
      <c r="AX129" t="s">
        <v>458</v>
      </c>
      <c r="AY129" t="s">
        <v>299</v>
      </c>
      <c r="BB129" t="str">
        <f t="shared" si="27"/>
        <v>零售市场部</v>
      </c>
      <c r="BC129" t="s">
        <v>240</v>
      </c>
      <c r="BD129">
        <v>3</v>
      </c>
    </row>
    <row r="130" ht="17.25" spans="25:56">
      <c r="Y130" s="87"/>
      <c r="Z130">
        <f t="shared" si="25"/>
        <v>0</v>
      </c>
      <c r="AA130" t="str">
        <f t="shared" ref="AA130:AA193" si="28">AG130</f>
        <v>王港支行</v>
      </c>
      <c r="AB130" s="82" t="s">
        <v>83</v>
      </c>
      <c r="AC130" s="82">
        <v>0</v>
      </c>
      <c r="AD130" s="82">
        <v>0</v>
      </c>
      <c r="AE130" s="82">
        <v>0</v>
      </c>
      <c r="AF130" s="82">
        <v>0</v>
      </c>
      <c r="AG130" t="str">
        <f t="shared" ref="AG130:AG193" si="29">IFERROR(VLOOKUP(AB130,$AI:$AJ,2,FALSE),0)</f>
        <v>王港支行</v>
      </c>
      <c r="AI130" s="90" t="s">
        <v>460</v>
      </c>
      <c r="AJ130" s="90" t="s">
        <v>299</v>
      </c>
      <c r="AX130" t="s">
        <v>460</v>
      </c>
      <c r="AY130" t="s">
        <v>299</v>
      </c>
      <c r="BB130" t="str">
        <f t="shared" si="27"/>
        <v>唐镇支行</v>
      </c>
      <c r="BC130" t="s">
        <v>457</v>
      </c>
      <c r="BD130">
        <v>0</v>
      </c>
    </row>
    <row r="131" ht="17.25" spans="25:56">
      <c r="Y131" s="87"/>
      <c r="Z131">
        <f t="shared" si="25"/>
        <v>0</v>
      </c>
      <c r="AA131">
        <f t="shared" si="28"/>
        <v>0</v>
      </c>
      <c r="AB131" s="82" t="s">
        <v>462</v>
      </c>
      <c r="AC131" s="82">
        <v>0</v>
      </c>
      <c r="AD131" s="82">
        <v>0</v>
      </c>
      <c r="AE131" s="82">
        <v>0</v>
      </c>
      <c r="AF131" s="82">
        <v>0</v>
      </c>
      <c r="AG131">
        <f t="shared" si="29"/>
        <v>0</v>
      </c>
      <c r="AI131" s="89" t="s">
        <v>463</v>
      </c>
      <c r="AJ131" s="90" t="s">
        <v>299</v>
      </c>
      <c r="AX131" t="s">
        <v>463</v>
      </c>
      <c r="AY131" t="s">
        <v>299</v>
      </c>
      <c r="BB131" t="str">
        <f t="shared" si="27"/>
        <v>新园路支行</v>
      </c>
      <c r="BC131" t="s">
        <v>459</v>
      </c>
      <c r="BD131">
        <v>0</v>
      </c>
    </row>
    <row r="132" ht="17.25" spans="25:56">
      <c r="Y132" s="87"/>
      <c r="Z132">
        <f t="shared" ref="Z132:Z195" si="30">P132-Y132</f>
        <v>0</v>
      </c>
      <c r="AA132" t="str">
        <f t="shared" si="28"/>
        <v>公司金融部</v>
      </c>
      <c r="AB132" s="82" t="s">
        <v>197</v>
      </c>
      <c r="AC132" s="82">
        <v>0</v>
      </c>
      <c r="AD132" s="82">
        <v>0</v>
      </c>
      <c r="AE132" s="82">
        <v>0</v>
      </c>
      <c r="AF132" s="82">
        <v>0</v>
      </c>
      <c r="AG132" t="str">
        <f t="shared" si="29"/>
        <v>公司金融部</v>
      </c>
      <c r="AI132" s="91" t="s">
        <v>465</v>
      </c>
      <c r="AJ132" s="90" t="s">
        <v>299</v>
      </c>
      <c r="AX132" t="s">
        <v>465</v>
      </c>
      <c r="AY132" t="s">
        <v>299</v>
      </c>
      <c r="BB132" t="str">
        <f t="shared" si="27"/>
        <v>香山分理处</v>
      </c>
      <c r="BC132" t="s">
        <v>461</v>
      </c>
      <c r="BD132">
        <v>0</v>
      </c>
    </row>
    <row r="133" ht="17.25" spans="25:56">
      <c r="Y133" s="87"/>
      <c r="Z133">
        <f t="shared" si="30"/>
        <v>0</v>
      </c>
      <c r="AA133">
        <f t="shared" si="28"/>
        <v>0</v>
      </c>
      <c r="AB133" s="82" t="s">
        <v>193</v>
      </c>
      <c r="AC133" s="82">
        <v>0</v>
      </c>
      <c r="AD133" s="82">
        <v>0</v>
      </c>
      <c r="AE133" s="82">
        <v>0</v>
      </c>
      <c r="AF133" s="82">
        <v>0</v>
      </c>
      <c r="AG133">
        <f t="shared" si="29"/>
        <v>0</v>
      </c>
      <c r="AI133" s="90" t="s">
        <v>466</v>
      </c>
      <c r="AJ133" s="90" t="s">
        <v>138</v>
      </c>
      <c r="AX133" t="s">
        <v>466</v>
      </c>
      <c r="AY133" t="s">
        <v>138</v>
      </c>
      <c r="BB133" t="str">
        <f t="shared" si="27"/>
        <v>严桥支行</v>
      </c>
      <c r="BC133" t="s">
        <v>464</v>
      </c>
      <c r="BD133">
        <v>0</v>
      </c>
    </row>
    <row r="134" ht="17.25" spans="25:56">
      <c r="Y134" s="87"/>
      <c r="Z134">
        <f t="shared" si="30"/>
        <v>0</v>
      </c>
      <c r="AA134" t="str">
        <f t="shared" si="28"/>
        <v>公司金融部</v>
      </c>
      <c r="AB134" s="82" t="s">
        <v>208</v>
      </c>
      <c r="AC134" s="82">
        <v>0</v>
      </c>
      <c r="AD134" s="82">
        <v>0</v>
      </c>
      <c r="AE134" s="82">
        <v>0</v>
      </c>
      <c r="AF134" s="82">
        <v>0</v>
      </c>
      <c r="AG134" t="str">
        <f t="shared" si="29"/>
        <v>公司金融部</v>
      </c>
      <c r="AI134" s="90" t="s">
        <v>371</v>
      </c>
      <c r="AJ134" s="90" t="s">
        <v>138</v>
      </c>
      <c r="AX134" t="s">
        <v>371</v>
      </c>
      <c r="AY134" t="s">
        <v>138</v>
      </c>
      <c r="BB134" t="str">
        <f t="shared" si="27"/>
        <v>金杨支行</v>
      </c>
      <c r="BC134" t="s">
        <v>184</v>
      </c>
      <c r="BD134">
        <v>0</v>
      </c>
    </row>
    <row r="135" ht="17.25" spans="25:56">
      <c r="Y135" s="87"/>
      <c r="Z135">
        <f t="shared" si="30"/>
        <v>0</v>
      </c>
      <c r="AA135" t="str">
        <f t="shared" si="28"/>
        <v>运营管理部</v>
      </c>
      <c r="AB135" s="82" t="s">
        <v>409</v>
      </c>
      <c r="AC135" s="82">
        <v>0</v>
      </c>
      <c r="AD135" s="82">
        <v>0</v>
      </c>
      <c r="AE135" s="82">
        <v>0</v>
      </c>
      <c r="AF135" s="82">
        <v>0</v>
      </c>
      <c r="AG135" t="str">
        <f t="shared" si="29"/>
        <v>运营管理部</v>
      </c>
      <c r="AI135" s="90" t="s">
        <v>469</v>
      </c>
      <c r="AJ135" s="90" t="s">
        <v>138</v>
      </c>
      <c r="AX135" t="s">
        <v>469</v>
      </c>
      <c r="AY135" t="s">
        <v>138</v>
      </c>
      <c r="BB135" t="str">
        <f t="shared" si="27"/>
        <v>黄楼支行</v>
      </c>
      <c r="BC135" t="s">
        <v>467</v>
      </c>
      <c r="BD135">
        <v>0</v>
      </c>
    </row>
    <row r="136" ht="17.25" spans="25:56">
      <c r="Y136" s="87"/>
      <c r="Z136">
        <f t="shared" si="30"/>
        <v>0</v>
      </c>
      <c r="AA136" t="str">
        <f t="shared" si="28"/>
        <v>运营管理部</v>
      </c>
      <c r="AB136" s="82" t="s">
        <v>302</v>
      </c>
      <c r="AC136" s="82">
        <v>0</v>
      </c>
      <c r="AD136" s="82">
        <v>0</v>
      </c>
      <c r="AE136" s="82">
        <v>0</v>
      </c>
      <c r="AF136" s="82">
        <v>0</v>
      </c>
      <c r="AG136" t="str">
        <f t="shared" si="29"/>
        <v>运营管理部</v>
      </c>
      <c r="AI136" s="90" t="s">
        <v>470</v>
      </c>
      <c r="AJ136" s="90" t="s">
        <v>138</v>
      </c>
      <c r="AX136" t="s">
        <v>470</v>
      </c>
      <c r="AY136" t="s">
        <v>138</v>
      </c>
      <c r="BB136" t="str">
        <f t="shared" si="27"/>
        <v>孙桥支行</v>
      </c>
      <c r="BC136" t="s">
        <v>468</v>
      </c>
      <c r="BD136">
        <v>0</v>
      </c>
    </row>
    <row r="137" ht="17.25" spans="25:56">
      <c r="Y137" s="87"/>
      <c r="Z137">
        <f t="shared" si="30"/>
        <v>0</v>
      </c>
      <c r="AA137" t="str">
        <f t="shared" si="28"/>
        <v>川沙支行</v>
      </c>
      <c r="AB137" s="82" t="s">
        <v>89</v>
      </c>
      <c r="AC137" s="82">
        <v>0</v>
      </c>
      <c r="AD137" s="82">
        <v>15000</v>
      </c>
      <c r="AE137" s="82">
        <v>0</v>
      </c>
      <c r="AF137" s="82">
        <v>15000</v>
      </c>
      <c r="AG137" t="str">
        <f t="shared" si="29"/>
        <v>川沙支行</v>
      </c>
      <c r="AI137" s="90" t="s">
        <v>472</v>
      </c>
      <c r="AJ137" s="90" t="s">
        <v>138</v>
      </c>
      <c r="AX137" t="s">
        <v>472</v>
      </c>
      <c r="AY137" t="s">
        <v>138</v>
      </c>
      <c r="BB137" t="str">
        <f t="shared" si="27"/>
        <v>零售市场部</v>
      </c>
      <c r="BC137" t="s">
        <v>189</v>
      </c>
      <c r="BD137">
        <v>47</v>
      </c>
    </row>
    <row r="138" ht="17.25" spans="25:56">
      <c r="Y138" s="87"/>
      <c r="Z138">
        <f t="shared" si="30"/>
        <v>0</v>
      </c>
      <c r="AA138" t="str">
        <f t="shared" si="28"/>
        <v>零售市场部</v>
      </c>
      <c r="AB138" s="82" t="s">
        <v>202</v>
      </c>
      <c r="AC138" s="82">
        <v>0</v>
      </c>
      <c r="AD138" s="82">
        <v>0</v>
      </c>
      <c r="AE138" s="82">
        <v>0</v>
      </c>
      <c r="AF138" s="82">
        <v>0</v>
      </c>
      <c r="AG138" t="str">
        <f t="shared" si="29"/>
        <v>零售市场部</v>
      </c>
      <c r="AI138" s="90" t="s">
        <v>474</v>
      </c>
      <c r="AJ138" s="90" t="s">
        <v>138</v>
      </c>
      <c r="AX138" t="s">
        <v>474</v>
      </c>
      <c r="AY138" t="s">
        <v>138</v>
      </c>
      <c r="BB138" t="str">
        <f t="shared" si="27"/>
        <v>合庆支行</v>
      </c>
      <c r="BC138" t="s">
        <v>471</v>
      </c>
      <c r="BD138">
        <v>1</v>
      </c>
    </row>
    <row r="139" ht="17.25" spans="25:56">
      <c r="Y139" s="87"/>
      <c r="Z139">
        <f t="shared" si="30"/>
        <v>0</v>
      </c>
      <c r="AA139" t="str">
        <f t="shared" si="28"/>
        <v>黄楼支行</v>
      </c>
      <c r="AB139" s="82" t="s">
        <v>1049</v>
      </c>
      <c r="AC139" s="82">
        <v>0</v>
      </c>
      <c r="AD139" s="82">
        <v>0</v>
      </c>
      <c r="AE139" s="82">
        <v>1</v>
      </c>
      <c r="AF139" s="82">
        <v>0</v>
      </c>
      <c r="AG139" t="str">
        <f t="shared" si="29"/>
        <v>黄楼支行</v>
      </c>
      <c r="AI139" s="90" t="s">
        <v>476</v>
      </c>
      <c r="AJ139" s="90" t="s">
        <v>138</v>
      </c>
      <c r="AX139" t="s">
        <v>476</v>
      </c>
      <c r="AY139" t="s">
        <v>138</v>
      </c>
      <c r="BB139" t="str">
        <f t="shared" si="27"/>
        <v>严桥支行</v>
      </c>
      <c r="BC139" t="s">
        <v>473</v>
      </c>
      <c r="BD139">
        <v>0</v>
      </c>
    </row>
    <row r="140" ht="17.25" spans="25:56">
      <c r="Y140" s="87"/>
      <c r="Z140">
        <f t="shared" si="30"/>
        <v>0</v>
      </c>
      <c r="AA140" t="str">
        <f t="shared" si="28"/>
        <v>人力资源部</v>
      </c>
      <c r="AB140" s="82" t="s">
        <v>187</v>
      </c>
      <c r="AC140" s="82">
        <v>0</v>
      </c>
      <c r="AD140" s="82">
        <v>0</v>
      </c>
      <c r="AE140" s="82">
        <v>0</v>
      </c>
      <c r="AF140" s="82">
        <v>0</v>
      </c>
      <c r="AG140" t="str">
        <f t="shared" si="29"/>
        <v>人力资源部</v>
      </c>
      <c r="AI140" s="90" t="s">
        <v>479</v>
      </c>
      <c r="AJ140" s="90" t="s">
        <v>138</v>
      </c>
      <c r="AX140" t="s">
        <v>479</v>
      </c>
      <c r="AY140" t="s">
        <v>138</v>
      </c>
      <c r="BB140" t="str">
        <f t="shared" si="27"/>
        <v>张江支行</v>
      </c>
      <c r="BC140" t="s">
        <v>475</v>
      </c>
      <c r="BD140">
        <v>0</v>
      </c>
    </row>
    <row r="141" ht="17.25" spans="25:56">
      <c r="Y141" s="87"/>
      <c r="Z141">
        <f t="shared" si="30"/>
        <v>0</v>
      </c>
      <c r="AA141" t="str">
        <f t="shared" si="28"/>
        <v>洋泾支行</v>
      </c>
      <c r="AB141" s="82" t="s">
        <v>478</v>
      </c>
      <c r="AC141" s="82">
        <v>0</v>
      </c>
      <c r="AD141" s="82">
        <v>0</v>
      </c>
      <c r="AE141" s="82">
        <v>0</v>
      </c>
      <c r="AF141" s="82">
        <v>0</v>
      </c>
      <c r="AG141" t="str">
        <f t="shared" si="29"/>
        <v>洋泾支行</v>
      </c>
      <c r="AI141" s="91" t="s">
        <v>80</v>
      </c>
      <c r="AJ141" s="90" t="s">
        <v>99</v>
      </c>
      <c r="AX141" t="s">
        <v>80</v>
      </c>
      <c r="AY141" t="s">
        <v>99</v>
      </c>
      <c r="BB141" t="str">
        <f t="shared" si="27"/>
        <v>东沟支行</v>
      </c>
      <c r="BC141" t="s">
        <v>477</v>
      </c>
      <c r="BD141">
        <v>3</v>
      </c>
    </row>
    <row r="142" ht="17.25" spans="25:56">
      <c r="Y142" s="87"/>
      <c r="Z142">
        <f t="shared" si="30"/>
        <v>0</v>
      </c>
      <c r="AA142" t="str">
        <f t="shared" si="28"/>
        <v>高东支行</v>
      </c>
      <c r="AB142" s="82" t="s">
        <v>480</v>
      </c>
      <c r="AC142" s="82">
        <v>0</v>
      </c>
      <c r="AD142" s="82">
        <v>0</v>
      </c>
      <c r="AE142" s="82">
        <v>0</v>
      </c>
      <c r="AF142" s="82">
        <v>0</v>
      </c>
      <c r="AG142" t="str">
        <f t="shared" si="29"/>
        <v>高东支行</v>
      </c>
      <c r="AI142" s="90" t="s">
        <v>483</v>
      </c>
      <c r="AJ142" s="90" t="s">
        <v>99</v>
      </c>
      <c r="AX142" t="s">
        <v>483</v>
      </c>
      <c r="AY142" t="s">
        <v>99</v>
      </c>
      <c r="BB142" t="str">
        <f t="shared" si="27"/>
        <v>金桥支行</v>
      </c>
      <c r="BC142" t="s">
        <v>249</v>
      </c>
      <c r="BD142">
        <v>1</v>
      </c>
    </row>
    <row r="143" ht="17.25" spans="25:56">
      <c r="Y143" s="87"/>
      <c r="Z143">
        <f t="shared" si="30"/>
        <v>0</v>
      </c>
      <c r="AA143">
        <f t="shared" si="28"/>
        <v>0</v>
      </c>
      <c r="AB143" s="82" t="s">
        <v>482</v>
      </c>
      <c r="AC143" s="82">
        <v>0</v>
      </c>
      <c r="AD143" s="82">
        <v>0</v>
      </c>
      <c r="AE143" s="82">
        <v>0</v>
      </c>
      <c r="AF143" s="82">
        <v>0</v>
      </c>
      <c r="AG143">
        <f t="shared" si="29"/>
        <v>0</v>
      </c>
      <c r="AI143" s="90" t="s">
        <v>485</v>
      </c>
      <c r="AJ143" s="90" t="s">
        <v>99</v>
      </c>
      <c r="AX143" t="s">
        <v>485</v>
      </c>
      <c r="AY143" t="s">
        <v>99</v>
      </c>
      <c r="BB143" t="str">
        <f t="shared" si="27"/>
        <v>高桥支行</v>
      </c>
      <c r="BC143" t="s">
        <v>481</v>
      </c>
      <c r="BD143">
        <v>0</v>
      </c>
    </row>
    <row r="144" ht="17.25" spans="25:56">
      <c r="Y144" s="87"/>
      <c r="Z144">
        <f t="shared" si="30"/>
        <v>0</v>
      </c>
      <c r="AA144" t="str">
        <f t="shared" si="28"/>
        <v>高行支行</v>
      </c>
      <c r="AB144" s="82" t="s">
        <v>122</v>
      </c>
      <c r="AC144" s="82">
        <v>0</v>
      </c>
      <c r="AD144" s="82">
        <v>0</v>
      </c>
      <c r="AE144" s="82">
        <v>0</v>
      </c>
      <c r="AF144" s="82">
        <v>0</v>
      </c>
      <c r="AG144" t="str">
        <f t="shared" si="29"/>
        <v>高行支行</v>
      </c>
      <c r="AI144" s="90" t="s">
        <v>488</v>
      </c>
      <c r="AJ144" s="90" t="s">
        <v>99</v>
      </c>
      <c r="AX144" t="s">
        <v>488</v>
      </c>
      <c r="AY144" t="s">
        <v>99</v>
      </c>
      <c r="BB144" t="str">
        <f t="shared" si="27"/>
        <v>香山分理处</v>
      </c>
      <c r="BC144" t="s">
        <v>484</v>
      </c>
      <c r="BD144">
        <v>0</v>
      </c>
    </row>
    <row r="145" ht="17.25" spans="25:56">
      <c r="Y145" s="87"/>
      <c r="Z145">
        <f t="shared" si="30"/>
        <v>0</v>
      </c>
      <c r="AA145" t="str">
        <f t="shared" si="28"/>
        <v>杨思支行</v>
      </c>
      <c r="AB145" s="82" t="s">
        <v>487</v>
      </c>
      <c r="AC145" s="82">
        <v>0</v>
      </c>
      <c r="AD145" s="82">
        <v>0</v>
      </c>
      <c r="AE145" s="82">
        <v>0</v>
      </c>
      <c r="AF145" s="82">
        <v>0</v>
      </c>
      <c r="AG145" t="str">
        <f t="shared" si="29"/>
        <v>杨思支行</v>
      </c>
      <c r="AI145" s="90" t="s">
        <v>490</v>
      </c>
      <c r="AJ145" s="90" t="s">
        <v>99</v>
      </c>
      <c r="AX145" t="s">
        <v>490</v>
      </c>
      <c r="AY145" t="s">
        <v>99</v>
      </c>
      <c r="BB145" t="str">
        <f t="shared" si="27"/>
        <v>御桥分理处</v>
      </c>
      <c r="BC145" t="s">
        <v>486</v>
      </c>
      <c r="BD145">
        <v>1</v>
      </c>
    </row>
    <row r="146" ht="17.25" spans="25:56">
      <c r="Y146" s="87"/>
      <c r="Z146">
        <f t="shared" si="30"/>
        <v>0</v>
      </c>
      <c r="AA146" t="str">
        <f t="shared" si="28"/>
        <v>高东支行</v>
      </c>
      <c r="AB146" s="82" t="s">
        <v>489</v>
      </c>
      <c r="AC146" s="82">
        <v>0</v>
      </c>
      <c r="AD146" s="82">
        <v>0</v>
      </c>
      <c r="AE146" s="82">
        <v>0</v>
      </c>
      <c r="AF146" s="82">
        <v>0</v>
      </c>
      <c r="AG146" t="str">
        <f t="shared" si="29"/>
        <v>高东支行</v>
      </c>
      <c r="AI146" s="90" t="s">
        <v>492</v>
      </c>
      <c r="AJ146" s="90" t="s">
        <v>99</v>
      </c>
      <c r="AX146" t="s">
        <v>492</v>
      </c>
      <c r="AY146" t="s">
        <v>99</v>
      </c>
      <c r="BB146" t="str">
        <f t="shared" si="27"/>
        <v>洋泾支行</v>
      </c>
      <c r="BC146" t="s">
        <v>194</v>
      </c>
      <c r="BD146">
        <v>0</v>
      </c>
    </row>
    <row r="147" ht="17.25" spans="25:56">
      <c r="Y147" s="87"/>
      <c r="Z147">
        <f t="shared" si="30"/>
        <v>0</v>
      </c>
      <c r="AA147" t="str">
        <f t="shared" si="28"/>
        <v>妙境支行</v>
      </c>
      <c r="AB147" s="82" t="s">
        <v>209</v>
      </c>
      <c r="AC147" s="82">
        <v>0</v>
      </c>
      <c r="AD147" s="82">
        <v>0</v>
      </c>
      <c r="AE147" s="82">
        <v>0</v>
      </c>
      <c r="AF147" s="82">
        <v>0</v>
      </c>
      <c r="AG147" t="str">
        <f t="shared" si="29"/>
        <v>妙境支行</v>
      </c>
      <c r="AI147" s="90" t="s">
        <v>495</v>
      </c>
      <c r="AJ147" s="90" t="s">
        <v>99</v>
      </c>
      <c r="AX147" t="s">
        <v>495</v>
      </c>
      <c r="AY147" t="s">
        <v>99</v>
      </c>
      <c r="BB147" t="str">
        <f t="shared" ref="BB147:BB178" si="31">VLOOKUP(BC147,$AX:$AY,2,FALSE)</f>
        <v>合庆支行</v>
      </c>
      <c r="BC147" t="s">
        <v>491</v>
      </c>
      <c r="BD147">
        <v>0</v>
      </c>
    </row>
    <row r="148" ht="17.25" spans="25:56">
      <c r="Y148" s="87"/>
      <c r="Z148">
        <f t="shared" si="30"/>
        <v>0</v>
      </c>
      <c r="AA148">
        <f t="shared" si="28"/>
        <v>0</v>
      </c>
      <c r="AB148" s="82" t="s">
        <v>494</v>
      </c>
      <c r="AC148" s="82">
        <v>0</v>
      </c>
      <c r="AD148" s="82">
        <v>0</v>
      </c>
      <c r="AE148" s="82">
        <v>0</v>
      </c>
      <c r="AF148" s="82">
        <v>0</v>
      </c>
      <c r="AG148">
        <f t="shared" si="29"/>
        <v>0</v>
      </c>
      <c r="AI148" s="90" t="s">
        <v>498</v>
      </c>
      <c r="AJ148" s="90" t="s">
        <v>99</v>
      </c>
      <c r="AX148" t="s">
        <v>498</v>
      </c>
      <c r="AY148" t="s">
        <v>99</v>
      </c>
      <c r="BB148" t="str">
        <f t="shared" si="31"/>
        <v>张江支行</v>
      </c>
      <c r="BC148" t="s">
        <v>493</v>
      </c>
      <c r="BD148">
        <v>4</v>
      </c>
    </row>
    <row r="149" ht="17.25" spans="25:56">
      <c r="Y149" s="87"/>
      <c r="Z149">
        <f t="shared" si="30"/>
        <v>0</v>
      </c>
      <c r="AA149">
        <f t="shared" si="28"/>
        <v>0</v>
      </c>
      <c r="AB149" s="82" t="s">
        <v>497</v>
      </c>
      <c r="AC149" s="82">
        <v>0</v>
      </c>
      <c r="AD149" s="82">
        <v>0</v>
      </c>
      <c r="AE149" s="82">
        <v>0</v>
      </c>
      <c r="AF149" s="82">
        <v>0</v>
      </c>
      <c r="AG149">
        <f t="shared" si="29"/>
        <v>0</v>
      </c>
      <c r="AI149" s="90" t="s">
        <v>501</v>
      </c>
      <c r="AJ149" s="90" t="s">
        <v>99</v>
      </c>
      <c r="AX149" t="s">
        <v>501</v>
      </c>
      <c r="AY149" t="s">
        <v>99</v>
      </c>
      <c r="BB149" t="str">
        <f t="shared" si="31"/>
        <v>曹路支行</v>
      </c>
      <c r="BC149" t="s">
        <v>496</v>
      </c>
      <c r="BD149">
        <v>0</v>
      </c>
    </row>
    <row r="150" ht="17.25" spans="25:56">
      <c r="Y150" s="87"/>
      <c r="Z150">
        <f t="shared" si="30"/>
        <v>0</v>
      </c>
      <c r="AA150" t="str">
        <f t="shared" si="28"/>
        <v>曹路支行</v>
      </c>
      <c r="AB150" s="82" t="s">
        <v>500</v>
      </c>
      <c r="AC150" s="82">
        <v>0</v>
      </c>
      <c r="AD150" s="82">
        <v>0</v>
      </c>
      <c r="AE150" s="82">
        <v>0</v>
      </c>
      <c r="AF150" s="82">
        <v>0</v>
      </c>
      <c r="AG150" t="str">
        <f t="shared" si="29"/>
        <v>曹路支行</v>
      </c>
      <c r="AI150" s="90" t="s">
        <v>504</v>
      </c>
      <c r="AJ150" s="90" t="s">
        <v>99</v>
      </c>
      <c r="AX150" t="s">
        <v>504</v>
      </c>
      <c r="AY150" t="s">
        <v>99</v>
      </c>
      <c r="BB150" t="str">
        <f t="shared" si="31"/>
        <v>蔡路支行</v>
      </c>
      <c r="BC150" t="s">
        <v>499</v>
      </c>
      <c r="BD150">
        <v>0</v>
      </c>
    </row>
    <row r="151" ht="17.25" spans="25:56">
      <c r="Y151" s="87"/>
      <c r="Z151">
        <f t="shared" si="30"/>
        <v>0</v>
      </c>
      <c r="AA151">
        <f t="shared" si="28"/>
        <v>0</v>
      </c>
      <c r="AB151" s="82" t="s">
        <v>503</v>
      </c>
      <c r="AC151" s="82">
        <v>0</v>
      </c>
      <c r="AD151" s="82">
        <v>0</v>
      </c>
      <c r="AE151" s="82">
        <v>0</v>
      </c>
      <c r="AF151" s="82">
        <v>0</v>
      </c>
      <c r="AG151">
        <f t="shared" si="29"/>
        <v>0</v>
      </c>
      <c r="AI151" s="90" t="s">
        <v>507</v>
      </c>
      <c r="AJ151" s="90" t="s">
        <v>99</v>
      </c>
      <c r="AX151" t="s">
        <v>507</v>
      </c>
      <c r="AY151" t="s">
        <v>99</v>
      </c>
      <c r="BB151" t="str">
        <f t="shared" si="31"/>
        <v>施湾支行</v>
      </c>
      <c r="BC151" t="s">
        <v>502</v>
      </c>
      <c r="BD151">
        <v>0</v>
      </c>
    </row>
    <row r="152" ht="17.25" spans="25:56">
      <c r="Y152" s="87"/>
      <c r="Z152">
        <f t="shared" si="30"/>
        <v>0</v>
      </c>
      <c r="AA152">
        <f t="shared" si="28"/>
        <v>0</v>
      </c>
      <c r="AB152" s="82" t="s">
        <v>506</v>
      </c>
      <c r="AC152" s="82">
        <v>0</v>
      </c>
      <c r="AD152" s="82">
        <v>0</v>
      </c>
      <c r="AE152" s="82">
        <v>0</v>
      </c>
      <c r="AF152" s="82">
        <v>0</v>
      </c>
      <c r="AG152">
        <f t="shared" si="29"/>
        <v>0</v>
      </c>
      <c r="AI152" s="90" t="s">
        <v>509</v>
      </c>
      <c r="AJ152" s="90" t="s">
        <v>99</v>
      </c>
      <c r="AX152" t="s">
        <v>509</v>
      </c>
      <c r="AY152" t="s">
        <v>99</v>
      </c>
      <c r="BB152" t="str">
        <f t="shared" si="31"/>
        <v>南新支行</v>
      </c>
      <c r="BC152" t="s">
        <v>747</v>
      </c>
      <c r="BD152">
        <v>2</v>
      </c>
    </row>
    <row r="153" ht="17.25" spans="25:56">
      <c r="Y153" s="87"/>
      <c r="Z153">
        <f t="shared" si="30"/>
        <v>0</v>
      </c>
      <c r="AA153" t="str">
        <f t="shared" si="28"/>
        <v>运营管理部</v>
      </c>
      <c r="AB153" s="82" t="s">
        <v>330</v>
      </c>
      <c r="AC153" s="82">
        <v>0</v>
      </c>
      <c r="AD153" s="82">
        <v>0</v>
      </c>
      <c r="AE153" s="82">
        <v>0</v>
      </c>
      <c r="AF153" s="82">
        <v>0</v>
      </c>
      <c r="AG153" t="str">
        <f t="shared" si="29"/>
        <v>运营管理部</v>
      </c>
      <c r="AI153" s="90" t="s">
        <v>511</v>
      </c>
      <c r="AJ153" s="90" t="s">
        <v>99</v>
      </c>
      <c r="AX153" t="s">
        <v>511</v>
      </c>
      <c r="AY153" t="s">
        <v>99</v>
      </c>
      <c r="BB153" t="str">
        <f t="shared" si="31"/>
        <v>杨思支行</v>
      </c>
      <c r="BC153" t="s">
        <v>198</v>
      </c>
      <c r="BD153">
        <v>3</v>
      </c>
    </row>
    <row r="154" ht="17.25" spans="25:56">
      <c r="Y154" s="87"/>
      <c r="Z154">
        <f t="shared" si="30"/>
        <v>0</v>
      </c>
      <c r="AA154" t="str">
        <f t="shared" si="28"/>
        <v>香山分理处</v>
      </c>
      <c r="AB154" s="82" t="s">
        <v>214</v>
      </c>
      <c r="AC154" s="82">
        <v>0</v>
      </c>
      <c r="AD154" s="82">
        <v>0</v>
      </c>
      <c r="AE154" s="82">
        <v>0</v>
      </c>
      <c r="AF154" s="82">
        <v>0</v>
      </c>
      <c r="AG154" t="str">
        <f t="shared" si="29"/>
        <v>香山分理处</v>
      </c>
      <c r="AI154" s="90" t="s">
        <v>513</v>
      </c>
      <c r="AJ154" s="90" t="s">
        <v>99</v>
      </c>
      <c r="AX154" t="s">
        <v>513</v>
      </c>
      <c r="AY154" t="s">
        <v>99</v>
      </c>
      <c r="BB154" t="str">
        <f t="shared" si="31"/>
        <v>花木支行</v>
      </c>
      <c r="BC154" t="s">
        <v>505</v>
      </c>
      <c r="BD154">
        <v>0</v>
      </c>
    </row>
    <row r="155" ht="17.25" spans="25:56">
      <c r="Y155" s="87"/>
      <c r="Z155">
        <f t="shared" si="30"/>
        <v>0</v>
      </c>
      <c r="AA155" t="str">
        <f t="shared" si="28"/>
        <v>高行支行</v>
      </c>
      <c r="AB155" s="82" t="s">
        <v>218</v>
      </c>
      <c r="AC155" s="82">
        <v>0</v>
      </c>
      <c r="AD155" s="82">
        <v>0</v>
      </c>
      <c r="AE155" s="82">
        <v>0</v>
      </c>
      <c r="AF155" s="82">
        <v>0</v>
      </c>
      <c r="AG155" t="str">
        <f t="shared" si="29"/>
        <v>高行支行</v>
      </c>
      <c r="AI155" s="90" t="s">
        <v>515</v>
      </c>
      <c r="AJ155" s="90" t="s">
        <v>99</v>
      </c>
      <c r="AX155" t="s">
        <v>515</v>
      </c>
      <c r="AY155" t="s">
        <v>99</v>
      </c>
      <c r="BB155" t="str">
        <f t="shared" si="31"/>
        <v>高桥支行</v>
      </c>
      <c r="BC155" t="s">
        <v>508</v>
      </c>
      <c r="BD155">
        <v>0</v>
      </c>
    </row>
    <row r="156" ht="17.25" spans="25:56">
      <c r="Y156" s="87"/>
      <c r="Z156">
        <f t="shared" si="30"/>
        <v>0</v>
      </c>
      <c r="AA156" t="str">
        <f t="shared" si="28"/>
        <v>运营管理部</v>
      </c>
      <c r="AB156" s="82" t="s">
        <v>328</v>
      </c>
      <c r="AC156" s="82">
        <v>0</v>
      </c>
      <c r="AD156" s="82">
        <v>0</v>
      </c>
      <c r="AE156" s="82">
        <v>0</v>
      </c>
      <c r="AF156" s="82">
        <v>0</v>
      </c>
      <c r="AG156" t="str">
        <f t="shared" si="29"/>
        <v>运营管理部</v>
      </c>
      <c r="AI156" s="90" t="s">
        <v>518</v>
      </c>
      <c r="AJ156" s="90" t="s">
        <v>99</v>
      </c>
      <c r="AX156" t="s">
        <v>518</v>
      </c>
      <c r="AY156" t="s">
        <v>99</v>
      </c>
      <c r="BB156" t="str">
        <f t="shared" si="31"/>
        <v>杨园支行</v>
      </c>
      <c r="BC156" t="s">
        <v>510</v>
      </c>
      <c r="BD156">
        <v>0</v>
      </c>
    </row>
    <row r="157" ht="17.25" spans="25:56">
      <c r="Y157" s="87"/>
      <c r="Z157">
        <f t="shared" si="30"/>
        <v>0</v>
      </c>
      <c r="AA157">
        <f t="shared" si="28"/>
        <v>0</v>
      </c>
      <c r="AB157" s="82" t="s">
        <v>517</v>
      </c>
      <c r="AC157" s="82">
        <v>0</v>
      </c>
      <c r="AD157" s="82">
        <v>0</v>
      </c>
      <c r="AE157" s="82">
        <v>0</v>
      </c>
      <c r="AF157" s="82">
        <v>0</v>
      </c>
      <c r="AG157">
        <f t="shared" si="29"/>
        <v>0</v>
      </c>
      <c r="AI157" s="90" t="s">
        <v>521</v>
      </c>
      <c r="AJ157" s="90" t="s">
        <v>99</v>
      </c>
      <c r="AX157" t="s">
        <v>521</v>
      </c>
      <c r="AY157" t="s">
        <v>99</v>
      </c>
      <c r="BB157" t="str">
        <f t="shared" si="31"/>
        <v>北蔡支行</v>
      </c>
      <c r="BC157" t="s">
        <v>512</v>
      </c>
      <c r="BD157">
        <v>0</v>
      </c>
    </row>
    <row r="158" ht="17.25" spans="25:56">
      <c r="Y158" s="87"/>
      <c r="Z158">
        <f t="shared" si="30"/>
        <v>0</v>
      </c>
      <c r="AA158" t="str">
        <f t="shared" si="28"/>
        <v>三林支行</v>
      </c>
      <c r="AB158" s="82" t="s">
        <v>520</v>
      </c>
      <c r="AC158" s="82">
        <v>0</v>
      </c>
      <c r="AD158" s="82">
        <v>0</v>
      </c>
      <c r="AE158" s="82">
        <v>0</v>
      </c>
      <c r="AF158" s="82">
        <v>0</v>
      </c>
      <c r="AG158" t="str">
        <f t="shared" si="29"/>
        <v>三林支行</v>
      </c>
      <c r="AI158" s="90" t="s">
        <v>524</v>
      </c>
      <c r="AJ158" s="90" t="s">
        <v>99</v>
      </c>
      <c r="AX158" t="s">
        <v>524</v>
      </c>
      <c r="AY158" t="s">
        <v>99</v>
      </c>
      <c r="BB158" t="str">
        <f t="shared" si="31"/>
        <v>东波分理处</v>
      </c>
      <c r="BC158" t="s">
        <v>514</v>
      </c>
      <c r="BD158">
        <v>0</v>
      </c>
    </row>
    <row r="159" ht="17.25" spans="25:56">
      <c r="Y159" s="87"/>
      <c r="Z159">
        <f t="shared" si="30"/>
        <v>0</v>
      </c>
      <c r="AA159">
        <f t="shared" si="28"/>
        <v>0</v>
      </c>
      <c r="AB159" s="82" t="s">
        <v>523</v>
      </c>
      <c r="AC159" s="82">
        <v>0</v>
      </c>
      <c r="AD159" s="82">
        <v>0</v>
      </c>
      <c r="AE159" s="82">
        <v>0</v>
      </c>
      <c r="AF159" s="82">
        <v>0</v>
      </c>
      <c r="AG159">
        <f t="shared" si="29"/>
        <v>0</v>
      </c>
      <c r="AI159" s="90" t="s">
        <v>527</v>
      </c>
      <c r="AJ159" s="90" t="s">
        <v>99</v>
      </c>
      <c r="AX159" t="s">
        <v>527</v>
      </c>
      <c r="AY159" t="s">
        <v>99</v>
      </c>
      <c r="BB159" t="str">
        <f t="shared" si="31"/>
        <v>五星路支行</v>
      </c>
      <c r="BC159" t="s">
        <v>516</v>
      </c>
      <c r="BD159">
        <v>0</v>
      </c>
    </row>
    <row r="160" ht="17.25" spans="25:56">
      <c r="Y160" s="87"/>
      <c r="Z160">
        <f t="shared" si="30"/>
        <v>0</v>
      </c>
      <c r="AA160" t="str">
        <f t="shared" si="28"/>
        <v>施湾支行</v>
      </c>
      <c r="AB160" s="82" t="s">
        <v>526</v>
      </c>
      <c r="AC160" s="82">
        <v>0</v>
      </c>
      <c r="AD160" s="82">
        <v>0</v>
      </c>
      <c r="AE160" s="82">
        <v>0</v>
      </c>
      <c r="AF160" s="82">
        <v>0</v>
      </c>
      <c r="AG160" t="str">
        <f t="shared" si="29"/>
        <v>施湾支行</v>
      </c>
      <c r="AI160" s="90" t="s">
        <v>530</v>
      </c>
      <c r="AJ160" s="90" t="s">
        <v>99</v>
      </c>
      <c r="AX160" t="s">
        <v>530</v>
      </c>
      <c r="AY160" t="s">
        <v>99</v>
      </c>
      <c r="BB160" t="str">
        <f t="shared" si="31"/>
        <v>营业部</v>
      </c>
      <c r="BC160" t="s">
        <v>519</v>
      </c>
      <c r="BD160">
        <v>0</v>
      </c>
    </row>
    <row r="161" ht="17.25" spans="25:56">
      <c r="Y161" s="87"/>
      <c r="Z161">
        <f t="shared" si="30"/>
        <v>0</v>
      </c>
      <c r="AA161" t="str">
        <f t="shared" si="28"/>
        <v>花木支行</v>
      </c>
      <c r="AB161" s="82" t="s">
        <v>529</v>
      </c>
      <c r="AC161" s="82">
        <v>0</v>
      </c>
      <c r="AD161" s="82">
        <v>0</v>
      </c>
      <c r="AE161" s="82">
        <v>0</v>
      </c>
      <c r="AF161" s="82">
        <v>0</v>
      </c>
      <c r="AG161" t="str">
        <f t="shared" si="29"/>
        <v>花木支行</v>
      </c>
      <c r="AI161" s="90" t="s">
        <v>533</v>
      </c>
      <c r="AJ161" s="90" t="s">
        <v>99</v>
      </c>
      <c r="AX161" t="s">
        <v>533</v>
      </c>
      <c r="AY161" t="s">
        <v>99</v>
      </c>
      <c r="BB161" t="str">
        <f t="shared" si="31"/>
        <v>益江分理处</v>
      </c>
      <c r="BC161" t="s">
        <v>522</v>
      </c>
      <c r="BD161">
        <v>0</v>
      </c>
    </row>
    <row r="162" ht="17.25" spans="25:56">
      <c r="Y162" s="87"/>
      <c r="Z162">
        <f t="shared" si="30"/>
        <v>0</v>
      </c>
      <c r="AA162">
        <f t="shared" si="28"/>
        <v>0</v>
      </c>
      <c r="AB162" s="82" t="s">
        <v>532</v>
      </c>
      <c r="AC162" s="82">
        <v>0</v>
      </c>
      <c r="AD162" s="82">
        <v>0</v>
      </c>
      <c r="AE162" s="82">
        <v>0</v>
      </c>
      <c r="AF162" s="82">
        <v>0</v>
      </c>
      <c r="AG162">
        <f t="shared" si="29"/>
        <v>0</v>
      </c>
      <c r="AI162" s="89" t="s">
        <v>534</v>
      </c>
      <c r="AJ162" s="90" t="s">
        <v>244</v>
      </c>
      <c r="AX162" t="s">
        <v>534</v>
      </c>
      <c r="AY162" t="s">
        <v>244</v>
      </c>
      <c r="BB162" t="e">
        <f t="shared" si="31"/>
        <v>#N/A</v>
      </c>
      <c r="BC162" t="s">
        <v>525</v>
      </c>
      <c r="BD162">
        <v>0</v>
      </c>
    </row>
    <row r="163" ht="17.25" spans="25:56">
      <c r="Y163" s="87"/>
      <c r="Z163">
        <f t="shared" si="30"/>
        <v>0</v>
      </c>
      <c r="AA163" t="str">
        <f t="shared" si="28"/>
        <v>高东支行</v>
      </c>
      <c r="AB163" s="82" t="s">
        <v>222</v>
      </c>
      <c r="AC163" s="82">
        <v>0</v>
      </c>
      <c r="AD163" s="82">
        <v>0</v>
      </c>
      <c r="AE163" s="82">
        <v>0</v>
      </c>
      <c r="AF163" s="82">
        <v>0</v>
      </c>
      <c r="AG163" t="str">
        <f t="shared" si="29"/>
        <v>高东支行</v>
      </c>
      <c r="AI163" s="91" t="s">
        <v>152</v>
      </c>
      <c r="AJ163" s="90" t="s">
        <v>244</v>
      </c>
      <c r="AX163" t="s">
        <v>152</v>
      </c>
      <c r="AY163" t="s">
        <v>244</v>
      </c>
      <c r="BB163" t="str">
        <f t="shared" si="31"/>
        <v>黄楼支行</v>
      </c>
      <c r="BC163" t="s">
        <v>528</v>
      </c>
      <c r="BD163">
        <v>0</v>
      </c>
    </row>
    <row r="164" ht="17.25" spans="25:56">
      <c r="Y164" s="87"/>
      <c r="Z164">
        <f t="shared" si="30"/>
        <v>0</v>
      </c>
      <c r="AA164">
        <f t="shared" si="28"/>
        <v>0</v>
      </c>
      <c r="AB164" s="82" t="s">
        <v>535</v>
      </c>
      <c r="AC164" s="82">
        <v>0</v>
      </c>
      <c r="AD164" s="82">
        <v>0</v>
      </c>
      <c r="AE164" s="82">
        <v>0</v>
      </c>
      <c r="AF164" s="82">
        <v>0</v>
      </c>
      <c r="AG164">
        <f t="shared" si="29"/>
        <v>0</v>
      </c>
      <c r="AI164" s="91" t="s">
        <v>538</v>
      </c>
      <c r="AJ164" s="90" t="s">
        <v>244</v>
      </c>
      <c r="AX164" t="s">
        <v>538</v>
      </c>
      <c r="AY164" t="s">
        <v>244</v>
      </c>
      <c r="BB164" t="str">
        <f t="shared" si="31"/>
        <v>杨园支行</v>
      </c>
      <c r="BC164" t="s">
        <v>531</v>
      </c>
      <c r="BD164">
        <v>0</v>
      </c>
    </row>
    <row r="165" ht="17.25" spans="25:56">
      <c r="Y165" s="87"/>
      <c r="Z165">
        <f t="shared" si="30"/>
        <v>0</v>
      </c>
      <c r="AA165" t="str">
        <f t="shared" si="28"/>
        <v>市场三部</v>
      </c>
      <c r="AB165" s="82" t="s">
        <v>537</v>
      </c>
      <c r="AC165" s="82">
        <v>0</v>
      </c>
      <c r="AD165" s="82">
        <v>0</v>
      </c>
      <c r="AE165" s="82">
        <v>0</v>
      </c>
      <c r="AF165" s="82">
        <v>0</v>
      </c>
      <c r="AG165" t="str">
        <f t="shared" si="29"/>
        <v>市场三部</v>
      </c>
      <c r="AI165" s="90" t="s">
        <v>541</v>
      </c>
      <c r="AJ165" s="90" t="s">
        <v>244</v>
      </c>
      <c r="AX165" t="s">
        <v>541</v>
      </c>
      <c r="AY165" t="s">
        <v>244</v>
      </c>
      <c r="BB165" t="str">
        <f t="shared" si="31"/>
        <v>凌桥支行</v>
      </c>
      <c r="BC165" t="s">
        <v>905</v>
      </c>
      <c r="BD165">
        <v>1</v>
      </c>
    </row>
    <row r="166" ht="17.25" spans="25:56">
      <c r="Y166" s="87"/>
      <c r="Z166">
        <f t="shared" si="30"/>
        <v>0</v>
      </c>
      <c r="AA166">
        <f t="shared" si="28"/>
        <v>0</v>
      </c>
      <c r="AB166" s="82" t="s">
        <v>540</v>
      </c>
      <c r="AC166" s="82">
        <v>0</v>
      </c>
      <c r="AD166" s="82">
        <v>0</v>
      </c>
      <c r="AE166" s="82">
        <v>0</v>
      </c>
      <c r="AF166" s="82">
        <v>0</v>
      </c>
      <c r="AG166">
        <f t="shared" si="29"/>
        <v>0</v>
      </c>
      <c r="AI166" s="90" t="s">
        <v>543</v>
      </c>
      <c r="AJ166" s="90" t="s">
        <v>244</v>
      </c>
      <c r="AX166" t="s">
        <v>543</v>
      </c>
      <c r="AY166" t="s">
        <v>244</v>
      </c>
      <c r="BB166" t="str">
        <f t="shared" si="31"/>
        <v>三林支行</v>
      </c>
      <c r="BC166" t="s">
        <v>252</v>
      </c>
      <c r="BD166">
        <v>0</v>
      </c>
    </row>
    <row r="167" ht="17.25" spans="25:56">
      <c r="Y167" s="87"/>
      <c r="Z167">
        <f t="shared" si="30"/>
        <v>0</v>
      </c>
      <c r="AA167" t="str">
        <f t="shared" si="28"/>
        <v>陆家嘴支行</v>
      </c>
      <c r="AB167" s="82" t="s">
        <v>224</v>
      </c>
      <c r="AC167" s="82">
        <v>0</v>
      </c>
      <c r="AD167" s="82">
        <v>0</v>
      </c>
      <c r="AE167" s="82">
        <v>0</v>
      </c>
      <c r="AF167" s="82">
        <v>0</v>
      </c>
      <c r="AG167" t="str">
        <f t="shared" si="29"/>
        <v>陆家嘴支行</v>
      </c>
      <c r="AI167" s="90" t="s">
        <v>546</v>
      </c>
      <c r="AJ167" s="90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ht="17.25" spans="25:56">
      <c r="Y168" s="87"/>
      <c r="Z168">
        <f t="shared" si="30"/>
        <v>0</v>
      </c>
      <c r="AA168">
        <f t="shared" si="28"/>
        <v>0</v>
      </c>
      <c r="AB168" s="82" t="s">
        <v>545</v>
      </c>
      <c r="AC168" s="82">
        <v>0</v>
      </c>
      <c r="AD168" s="82">
        <v>0</v>
      </c>
      <c r="AE168" s="82">
        <v>0</v>
      </c>
      <c r="AF168" s="82">
        <v>0</v>
      </c>
      <c r="AG168">
        <f t="shared" si="29"/>
        <v>0</v>
      </c>
      <c r="AI168" s="90" t="s">
        <v>548</v>
      </c>
      <c r="AJ168" s="90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ht="17.25" spans="25:56">
      <c r="Y169" s="87"/>
      <c r="Z169">
        <f t="shared" si="30"/>
        <v>0</v>
      </c>
      <c r="AA169" t="str">
        <f t="shared" si="28"/>
        <v>洋泾支行</v>
      </c>
      <c r="AB169" s="82" t="s">
        <v>95</v>
      </c>
      <c r="AC169" s="82">
        <v>0</v>
      </c>
      <c r="AD169" s="82">
        <v>0</v>
      </c>
      <c r="AE169" s="82">
        <v>0</v>
      </c>
      <c r="AF169" s="82">
        <v>0</v>
      </c>
      <c r="AG169" t="str">
        <f t="shared" si="29"/>
        <v>洋泾支行</v>
      </c>
      <c r="AI169" s="90" t="s">
        <v>551</v>
      </c>
      <c r="AJ169" s="90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ht="17.25" spans="25:56">
      <c r="Y170" s="87"/>
      <c r="Z170">
        <f t="shared" si="30"/>
        <v>0</v>
      </c>
      <c r="AA170">
        <f t="shared" si="28"/>
        <v>0</v>
      </c>
      <c r="AB170" s="82" t="s">
        <v>550</v>
      </c>
      <c r="AC170" s="82">
        <v>0</v>
      </c>
      <c r="AD170" s="82">
        <v>0</v>
      </c>
      <c r="AE170" s="82">
        <v>0</v>
      </c>
      <c r="AF170" s="82">
        <v>0</v>
      </c>
      <c r="AG170">
        <f t="shared" si="29"/>
        <v>0</v>
      </c>
      <c r="AI170" s="90" t="s">
        <v>554</v>
      </c>
      <c r="AJ170" s="90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ht="17.25" spans="25:56">
      <c r="Y171" s="87"/>
      <c r="Z171">
        <f t="shared" si="30"/>
        <v>0</v>
      </c>
      <c r="AA171" t="str">
        <f t="shared" si="28"/>
        <v>新园路支行</v>
      </c>
      <c r="AB171" s="82" t="s">
        <v>553</v>
      </c>
      <c r="AC171" s="82">
        <v>0</v>
      </c>
      <c r="AD171" s="82">
        <v>0</v>
      </c>
      <c r="AE171" s="82">
        <v>0</v>
      </c>
      <c r="AF171" s="82">
        <v>0</v>
      </c>
      <c r="AG171" t="str">
        <f t="shared" si="29"/>
        <v>新园路支行</v>
      </c>
      <c r="AI171" s="90" t="s">
        <v>557</v>
      </c>
      <c r="AJ171" s="90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ht="17.25" spans="25:56">
      <c r="Y172" s="87"/>
      <c r="Z172">
        <f t="shared" si="30"/>
        <v>0</v>
      </c>
      <c r="AA172" t="str">
        <f t="shared" si="28"/>
        <v>六里支行</v>
      </c>
      <c r="AB172" s="82" t="s">
        <v>556</v>
      </c>
      <c r="AC172" s="82">
        <v>0</v>
      </c>
      <c r="AD172" s="82">
        <v>0</v>
      </c>
      <c r="AE172" s="82">
        <v>0</v>
      </c>
      <c r="AF172" s="82">
        <v>0</v>
      </c>
      <c r="AG172" t="str">
        <f t="shared" si="29"/>
        <v>六里支行</v>
      </c>
      <c r="AI172" s="90" t="s">
        <v>559</v>
      </c>
      <c r="AJ172" s="90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ht="17.25" spans="25:56">
      <c r="Y173" s="87"/>
      <c r="Z173">
        <f t="shared" si="30"/>
        <v>0</v>
      </c>
      <c r="AA173" t="str">
        <f t="shared" si="28"/>
        <v>运营管理部</v>
      </c>
      <c r="AB173" s="82" t="s">
        <v>341</v>
      </c>
      <c r="AC173" s="82">
        <v>0</v>
      </c>
      <c r="AD173" s="82">
        <v>0</v>
      </c>
      <c r="AE173" s="82">
        <v>0</v>
      </c>
      <c r="AF173" s="82">
        <v>0</v>
      </c>
      <c r="AG173" t="str">
        <f t="shared" si="29"/>
        <v>运营管理部</v>
      </c>
      <c r="AI173" s="89" t="s">
        <v>561</v>
      </c>
      <c r="AJ173" s="90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ht="17.25" spans="25:56">
      <c r="Y174" s="87"/>
      <c r="Z174">
        <f t="shared" si="30"/>
        <v>0</v>
      </c>
      <c r="AA174">
        <f t="shared" si="28"/>
        <v>0</v>
      </c>
      <c r="AB174" s="82" t="s">
        <v>560</v>
      </c>
      <c r="AC174" s="82">
        <v>0</v>
      </c>
      <c r="AD174" s="82">
        <v>0</v>
      </c>
      <c r="AE174" s="82">
        <v>0</v>
      </c>
      <c r="AF174" s="82">
        <v>0</v>
      </c>
      <c r="AG174">
        <f t="shared" si="29"/>
        <v>0</v>
      </c>
      <c r="AI174" s="91" t="s">
        <v>562</v>
      </c>
      <c r="AJ174" s="90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ht="17.25" spans="25:56">
      <c r="Y175" s="87"/>
      <c r="Z175">
        <f t="shared" si="30"/>
        <v>0</v>
      </c>
      <c r="AA175" t="str">
        <f t="shared" si="28"/>
        <v>零售市场部</v>
      </c>
      <c r="AB175" s="82" t="s">
        <v>101</v>
      </c>
      <c r="AC175" s="82">
        <v>0</v>
      </c>
      <c r="AD175" s="82">
        <v>0</v>
      </c>
      <c r="AE175" s="82">
        <v>0</v>
      </c>
      <c r="AF175" s="82">
        <v>0</v>
      </c>
      <c r="AG175" t="str">
        <f t="shared" si="29"/>
        <v>零售市场部</v>
      </c>
      <c r="AI175" s="91" t="s">
        <v>564</v>
      </c>
      <c r="AJ175" s="90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ht="17.25" spans="25:56">
      <c r="Y176" s="87"/>
      <c r="Z176">
        <f t="shared" si="30"/>
        <v>0</v>
      </c>
      <c r="AA176">
        <f t="shared" si="28"/>
        <v>0</v>
      </c>
      <c r="AB176" s="82" t="s">
        <v>563</v>
      </c>
      <c r="AC176" s="82">
        <v>0</v>
      </c>
      <c r="AD176" s="82">
        <v>0</v>
      </c>
      <c r="AE176" s="82">
        <v>0</v>
      </c>
      <c r="AF176" s="82">
        <v>0</v>
      </c>
      <c r="AG176">
        <f t="shared" si="29"/>
        <v>0</v>
      </c>
      <c r="AI176" s="90" t="s">
        <v>566</v>
      </c>
      <c r="AJ176" s="90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ht="17.25" spans="25:56">
      <c r="Y177" s="87"/>
      <c r="Z177">
        <f t="shared" si="30"/>
        <v>0</v>
      </c>
      <c r="AA177">
        <f t="shared" si="28"/>
        <v>0</v>
      </c>
      <c r="AB177" s="82" t="s">
        <v>565</v>
      </c>
      <c r="AC177" s="82">
        <v>0</v>
      </c>
      <c r="AD177" s="82">
        <v>0</v>
      </c>
      <c r="AE177" s="82">
        <v>0</v>
      </c>
      <c r="AF177" s="82">
        <v>0</v>
      </c>
      <c r="AG177">
        <f t="shared" si="29"/>
        <v>0</v>
      </c>
      <c r="AI177" s="90" t="s">
        <v>568</v>
      </c>
      <c r="AJ177" s="90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ht="17.25" spans="25:51">
      <c r="Y178" s="87"/>
      <c r="Z178">
        <f t="shared" si="30"/>
        <v>0</v>
      </c>
      <c r="AA178" t="str">
        <f t="shared" si="28"/>
        <v>张江支行</v>
      </c>
      <c r="AB178" s="82" t="s">
        <v>567</v>
      </c>
      <c r="AC178" s="82">
        <v>0</v>
      </c>
      <c r="AD178" s="82">
        <v>0</v>
      </c>
      <c r="AE178" s="82">
        <v>0</v>
      </c>
      <c r="AF178" s="82">
        <v>0</v>
      </c>
      <c r="AG178" t="str">
        <f t="shared" si="29"/>
        <v>张江支行</v>
      </c>
      <c r="AI178" s="90" t="s">
        <v>570</v>
      </c>
      <c r="AJ178" s="90" t="s">
        <v>259</v>
      </c>
      <c r="AX178" t="s">
        <v>570</v>
      </c>
      <c r="AY178" t="s">
        <v>259</v>
      </c>
    </row>
    <row r="179" ht="17.25" spans="25:51">
      <c r="Y179" s="87"/>
      <c r="Z179">
        <f t="shared" si="30"/>
        <v>0</v>
      </c>
      <c r="AA179" t="str">
        <f t="shared" si="28"/>
        <v>曹路支行</v>
      </c>
      <c r="AB179" s="82" t="s">
        <v>569</v>
      </c>
      <c r="AC179" s="82">
        <v>0</v>
      </c>
      <c r="AD179" s="82">
        <v>0</v>
      </c>
      <c r="AE179" s="82">
        <v>0</v>
      </c>
      <c r="AF179" s="82">
        <v>0</v>
      </c>
      <c r="AG179" t="str">
        <f t="shared" si="29"/>
        <v>曹路支行</v>
      </c>
      <c r="AI179" s="90" t="s">
        <v>572</v>
      </c>
      <c r="AJ179" s="90" t="s">
        <v>259</v>
      </c>
      <c r="AX179" t="s">
        <v>572</v>
      </c>
      <c r="AY179" t="s">
        <v>259</v>
      </c>
    </row>
    <row r="180" ht="17.25" spans="25:51">
      <c r="Y180" s="87"/>
      <c r="Z180">
        <f t="shared" si="30"/>
        <v>0</v>
      </c>
      <c r="AA180">
        <f t="shared" si="28"/>
        <v>0</v>
      </c>
      <c r="AB180" s="82" t="s">
        <v>571</v>
      </c>
      <c r="AC180" s="82">
        <v>0</v>
      </c>
      <c r="AD180" s="82">
        <v>500</v>
      </c>
      <c r="AE180" s="82">
        <v>0</v>
      </c>
      <c r="AF180" s="82">
        <v>500</v>
      </c>
      <c r="AG180">
        <f t="shared" si="29"/>
        <v>0</v>
      </c>
      <c r="AI180" s="93" t="s">
        <v>574</v>
      </c>
      <c r="AJ180" s="90" t="s">
        <v>259</v>
      </c>
      <c r="AX180" t="s">
        <v>574</v>
      </c>
      <c r="AY180" t="s">
        <v>259</v>
      </c>
    </row>
    <row r="181" ht="17.25" spans="25:51">
      <c r="Y181" s="87"/>
      <c r="Z181">
        <f t="shared" si="30"/>
        <v>0</v>
      </c>
      <c r="AA181" t="str">
        <f t="shared" si="28"/>
        <v>芳华分理处</v>
      </c>
      <c r="AB181" s="82" t="s">
        <v>573</v>
      </c>
      <c r="AC181" s="82">
        <v>0</v>
      </c>
      <c r="AD181" s="82">
        <v>0</v>
      </c>
      <c r="AE181" s="82">
        <v>0</v>
      </c>
      <c r="AF181" s="82">
        <v>0</v>
      </c>
      <c r="AG181" t="str">
        <f t="shared" si="29"/>
        <v>芳华分理处</v>
      </c>
      <c r="AI181" s="94" t="s">
        <v>576</v>
      </c>
      <c r="AJ181" s="90" t="s">
        <v>259</v>
      </c>
      <c r="AX181" t="s">
        <v>576</v>
      </c>
      <c r="AY181" t="s">
        <v>259</v>
      </c>
    </row>
    <row r="182" ht="17.25" spans="25:51">
      <c r="Y182" s="87"/>
      <c r="Z182">
        <f t="shared" si="30"/>
        <v>0</v>
      </c>
      <c r="AA182" t="str">
        <f t="shared" si="28"/>
        <v>高桥支行</v>
      </c>
      <c r="AB182" s="82" t="s">
        <v>575</v>
      </c>
      <c r="AC182" s="82">
        <v>0</v>
      </c>
      <c r="AD182" s="82">
        <v>0</v>
      </c>
      <c r="AE182" s="82">
        <v>0</v>
      </c>
      <c r="AF182" s="82">
        <v>0</v>
      </c>
      <c r="AG182" t="str">
        <f t="shared" si="29"/>
        <v>高桥支行</v>
      </c>
      <c r="AI182" s="90" t="s">
        <v>578</v>
      </c>
      <c r="AJ182" s="90" t="s">
        <v>259</v>
      </c>
      <c r="AX182" t="s">
        <v>578</v>
      </c>
      <c r="AY182" t="s">
        <v>259</v>
      </c>
    </row>
    <row r="183" ht="17.25" spans="25:51">
      <c r="Y183" s="87"/>
      <c r="Z183">
        <f t="shared" si="30"/>
        <v>0</v>
      </c>
      <c r="AA183" t="str">
        <f t="shared" si="28"/>
        <v>高东支行</v>
      </c>
      <c r="AB183" s="82" t="s">
        <v>577</v>
      </c>
      <c r="AC183" s="82">
        <v>0</v>
      </c>
      <c r="AD183" s="82">
        <v>0</v>
      </c>
      <c r="AE183" s="82">
        <v>0</v>
      </c>
      <c r="AF183" s="82">
        <v>0</v>
      </c>
      <c r="AG183" t="str">
        <f t="shared" si="29"/>
        <v>高东支行</v>
      </c>
      <c r="AI183" s="90" t="s">
        <v>580</v>
      </c>
      <c r="AJ183" s="90" t="s">
        <v>239</v>
      </c>
      <c r="AX183" t="s">
        <v>580</v>
      </c>
      <c r="AY183" t="s">
        <v>239</v>
      </c>
    </row>
    <row r="184" ht="17.25" spans="25:51">
      <c r="Y184" s="87"/>
      <c r="Z184">
        <f t="shared" si="30"/>
        <v>0</v>
      </c>
      <c r="AA184">
        <f t="shared" si="28"/>
        <v>0</v>
      </c>
      <c r="AB184" s="82" t="s">
        <v>579</v>
      </c>
      <c r="AC184" s="82">
        <v>0</v>
      </c>
      <c r="AD184" s="82">
        <v>0</v>
      </c>
      <c r="AE184" s="82">
        <v>0</v>
      </c>
      <c r="AF184" s="82">
        <v>0</v>
      </c>
      <c r="AG184">
        <f t="shared" si="29"/>
        <v>0</v>
      </c>
      <c r="AI184" s="90" t="s">
        <v>582</v>
      </c>
      <c r="AJ184" s="90" t="s">
        <v>239</v>
      </c>
      <c r="AX184" t="s">
        <v>582</v>
      </c>
      <c r="AY184" t="s">
        <v>239</v>
      </c>
    </row>
    <row r="185" ht="17.25" spans="25:51">
      <c r="Y185" s="87"/>
      <c r="Z185">
        <f t="shared" si="30"/>
        <v>0</v>
      </c>
      <c r="AA185">
        <f t="shared" si="28"/>
        <v>0</v>
      </c>
      <c r="AB185" s="82" t="s">
        <v>581</v>
      </c>
      <c r="AC185" s="82">
        <v>0</v>
      </c>
      <c r="AD185" s="82">
        <v>0</v>
      </c>
      <c r="AE185" s="82">
        <v>0</v>
      </c>
      <c r="AF185" s="82">
        <v>0</v>
      </c>
      <c r="AG185">
        <f t="shared" si="29"/>
        <v>0</v>
      </c>
      <c r="AI185" s="90" t="s">
        <v>584</v>
      </c>
      <c r="AJ185" s="90" t="s">
        <v>239</v>
      </c>
      <c r="AX185" t="s">
        <v>584</v>
      </c>
      <c r="AY185" t="s">
        <v>239</v>
      </c>
    </row>
    <row r="186" ht="17.25" spans="25:51">
      <c r="Y186" s="87"/>
      <c r="Z186">
        <f t="shared" si="30"/>
        <v>0</v>
      </c>
      <c r="AA186">
        <f t="shared" si="28"/>
        <v>0</v>
      </c>
      <c r="AB186" s="82" t="s">
        <v>583</v>
      </c>
      <c r="AC186" s="82">
        <v>0</v>
      </c>
      <c r="AD186" s="82">
        <v>0</v>
      </c>
      <c r="AE186" s="82">
        <v>0</v>
      </c>
      <c r="AF186" s="82">
        <v>0</v>
      </c>
      <c r="AG186">
        <f t="shared" si="29"/>
        <v>0</v>
      </c>
      <c r="AI186" s="90" t="s">
        <v>586</v>
      </c>
      <c r="AJ186" s="90" t="s">
        <v>239</v>
      </c>
      <c r="AX186" t="s">
        <v>586</v>
      </c>
      <c r="AY186" t="s">
        <v>239</v>
      </c>
    </row>
    <row r="187" ht="17.25" spans="25:51">
      <c r="Y187" s="87"/>
      <c r="Z187">
        <f t="shared" si="30"/>
        <v>0</v>
      </c>
      <c r="AA187" t="str">
        <f t="shared" si="28"/>
        <v>曹路支行</v>
      </c>
      <c r="AB187" s="82" t="s">
        <v>585</v>
      </c>
      <c r="AC187" s="82">
        <v>0</v>
      </c>
      <c r="AD187" s="82">
        <v>0</v>
      </c>
      <c r="AE187" s="82">
        <v>0</v>
      </c>
      <c r="AF187" s="82">
        <v>0</v>
      </c>
      <c r="AG187" t="str">
        <f t="shared" si="29"/>
        <v>曹路支行</v>
      </c>
      <c r="AI187" s="90" t="s">
        <v>588</v>
      </c>
      <c r="AJ187" s="90" t="s">
        <v>239</v>
      </c>
      <c r="AX187" t="s">
        <v>588</v>
      </c>
      <c r="AY187" t="s">
        <v>239</v>
      </c>
    </row>
    <row r="188" ht="17.25" spans="25:51">
      <c r="Y188" s="87"/>
      <c r="Z188">
        <f t="shared" si="30"/>
        <v>0</v>
      </c>
      <c r="AA188" t="str">
        <f t="shared" si="28"/>
        <v>三林支行</v>
      </c>
      <c r="AB188" s="82" t="s">
        <v>587</v>
      </c>
      <c r="AC188" s="82">
        <v>0</v>
      </c>
      <c r="AD188" s="82">
        <v>0</v>
      </c>
      <c r="AE188" s="82">
        <v>0</v>
      </c>
      <c r="AF188" s="82">
        <v>0</v>
      </c>
      <c r="AG188" t="str">
        <f t="shared" si="29"/>
        <v>三林支行</v>
      </c>
      <c r="AI188" s="90" t="s">
        <v>589</v>
      </c>
      <c r="AJ188" s="90" t="s">
        <v>239</v>
      </c>
      <c r="AX188" t="s">
        <v>589</v>
      </c>
      <c r="AY188" t="s">
        <v>239</v>
      </c>
    </row>
    <row r="189" ht="17.25" spans="25:51">
      <c r="Y189" s="87"/>
      <c r="Z189">
        <f t="shared" si="30"/>
        <v>0</v>
      </c>
      <c r="AA189" t="str">
        <f t="shared" si="28"/>
        <v>运营管理部业务保障部</v>
      </c>
      <c r="AB189" s="82" t="s">
        <v>415</v>
      </c>
      <c r="AC189" s="82">
        <v>0</v>
      </c>
      <c r="AD189" s="82">
        <v>0</v>
      </c>
      <c r="AE189" s="82">
        <v>0</v>
      </c>
      <c r="AF189" s="82">
        <v>0</v>
      </c>
      <c r="AG189" t="str">
        <f t="shared" si="29"/>
        <v>运营管理部业务保障部</v>
      </c>
      <c r="AI189" s="90" t="s">
        <v>590</v>
      </c>
      <c r="AJ189" s="90" t="s">
        <v>239</v>
      </c>
      <c r="AX189" t="s">
        <v>590</v>
      </c>
      <c r="AY189" t="s">
        <v>239</v>
      </c>
    </row>
    <row r="190" ht="17.25" spans="25:51">
      <c r="Y190" s="87"/>
      <c r="Z190">
        <f t="shared" si="30"/>
        <v>0</v>
      </c>
      <c r="AA190" t="str">
        <f t="shared" si="28"/>
        <v>凌兆分理处</v>
      </c>
      <c r="AB190" s="82" t="s">
        <v>236</v>
      </c>
      <c r="AC190" s="82">
        <v>0</v>
      </c>
      <c r="AD190" s="82">
        <v>0</v>
      </c>
      <c r="AE190" s="82">
        <v>0</v>
      </c>
      <c r="AF190" s="82">
        <v>0</v>
      </c>
      <c r="AG190" t="str">
        <f t="shared" si="29"/>
        <v>凌兆分理处</v>
      </c>
      <c r="AI190" s="94" t="s">
        <v>591</v>
      </c>
      <c r="AJ190" s="90" t="s">
        <v>239</v>
      </c>
      <c r="AX190" t="s">
        <v>591</v>
      </c>
      <c r="AY190" t="s">
        <v>239</v>
      </c>
    </row>
    <row r="191" ht="17.25" spans="25:51">
      <c r="Y191" s="87"/>
      <c r="Z191">
        <f t="shared" si="30"/>
        <v>0</v>
      </c>
      <c r="AA191" t="str">
        <f t="shared" si="28"/>
        <v>东沟支行</v>
      </c>
      <c r="AB191" s="82" t="s">
        <v>134</v>
      </c>
      <c r="AC191" s="82">
        <v>0</v>
      </c>
      <c r="AD191" s="82">
        <v>0</v>
      </c>
      <c r="AE191" s="82">
        <v>0</v>
      </c>
      <c r="AF191" s="82">
        <v>0</v>
      </c>
      <c r="AG191" t="str">
        <f t="shared" si="29"/>
        <v>东沟支行</v>
      </c>
      <c r="AI191" s="90" t="s">
        <v>352</v>
      </c>
      <c r="AJ191" s="90" t="s">
        <v>239</v>
      </c>
      <c r="AX191" t="s">
        <v>352</v>
      </c>
      <c r="AY191" t="s">
        <v>239</v>
      </c>
    </row>
    <row r="192" ht="17.25" spans="25:51">
      <c r="Y192" s="87"/>
      <c r="Z192">
        <f t="shared" si="30"/>
        <v>0</v>
      </c>
      <c r="AA192" t="str">
        <f t="shared" si="28"/>
        <v>潼港分理处</v>
      </c>
      <c r="AB192" s="82" t="s">
        <v>245</v>
      </c>
      <c r="AC192" s="82">
        <v>0</v>
      </c>
      <c r="AD192" s="82">
        <v>0</v>
      </c>
      <c r="AE192" s="82">
        <v>0</v>
      </c>
      <c r="AF192" s="82">
        <v>6000</v>
      </c>
      <c r="AG192" t="str">
        <f t="shared" si="29"/>
        <v>潼港分理处</v>
      </c>
      <c r="AI192" s="90" t="s">
        <v>593</v>
      </c>
      <c r="AJ192" s="90" t="s">
        <v>73</v>
      </c>
      <c r="AX192" t="s">
        <v>593</v>
      </c>
      <c r="AY192" t="s">
        <v>73</v>
      </c>
    </row>
    <row r="193" ht="17.25" spans="25:51">
      <c r="Y193" s="87"/>
      <c r="Z193">
        <f t="shared" si="30"/>
        <v>0</v>
      </c>
      <c r="AA193" t="str">
        <f t="shared" si="28"/>
        <v>曹路支行</v>
      </c>
      <c r="AB193" s="82" t="s">
        <v>592</v>
      </c>
      <c r="AC193" s="82">
        <v>0</v>
      </c>
      <c r="AD193" s="82">
        <v>0</v>
      </c>
      <c r="AE193" s="82">
        <v>0</v>
      </c>
      <c r="AF193" s="82">
        <v>0</v>
      </c>
      <c r="AG193" t="str">
        <f t="shared" si="29"/>
        <v>曹路支行</v>
      </c>
      <c r="AI193" s="90" t="s">
        <v>595</v>
      </c>
      <c r="AJ193" s="90" t="s">
        <v>73</v>
      </c>
      <c r="AX193" t="s">
        <v>595</v>
      </c>
      <c r="AY193" t="s">
        <v>73</v>
      </c>
    </row>
    <row r="194" ht="17.25" spans="25:51">
      <c r="Y194" s="87"/>
      <c r="Z194">
        <f t="shared" si="30"/>
        <v>0</v>
      </c>
      <c r="AA194">
        <f t="shared" ref="AA194:AA257" si="32">AG194</f>
        <v>0</v>
      </c>
      <c r="AB194" s="82" t="s">
        <v>594</v>
      </c>
      <c r="AC194" s="82">
        <v>0</v>
      </c>
      <c r="AD194" s="82">
        <v>0</v>
      </c>
      <c r="AE194" s="82">
        <v>0</v>
      </c>
      <c r="AF194" s="82">
        <v>0</v>
      </c>
      <c r="AG194">
        <f t="shared" ref="AG194:AG257" si="33">IFERROR(VLOOKUP(AB194,$AI:$AJ,2,FALSE),0)</f>
        <v>0</v>
      </c>
      <c r="AI194" s="90" t="s">
        <v>331</v>
      </c>
      <c r="AJ194" s="90" t="s">
        <v>73</v>
      </c>
      <c r="AK194" t="s">
        <v>263</v>
      </c>
      <c r="AX194" t="s">
        <v>331</v>
      </c>
      <c r="AY194" t="s">
        <v>73</v>
      </c>
    </row>
    <row r="195" ht="17.25" spans="25:51">
      <c r="Y195" s="87"/>
      <c r="Z195">
        <f t="shared" si="30"/>
        <v>0</v>
      </c>
      <c r="AA195" t="str">
        <f t="shared" si="32"/>
        <v>民耀分理处</v>
      </c>
      <c r="AB195" s="82" t="s">
        <v>248</v>
      </c>
      <c r="AC195" s="82">
        <v>0</v>
      </c>
      <c r="AD195" s="82">
        <v>0</v>
      </c>
      <c r="AE195" s="82">
        <v>0</v>
      </c>
      <c r="AF195" s="82">
        <v>0</v>
      </c>
      <c r="AG195" t="str">
        <f t="shared" si="33"/>
        <v>民耀分理处</v>
      </c>
      <c r="AI195" s="90" t="s">
        <v>597</v>
      </c>
      <c r="AJ195" s="90" t="s">
        <v>73</v>
      </c>
      <c r="AK195" t="s">
        <v>263</v>
      </c>
      <c r="AX195" t="s">
        <v>597</v>
      </c>
      <c r="AY195" t="s">
        <v>73</v>
      </c>
    </row>
    <row r="196" ht="17.25" spans="25:51">
      <c r="Y196" s="87"/>
      <c r="Z196">
        <f t="shared" ref="Z196:Z259" si="34">P196-Y196</f>
        <v>0</v>
      </c>
      <c r="AA196" t="str">
        <f t="shared" si="32"/>
        <v>张江支行</v>
      </c>
      <c r="AB196" s="82" t="s">
        <v>596</v>
      </c>
      <c r="AC196" s="82">
        <v>0</v>
      </c>
      <c r="AD196" s="82">
        <v>0</v>
      </c>
      <c r="AE196" s="82">
        <v>0</v>
      </c>
      <c r="AF196" s="82">
        <v>0</v>
      </c>
      <c r="AG196" t="str">
        <f t="shared" si="33"/>
        <v>张江支行</v>
      </c>
      <c r="AI196" s="90" t="s">
        <v>410</v>
      </c>
      <c r="AJ196" s="90" t="s">
        <v>73</v>
      </c>
      <c r="AK196" t="s">
        <v>263</v>
      </c>
      <c r="AX196" t="s">
        <v>410</v>
      </c>
      <c r="AY196" t="s">
        <v>73</v>
      </c>
    </row>
    <row r="197" ht="17.25" spans="25:51">
      <c r="Y197" s="87"/>
      <c r="Z197">
        <f t="shared" si="34"/>
        <v>0</v>
      </c>
      <c r="AA197" t="str">
        <f t="shared" si="32"/>
        <v>六里支行</v>
      </c>
      <c r="AB197" s="82" t="s">
        <v>108</v>
      </c>
      <c r="AC197" s="82">
        <v>0</v>
      </c>
      <c r="AD197" s="82">
        <v>0</v>
      </c>
      <c r="AE197" s="82">
        <v>0</v>
      </c>
      <c r="AF197" s="82">
        <v>0</v>
      </c>
      <c r="AG197" t="str">
        <f t="shared" si="33"/>
        <v>六里支行</v>
      </c>
      <c r="AI197" s="94" t="s">
        <v>598</v>
      </c>
      <c r="AJ197" s="90" t="s">
        <v>73</v>
      </c>
      <c r="AK197" t="s">
        <v>263</v>
      </c>
      <c r="AX197" t="s">
        <v>598</v>
      </c>
      <c r="AY197" t="s">
        <v>73</v>
      </c>
    </row>
    <row r="198" ht="17.25" spans="25:51">
      <c r="Y198" s="87"/>
      <c r="Z198">
        <f t="shared" si="34"/>
        <v>0</v>
      </c>
      <c r="AA198" t="str">
        <f t="shared" si="32"/>
        <v>零售金融部</v>
      </c>
      <c r="AB198" s="82" t="s">
        <v>282</v>
      </c>
      <c r="AC198" s="82">
        <v>0</v>
      </c>
      <c r="AD198" s="82">
        <v>0</v>
      </c>
      <c r="AE198" s="82">
        <v>0</v>
      </c>
      <c r="AF198" s="82">
        <v>0</v>
      </c>
      <c r="AG198" t="str">
        <f t="shared" si="33"/>
        <v>零售金融部</v>
      </c>
      <c r="AI198" s="90" t="s">
        <v>600</v>
      </c>
      <c r="AJ198" s="90" t="s">
        <v>73</v>
      </c>
      <c r="AK198" t="s">
        <v>263</v>
      </c>
      <c r="AX198" t="s">
        <v>600</v>
      </c>
      <c r="AY198" t="s">
        <v>73</v>
      </c>
    </row>
    <row r="199" ht="17.25" spans="25:51">
      <c r="Y199" s="87"/>
      <c r="Z199">
        <f t="shared" si="34"/>
        <v>0</v>
      </c>
      <c r="AA199" t="str">
        <f t="shared" si="32"/>
        <v>御桥分理处</v>
      </c>
      <c r="AB199" s="82" t="s">
        <v>599</v>
      </c>
      <c r="AC199" s="82">
        <v>0</v>
      </c>
      <c r="AD199" s="82">
        <v>0</v>
      </c>
      <c r="AE199" s="82">
        <v>0</v>
      </c>
      <c r="AF199" s="82">
        <v>0</v>
      </c>
      <c r="AG199" t="str">
        <f t="shared" si="33"/>
        <v>御桥分理处</v>
      </c>
      <c r="AI199" s="90" t="s">
        <v>602</v>
      </c>
      <c r="AJ199" s="90" t="s">
        <v>73</v>
      </c>
      <c r="AK199" t="s">
        <v>263</v>
      </c>
      <c r="AX199" t="s">
        <v>602</v>
      </c>
      <c r="AY199" t="s">
        <v>73</v>
      </c>
    </row>
    <row r="200" ht="17.25" spans="25:51">
      <c r="Y200" s="87"/>
      <c r="Z200">
        <f t="shared" si="34"/>
        <v>0</v>
      </c>
      <c r="AA200" t="str">
        <f t="shared" si="32"/>
        <v>三林支行</v>
      </c>
      <c r="AB200" s="82" t="s">
        <v>601</v>
      </c>
      <c r="AC200" s="82">
        <v>0</v>
      </c>
      <c r="AD200" s="82">
        <v>0</v>
      </c>
      <c r="AE200" s="82">
        <v>0</v>
      </c>
      <c r="AF200" s="82">
        <v>0</v>
      </c>
      <c r="AG200" t="str">
        <f t="shared" si="33"/>
        <v>三林支行</v>
      </c>
      <c r="AI200" s="90" t="s">
        <v>604</v>
      </c>
      <c r="AJ200" s="90" t="s">
        <v>73</v>
      </c>
      <c r="AK200" t="s">
        <v>263</v>
      </c>
      <c r="AX200" t="s">
        <v>604</v>
      </c>
      <c r="AY200" t="s">
        <v>73</v>
      </c>
    </row>
    <row r="201" ht="17.25" spans="25:51">
      <c r="Y201" s="87"/>
      <c r="Z201">
        <f t="shared" si="34"/>
        <v>0</v>
      </c>
      <c r="AA201">
        <f t="shared" si="32"/>
        <v>0</v>
      </c>
      <c r="AB201" s="82" t="s">
        <v>603</v>
      </c>
      <c r="AC201" s="82">
        <v>0</v>
      </c>
      <c r="AD201" s="82">
        <v>0</v>
      </c>
      <c r="AE201" s="82">
        <v>0</v>
      </c>
      <c r="AF201" s="82">
        <v>0</v>
      </c>
      <c r="AG201">
        <f t="shared" si="33"/>
        <v>0</v>
      </c>
      <c r="AI201" s="94" t="s">
        <v>262</v>
      </c>
      <c r="AJ201" s="90" t="s">
        <v>73</v>
      </c>
      <c r="AK201" t="s">
        <v>263</v>
      </c>
      <c r="AX201" t="s">
        <v>262</v>
      </c>
      <c r="AY201" t="s">
        <v>73</v>
      </c>
    </row>
    <row r="202" ht="17.25" spans="25:51">
      <c r="Y202" s="87"/>
      <c r="Z202">
        <f t="shared" si="34"/>
        <v>0</v>
      </c>
      <c r="AA202" t="str">
        <f t="shared" si="32"/>
        <v>零售市场部</v>
      </c>
      <c r="AB202" s="82" t="s">
        <v>255</v>
      </c>
      <c r="AC202" s="82">
        <v>0</v>
      </c>
      <c r="AD202" s="82">
        <v>0</v>
      </c>
      <c r="AE202" s="82">
        <v>0</v>
      </c>
      <c r="AF202" s="82">
        <v>0</v>
      </c>
      <c r="AG202" t="str">
        <f t="shared" si="33"/>
        <v>零售市场部</v>
      </c>
      <c r="AI202" s="90" t="s">
        <v>605</v>
      </c>
      <c r="AJ202" s="90" t="s">
        <v>235</v>
      </c>
      <c r="AX202" t="s">
        <v>605</v>
      </c>
      <c r="AY202" t="s">
        <v>235</v>
      </c>
    </row>
    <row r="203" ht="17.25" spans="25:51">
      <c r="Y203" s="87"/>
      <c r="Z203">
        <f t="shared" si="34"/>
        <v>0</v>
      </c>
      <c r="AA203" t="str">
        <f t="shared" si="32"/>
        <v>北蔡支行</v>
      </c>
      <c r="AB203" s="82" t="s">
        <v>260</v>
      </c>
      <c r="AC203" s="82">
        <v>0</v>
      </c>
      <c r="AD203" s="82">
        <v>0</v>
      </c>
      <c r="AE203" s="82">
        <v>0</v>
      </c>
      <c r="AF203" s="82">
        <v>0</v>
      </c>
      <c r="AG203" t="str">
        <f t="shared" si="33"/>
        <v>北蔡支行</v>
      </c>
      <c r="AI203" s="90" t="s">
        <v>607</v>
      </c>
      <c r="AJ203" s="90" t="s">
        <v>235</v>
      </c>
      <c r="AX203" t="s">
        <v>607</v>
      </c>
      <c r="AY203" t="s">
        <v>235</v>
      </c>
    </row>
    <row r="204" ht="17.25" spans="25:51">
      <c r="Y204" s="87"/>
      <c r="Z204">
        <f t="shared" si="34"/>
        <v>0</v>
      </c>
      <c r="AA204" t="str">
        <f t="shared" si="32"/>
        <v>金海华城分理处</v>
      </c>
      <c r="AB204" s="82" t="s">
        <v>606</v>
      </c>
      <c r="AC204" s="82">
        <v>0</v>
      </c>
      <c r="AD204" s="82">
        <v>0</v>
      </c>
      <c r="AE204" s="82">
        <v>0</v>
      </c>
      <c r="AF204" s="82">
        <v>0</v>
      </c>
      <c r="AG204" t="str">
        <f t="shared" si="33"/>
        <v>金海华城分理处</v>
      </c>
      <c r="AI204" s="90" t="s">
        <v>537</v>
      </c>
      <c r="AJ204" s="90" t="s">
        <v>235</v>
      </c>
      <c r="AX204" t="s">
        <v>537</v>
      </c>
      <c r="AY204" t="s">
        <v>235</v>
      </c>
    </row>
    <row r="205" ht="17.25" spans="25:51">
      <c r="Y205" s="87"/>
      <c r="Z205">
        <f t="shared" si="34"/>
        <v>0</v>
      </c>
      <c r="AA205" t="str">
        <f t="shared" si="32"/>
        <v>运营管理部</v>
      </c>
      <c r="AB205" s="82" t="s">
        <v>333</v>
      </c>
      <c r="AC205" s="82">
        <v>0</v>
      </c>
      <c r="AD205" s="82">
        <v>0</v>
      </c>
      <c r="AE205" s="82">
        <v>0</v>
      </c>
      <c r="AF205" s="82">
        <v>0</v>
      </c>
      <c r="AG205" t="str">
        <f t="shared" si="33"/>
        <v>运营管理部</v>
      </c>
      <c r="AI205" s="90" t="s">
        <v>608</v>
      </c>
      <c r="AJ205" s="90" t="s">
        <v>235</v>
      </c>
      <c r="AX205" t="s">
        <v>608</v>
      </c>
      <c r="AY205" t="s">
        <v>235</v>
      </c>
    </row>
    <row r="206" ht="17.25" spans="25:51">
      <c r="Y206" s="87"/>
      <c r="Z206">
        <f t="shared" si="34"/>
        <v>0</v>
      </c>
      <c r="AA206" t="str">
        <f t="shared" si="32"/>
        <v>合规内控部</v>
      </c>
      <c r="AB206" s="82" t="s">
        <v>470</v>
      </c>
      <c r="AC206" s="82">
        <v>0</v>
      </c>
      <c r="AD206" s="82">
        <v>0</v>
      </c>
      <c r="AE206" s="82">
        <v>0</v>
      </c>
      <c r="AF206" s="82">
        <v>0</v>
      </c>
      <c r="AG206" t="str">
        <f t="shared" si="33"/>
        <v>合规内控部</v>
      </c>
      <c r="AI206" s="89" t="s">
        <v>610</v>
      </c>
      <c r="AJ206" s="90" t="s">
        <v>66</v>
      </c>
      <c r="AK206" t="s">
        <v>267</v>
      </c>
      <c r="AX206" t="s">
        <v>610</v>
      </c>
      <c r="AY206" t="s">
        <v>66</v>
      </c>
    </row>
    <row r="207" ht="17.25" spans="25:51">
      <c r="Y207" s="87"/>
      <c r="Z207">
        <f t="shared" si="34"/>
        <v>0</v>
      </c>
      <c r="AA207" t="str">
        <f t="shared" si="32"/>
        <v>高行支行</v>
      </c>
      <c r="AB207" s="82" t="s">
        <v>609</v>
      </c>
      <c r="AC207" s="82">
        <v>0</v>
      </c>
      <c r="AD207" s="82">
        <v>0</v>
      </c>
      <c r="AE207" s="82">
        <v>0</v>
      </c>
      <c r="AF207" s="82">
        <v>0</v>
      </c>
      <c r="AG207" t="str">
        <f t="shared" si="33"/>
        <v>高行支行</v>
      </c>
      <c r="AI207" s="91" t="s">
        <v>275</v>
      </c>
      <c r="AJ207" s="90" t="s">
        <v>66</v>
      </c>
      <c r="AK207" t="s">
        <v>267</v>
      </c>
      <c r="AX207" t="s">
        <v>275</v>
      </c>
      <c r="AY207" t="s">
        <v>66</v>
      </c>
    </row>
    <row r="208" ht="17.25" spans="25:51">
      <c r="Y208" s="87"/>
      <c r="Z208">
        <f t="shared" si="34"/>
        <v>0</v>
      </c>
      <c r="AA208" t="str">
        <f t="shared" si="32"/>
        <v>风险管理部</v>
      </c>
      <c r="AB208" s="82" t="s">
        <v>513</v>
      </c>
      <c r="AC208" s="82">
        <v>0</v>
      </c>
      <c r="AD208" s="82">
        <v>0</v>
      </c>
      <c r="AE208" s="82">
        <v>0</v>
      </c>
      <c r="AF208" s="82">
        <v>0</v>
      </c>
      <c r="AG208" t="str">
        <f t="shared" si="33"/>
        <v>风险管理部</v>
      </c>
      <c r="AI208" s="90" t="s">
        <v>277</v>
      </c>
      <c r="AJ208" s="90" t="s">
        <v>66</v>
      </c>
      <c r="AK208" t="s">
        <v>267</v>
      </c>
      <c r="AX208" t="s">
        <v>277</v>
      </c>
      <c r="AY208" t="s">
        <v>66</v>
      </c>
    </row>
    <row r="209" ht="17.25" spans="25:51">
      <c r="Y209" s="87"/>
      <c r="Z209">
        <f t="shared" si="34"/>
        <v>0</v>
      </c>
      <c r="AA209" t="str">
        <f t="shared" si="32"/>
        <v>营业部</v>
      </c>
      <c r="AB209" s="82" t="s">
        <v>262</v>
      </c>
      <c r="AC209" s="82">
        <v>0</v>
      </c>
      <c r="AD209" s="82">
        <v>0</v>
      </c>
      <c r="AE209" s="82">
        <v>0</v>
      </c>
      <c r="AF209" s="82">
        <v>0</v>
      </c>
      <c r="AG209" t="str">
        <f t="shared" si="33"/>
        <v>营业部</v>
      </c>
      <c r="AI209" s="90" t="s">
        <v>313</v>
      </c>
      <c r="AJ209" s="90" t="s">
        <v>66</v>
      </c>
      <c r="AK209" t="s">
        <v>267</v>
      </c>
      <c r="AX209" t="s">
        <v>313</v>
      </c>
      <c r="AY209" t="s">
        <v>66</v>
      </c>
    </row>
    <row r="210" ht="17.25" spans="25:51">
      <c r="Y210" s="87"/>
      <c r="Z210">
        <f t="shared" si="34"/>
        <v>0</v>
      </c>
      <c r="AA210" t="str">
        <f t="shared" si="32"/>
        <v>运营管理部</v>
      </c>
      <c r="AB210" s="82" t="s">
        <v>344</v>
      </c>
      <c r="AC210" s="82">
        <v>0</v>
      </c>
      <c r="AD210" s="82">
        <v>0</v>
      </c>
      <c r="AE210" s="82">
        <v>0</v>
      </c>
      <c r="AF210" s="82">
        <v>0</v>
      </c>
      <c r="AG210" t="str">
        <f t="shared" si="33"/>
        <v>运营管理部</v>
      </c>
      <c r="AI210" s="90" t="s">
        <v>612</v>
      </c>
      <c r="AJ210" s="90" t="s">
        <v>66</v>
      </c>
      <c r="AK210" t="s">
        <v>267</v>
      </c>
      <c r="AX210" t="s">
        <v>612</v>
      </c>
      <c r="AY210" t="s">
        <v>66</v>
      </c>
    </row>
    <row r="211" ht="17.25" spans="25:51">
      <c r="Y211" s="87"/>
      <c r="Z211">
        <f t="shared" si="34"/>
        <v>0</v>
      </c>
      <c r="AA211" t="str">
        <f t="shared" si="32"/>
        <v>营业部</v>
      </c>
      <c r="AB211" s="82" t="s">
        <v>611</v>
      </c>
      <c r="AC211" s="82">
        <v>0</v>
      </c>
      <c r="AD211" s="82">
        <v>0</v>
      </c>
      <c r="AE211" s="82">
        <v>0</v>
      </c>
      <c r="AF211" s="82">
        <v>0</v>
      </c>
      <c r="AG211" t="str">
        <f t="shared" si="33"/>
        <v>营业部</v>
      </c>
      <c r="AI211" s="90" t="s">
        <v>614</v>
      </c>
      <c r="AJ211" s="90" t="s">
        <v>66</v>
      </c>
      <c r="AX211" t="s">
        <v>614</v>
      </c>
      <c r="AY211" t="s">
        <v>66</v>
      </c>
    </row>
    <row r="212" ht="17.25" spans="25:51">
      <c r="Y212" s="87"/>
      <c r="Z212">
        <f t="shared" si="34"/>
        <v>0</v>
      </c>
      <c r="AA212" t="str">
        <f t="shared" si="32"/>
        <v>香山分理处</v>
      </c>
      <c r="AB212" s="82" t="s">
        <v>613</v>
      </c>
      <c r="AC212" s="82">
        <v>0</v>
      </c>
      <c r="AD212" s="82">
        <v>0</v>
      </c>
      <c r="AE212" s="82">
        <v>0</v>
      </c>
      <c r="AF212" s="82">
        <v>0</v>
      </c>
      <c r="AG212" t="str">
        <f t="shared" si="33"/>
        <v>香山分理处</v>
      </c>
      <c r="AI212" s="90" t="s">
        <v>355</v>
      </c>
      <c r="AJ212" s="90" t="s">
        <v>100</v>
      </c>
      <c r="AX212" t="s">
        <v>355</v>
      </c>
      <c r="AY212" t="s">
        <v>100</v>
      </c>
    </row>
    <row r="213" ht="17.25" spans="25:51">
      <c r="Y213" s="87"/>
      <c r="Z213">
        <f t="shared" si="34"/>
        <v>0</v>
      </c>
      <c r="AA213" t="str">
        <f t="shared" si="32"/>
        <v>办公室</v>
      </c>
      <c r="AB213" s="82" t="s">
        <v>87</v>
      </c>
      <c r="AC213" s="82">
        <v>0</v>
      </c>
      <c r="AD213" s="82">
        <v>0</v>
      </c>
      <c r="AE213" s="82">
        <v>0</v>
      </c>
      <c r="AF213" s="82">
        <v>0</v>
      </c>
      <c r="AG213" t="str">
        <f t="shared" si="33"/>
        <v>办公室</v>
      </c>
      <c r="AI213" s="90" t="s">
        <v>423</v>
      </c>
      <c r="AJ213" s="90" t="s">
        <v>100</v>
      </c>
      <c r="AX213" t="s">
        <v>423</v>
      </c>
      <c r="AY213" t="s">
        <v>100</v>
      </c>
    </row>
    <row r="214" ht="17.25" spans="25:51">
      <c r="Y214" s="87"/>
      <c r="Z214">
        <f t="shared" si="34"/>
        <v>0</v>
      </c>
      <c r="AA214" t="str">
        <f t="shared" si="32"/>
        <v>和炯路支行</v>
      </c>
      <c r="AB214" s="82" t="s">
        <v>266</v>
      </c>
      <c r="AC214" s="82">
        <v>0</v>
      </c>
      <c r="AD214" s="82">
        <v>0</v>
      </c>
      <c r="AE214" s="82">
        <v>0</v>
      </c>
      <c r="AF214" s="82">
        <v>0</v>
      </c>
      <c r="AG214" t="str">
        <f t="shared" si="33"/>
        <v>和炯路支行</v>
      </c>
      <c r="AI214" s="90" t="s">
        <v>202</v>
      </c>
      <c r="AJ214" s="90" t="s">
        <v>100</v>
      </c>
      <c r="AX214" t="s">
        <v>202</v>
      </c>
      <c r="AY214" t="s">
        <v>100</v>
      </c>
    </row>
    <row r="215" ht="17.25" spans="25:51">
      <c r="Y215" s="87"/>
      <c r="Z215">
        <f t="shared" si="34"/>
        <v>0</v>
      </c>
      <c r="AA215" t="str">
        <f t="shared" si="32"/>
        <v>花木支行</v>
      </c>
      <c r="AB215" s="82" t="s">
        <v>270</v>
      </c>
      <c r="AC215" s="82">
        <v>0</v>
      </c>
      <c r="AD215" s="82">
        <v>0</v>
      </c>
      <c r="AE215" s="82">
        <v>0</v>
      </c>
      <c r="AF215" s="82">
        <v>0</v>
      </c>
      <c r="AG215" t="str">
        <f t="shared" si="33"/>
        <v>花木支行</v>
      </c>
      <c r="AI215" s="90" t="s">
        <v>403</v>
      </c>
      <c r="AJ215" s="90" t="s">
        <v>100</v>
      </c>
      <c r="AX215" t="s">
        <v>403</v>
      </c>
      <c r="AY215" t="s">
        <v>100</v>
      </c>
    </row>
    <row r="216" ht="17.25" spans="25:51">
      <c r="Y216" s="87"/>
      <c r="Z216">
        <f t="shared" si="34"/>
        <v>0</v>
      </c>
      <c r="AA216" t="str">
        <f t="shared" si="32"/>
        <v>运营管理部</v>
      </c>
      <c r="AB216" s="82" t="s">
        <v>309</v>
      </c>
      <c r="AC216" s="82">
        <v>0</v>
      </c>
      <c r="AD216" s="82">
        <v>0</v>
      </c>
      <c r="AE216" s="82">
        <v>0</v>
      </c>
      <c r="AF216" s="82">
        <v>0</v>
      </c>
      <c r="AG216" t="str">
        <f t="shared" si="33"/>
        <v>运营管理部</v>
      </c>
      <c r="AI216" s="90" t="s">
        <v>615</v>
      </c>
      <c r="AJ216" s="90" t="s">
        <v>100</v>
      </c>
      <c r="AK216" t="s">
        <v>263</v>
      </c>
      <c r="AX216" t="s">
        <v>615</v>
      </c>
      <c r="AY216" t="s">
        <v>100</v>
      </c>
    </row>
    <row r="217" ht="17.25" spans="25:51">
      <c r="Y217" s="87"/>
      <c r="Z217">
        <f t="shared" si="34"/>
        <v>0</v>
      </c>
      <c r="AA217" t="str">
        <f t="shared" si="32"/>
        <v>市场一部</v>
      </c>
      <c r="AB217" s="82" t="s">
        <v>589</v>
      </c>
      <c r="AC217" s="82">
        <v>0</v>
      </c>
      <c r="AD217" s="82">
        <v>0</v>
      </c>
      <c r="AE217" s="82">
        <v>0</v>
      </c>
      <c r="AF217" s="82">
        <v>0</v>
      </c>
      <c r="AG217" t="str">
        <f t="shared" si="33"/>
        <v>市场一部</v>
      </c>
      <c r="AI217" s="90" t="s">
        <v>617</v>
      </c>
      <c r="AJ217" s="90" t="s">
        <v>100</v>
      </c>
      <c r="AX217" t="s">
        <v>617</v>
      </c>
      <c r="AY217" t="s">
        <v>100</v>
      </c>
    </row>
    <row r="218" ht="17.25" spans="25:51">
      <c r="Y218" s="87"/>
      <c r="Z218">
        <f t="shared" si="34"/>
        <v>0</v>
      </c>
      <c r="AA218" t="str">
        <f t="shared" si="32"/>
        <v>民耀分理处</v>
      </c>
      <c r="AB218" s="82" t="s">
        <v>616</v>
      </c>
      <c r="AC218" s="82">
        <v>0</v>
      </c>
      <c r="AD218" s="82">
        <v>0</v>
      </c>
      <c r="AE218" s="82">
        <v>0</v>
      </c>
      <c r="AF218" s="82">
        <v>0</v>
      </c>
      <c r="AG218" t="str">
        <f t="shared" si="33"/>
        <v>民耀分理处</v>
      </c>
      <c r="AI218" s="90" t="s">
        <v>280</v>
      </c>
      <c r="AJ218" s="90" t="s">
        <v>100</v>
      </c>
      <c r="AX218" t="s">
        <v>280</v>
      </c>
      <c r="AY218" t="s">
        <v>100</v>
      </c>
    </row>
    <row r="219" ht="17.25" spans="25:51">
      <c r="Y219" s="87"/>
      <c r="Z219">
        <f t="shared" si="34"/>
        <v>0</v>
      </c>
      <c r="AA219">
        <f t="shared" si="32"/>
        <v>0</v>
      </c>
      <c r="AB219" s="82" t="s">
        <v>141</v>
      </c>
      <c r="AC219" s="82">
        <v>0</v>
      </c>
      <c r="AD219" s="82">
        <v>0</v>
      </c>
      <c r="AE219" s="82">
        <v>0</v>
      </c>
      <c r="AF219" s="82">
        <v>0</v>
      </c>
      <c r="AG219">
        <f t="shared" si="33"/>
        <v>0</v>
      </c>
      <c r="AI219" s="90" t="s">
        <v>618</v>
      </c>
      <c r="AJ219" s="90" t="s">
        <v>100</v>
      </c>
      <c r="AX219" t="s">
        <v>618</v>
      </c>
      <c r="AY219" t="s">
        <v>100</v>
      </c>
    </row>
    <row r="220" ht="17.25" spans="25:51">
      <c r="Y220" s="87"/>
      <c r="Z220">
        <f t="shared" si="34"/>
        <v>0</v>
      </c>
      <c r="AA220" t="str">
        <f t="shared" si="32"/>
        <v>张江支行</v>
      </c>
      <c r="AB220" s="82" t="s">
        <v>275</v>
      </c>
      <c r="AC220" s="82">
        <v>0</v>
      </c>
      <c r="AD220" s="82">
        <v>0</v>
      </c>
      <c r="AE220" s="82">
        <v>0</v>
      </c>
      <c r="AF220" s="82">
        <v>0</v>
      </c>
      <c r="AG220" t="str">
        <f t="shared" si="33"/>
        <v>张江支行</v>
      </c>
      <c r="AI220" s="90" t="s">
        <v>620</v>
      </c>
      <c r="AJ220" s="90" t="s">
        <v>100</v>
      </c>
      <c r="AX220" t="s">
        <v>620</v>
      </c>
      <c r="AY220" t="s">
        <v>100</v>
      </c>
    </row>
    <row r="221" ht="17.25" spans="25:51">
      <c r="Y221" s="87"/>
      <c r="Z221">
        <f t="shared" si="34"/>
        <v>0</v>
      </c>
      <c r="AA221" t="str">
        <f t="shared" si="32"/>
        <v>营业部</v>
      </c>
      <c r="AB221" s="82" t="s">
        <v>619</v>
      </c>
      <c r="AC221" s="82">
        <v>0</v>
      </c>
      <c r="AD221" s="82">
        <v>0</v>
      </c>
      <c r="AE221" s="82">
        <v>0</v>
      </c>
      <c r="AF221" s="82">
        <v>0</v>
      </c>
      <c r="AG221" t="str">
        <f t="shared" si="33"/>
        <v>营业部</v>
      </c>
      <c r="AI221" s="90" t="s">
        <v>408</v>
      </c>
      <c r="AJ221" s="90" t="s">
        <v>100</v>
      </c>
      <c r="AX221" t="s">
        <v>408</v>
      </c>
      <c r="AY221" t="s">
        <v>100</v>
      </c>
    </row>
    <row r="222" ht="17.25" spans="25:51">
      <c r="Y222" s="87"/>
      <c r="Z222">
        <f t="shared" si="34"/>
        <v>0</v>
      </c>
      <c r="AA222">
        <f t="shared" si="32"/>
        <v>0</v>
      </c>
      <c r="AB222" s="82" t="s">
        <v>621</v>
      </c>
      <c r="AC222" s="82">
        <v>0</v>
      </c>
      <c r="AD222" s="82">
        <v>0</v>
      </c>
      <c r="AE222" s="82">
        <v>0</v>
      </c>
      <c r="AF222" s="82">
        <v>0</v>
      </c>
      <c r="AG222">
        <f t="shared" si="33"/>
        <v>0</v>
      </c>
      <c r="AI222" s="90" t="s">
        <v>162</v>
      </c>
      <c r="AJ222" s="90" t="s">
        <v>100</v>
      </c>
      <c r="AX222" t="s">
        <v>162</v>
      </c>
      <c r="AY222" t="s">
        <v>100</v>
      </c>
    </row>
    <row r="223" ht="17.25" spans="25:51">
      <c r="Y223" s="87"/>
      <c r="Z223">
        <f t="shared" si="34"/>
        <v>0</v>
      </c>
      <c r="AA223" t="str">
        <f t="shared" si="32"/>
        <v>风险管理部</v>
      </c>
      <c r="AB223" s="82" t="s">
        <v>515</v>
      </c>
      <c r="AC223" s="82">
        <v>0</v>
      </c>
      <c r="AD223" s="82">
        <v>0</v>
      </c>
      <c r="AE223" s="82">
        <v>0</v>
      </c>
      <c r="AF223" s="82">
        <v>0</v>
      </c>
      <c r="AG223" t="str">
        <f t="shared" si="33"/>
        <v>风险管理部</v>
      </c>
      <c r="AI223" s="90" t="s">
        <v>173</v>
      </c>
      <c r="AJ223" s="90" t="s">
        <v>100</v>
      </c>
      <c r="AX223" t="s">
        <v>173</v>
      </c>
      <c r="AY223" t="s">
        <v>100</v>
      </c>
    </row>
    <row r="224" ht="17.25" spans="25:51">
      <c r="Y224" s="87"/>
      <c r="Z224">
        <f t="shared" si="34"/>
        <v>0</v>
      </c>
      <c r="AA224">
        <f t="shared" si="32"/>
        <v>0</v>
      </c>
      <c r="AB224" s="82" t="s">
        <v>622</v>
      </c>
      <c r="AC224" s="82">
        <v>0</v>
      </c>
      <c r="AD224" s="82">
        <v>0</v>
      </c>
      <c r="AE224" s="82">
        <v>0</v>
      </c>
      <c r="AF224" s="82">
        <v>0</v>
      </c>
      <c r="AG224">
        <f t="shared" si="33"/>
        <v>0</v>
      </c>
      <c r="AI224" s="90" t="s">
        <v>195</v>
      </c>
      <c r="AJ224" s="90" t="s">
        <v>100</v>
      </c>
      <c r="AX224" t="s">
        <v>195</v>
      </c>
      <c r="AY224" t="s">
        <v>100</v>
      </c>
    </row>
    <row r="225" ht="17.25" spans="25:51">
      <c r="Y225" s="87"/>
      <c r="Z225">
        <f t="shared" si="34"/>
        <v>0</v>
      </c>
      <c r="AA225" t="str">
        <f t="shared" si="32"/>
        <v>公司金融部</v>
      </c>
      <c r="AB225" s="82" t="s">
        <v>223</v>
      </c>
      <c r="AC225" s="82">
        <v>0</v>
      </c>
      <c r="AD225" s="82">
        <v>0</v>
      </c>
      <c r="AE225" s="82">
        <v>0</v>
      </c>
      <c r="AF225" s="82">
        <v>0</v>
      </c>
      <c r="AG225" t="str">
        <f t="shared" si="33"/>
        <v>公司金融部</v>
      </c>
      <c r="AI225" s="95" t="s">
        <v>65</v>
      </c>
      <c r="AJ225" s="90" t="s">
        <v>100</v>
      </c>
      <c r="AX225" t="s">
        <v>65</v>
      </c>
      <c r="AY225" t="s">
        <v>100</v>
      </c>
    </row>
    <row r="226" ht="17.25" spans="25:51">
      <c r="Y226" s="87"/>
      <c r="Z226">
        <f t="shared" si="34"/>
        <v>0</v>
      </c>
      <c r="AA226" t="str">
        <f t="shared" si="32"/>
        <v>张江支行</v>
      </c>
      <c r="AB226" s="82" t="s">
        <v>277</v>
      </c>
      <c r="AC226" s="82">
        <v>0</v>
      </c>
      <c r="AD226" s="82">
        <v>0</v>
      </c>
      <c r="AE226" s="82">
        <v>0</v>
      </c>
      <c r="AF226" s="82">
        <v>0</v>
      </c>
      <c r="AG226" t="str">
        <f t="shared" si="33"/>
        <v>张江支行</v>
      </c>
      <c r="AI226" s="93" t="s">
        <v>77</v>
      </c>
      <c r="AJ226" s="90" t="s">
        <v>100</v>
      </c>
      <c r="AX226" t="s">
        <v>77</v>
      </c>
      <c r="AY226" t="s">
        <v>100</v>
      </c>
    </row>
    <row r="227" ht="17.25" spans="25:51">
      <c r="Y227" s="87"/>
      <c r="Z227">
        <f t="shared" si="34"/>
        <v>0</v>
      </c>
      <c r="AA227" t="str">
        <f t="shared" si="32"/>
        <v>运营管理部</v>
      </c>
      <c r="AB227" s="82" t="s">
        <v>412</v>
      </c>
      <c r="AC227" s="82">
        <v>0</v>
      </c>
      <c r="AD227" s="82">
        <v>0</v>
      </c>
      <c r="AE227" s="82">
        <v>0</v>
      </c>
      <c r="AF227" s="82">
        <v>0</v>
      </c>
      <c r="AG227" t="str">
        <f t="shared" si="33"/>
        <v>运营管理部</v>
      </c>
      <c r="AI227" s="90" t="s">
        <v>206</v>
      </c>
      <c r="AJ227" s="90" t="s">
        <v>100</v>
      </c>
      <c r="AX227" t="s">
        <v>206</v>
      </c>
      <c r="AY227" t="s">
        <v>100</v>
      </c>
    </row>
    <row r="228" ht="17.25" spans="25:51">
      <c r="Y228" s="87"/>
      <c r="Z228">
        <f t="shared" si="34"/>
        <v>0</v>
      </c>
      <c r="AA228" t="str">
        <f t="shared" si="32"/>
        <v>三林支行</v>
      </c>
      <c r="AB228" s="82" t="s">
        <v>623</v>
      </c>
      <c r="AC228" s="82">
        <v>0</v>
      </c>
      <c r="AD228" s="82">
        <v>0</v>
      </c>
      <c r="AE228" s="82">
        <v>0</v>
      </c>
      <c r="AF228" s="82">
        <v>0</v>
      </c>
      <c r="AG228" t="str">
        <f t="shared" si="33"/>
        <v>三林支行</v>
      </c>
      <c r="AI228" s="96" t="s">
        <v>33</v>
      </c>
      <c r="AJ228" s="90" t="s">
        <v>100</v>
      </c>
      <c r="AX228" t="s">
        <v>33</v>
      </c>
      <c r="AY228" t="s">
        <v>100</v>
      </c>
    </row>
    <row r="229" ht="17.25" spans="25:51">
      <c r="Y229" s="87"/>
      <c r="Z229">
        <f t="shared" si="34"/>
        <v>0</v>
      </c>
      <c r="AA229">
        <f t="shared" si="32"/>
        <v>0</v>
      </c>
      <c r="AB229" s="82" t="s">
        <v>624</v>
      </c>
      <c r="AC229" s="82">
        <v>0</v>
      </c>
      <c r="AD229" s="82">
        <v>0</v>
      </c>
      <c r="AE229" s="82">
        <v>0</v>
      </c>
      <c r="AF229" s="82">
        <v>0</v>
      </c>
      <c r="AG229">
        <f t="shared" si="33"/>
        <v>0</v>
      </c>
      <c r="AI229" s="96" t="s">
        <v>255</v>
      </c>
      <c r="AJ229" s="90" t="s">
        <v>100</v>
      </c>
      <c r="AX229" t="s">
        <v>255</v>
      </c>
      <c r="AY229" t="s">
        <v>100</v>
      </c>
    </row>
    <row r="230" ht="17.25" spans="25:51">
      <c r="Y230" s="87"/>
      <c r="Z230">
        <f t="shared" si="34"/>
        <v>0</v>
      </c>
      <c r="AA230" t="str">
        <f t="shared" si="32"/>
        <v>零售市场部</v>
      </c>
      <c r="AB230" s="82" t="s">
        <v>280</v>
      </c>
      <c r="AC230" s="82">
        <v>0</v>
      </c>
      <c r="AD230" s="82">
        <v>0</v>
      </c>
      <c r="AE230" s="82">
        <v>0</v>
      </c>
      <c r="AF230" s="82">
        <v>0</v>
      </c>
      <c r="AG230" t="str">
        <f t="shared" si="33"/>
        <v>零售市场部</v>
      </c>
      <c r="AI230" s="90" t="s">
        <v>116</v>
      </c>
      <c r="AJ230" s="90" t="s">
        <v>100</v>
      </c>
      <c r="AX230" t="s">
        <v>116</v>
      </c>
      <c r="AY230" t="s">
        <v>100</v>
      </c>
    </row>
    <row r="231" ht="17.25" spans="25:51">
      <c r="Y231" s="87"/>
      <c r="Z231">
        <f t="shared" si="34"/>
        <v>0</v>
      </c>
      <c r="AA231" t="str">
        <f t="shared" si="32"/>
        <v>唐镇支行</v>
      </c>
      <c r="AB231" s="82" t="s">
        <v>625</v>
      </c>
      <c r="AC231" s="82">
        <v>0</v>
      </c>
      <c r="AD231" s="82">
        <v>0</v>
      </c>
      <c r="AE231" s="82">
        <v>0</v>
      </c>
      <c r="AF231" s="82">
        <v>0</v>
      </c>
      <c r="AG231" t="str">
        <f t="shared" si="33"/>
        <v>唐镇支行</v>
      </c>
      <c r="AI231" s="90" t="s">
        <v>158</v>
      </c>
      <c r="AJ231" s="90" t="s">
        <v>100</v>
      </c>
      <c r="AX231" t="s">
        <v>158</v>
      </c>
      <c r="AY231" t="s">
        <v>100</v>
      </c>
    </row>
    <row r="232" ht="17.25" spans="25:51">
      <c r="Y232" s="87"/>
      <c r="Z232">
        <f t="shared" si="34"/>
        <v>0</v>
      </c>
      <c r="AA232" t="str">
        <f t="shared" si="32"/>
        <v>川沙支行</v>
      </c>
      <c r="AB232" s="82" t="s">
        <v>283</v>
      </c>
      <c r="AC232" s="82">
        <v>0</v>
      </c>
      <c r="AD232" s="82">
        <v>0</v>
      </c>
      <c r="AE232" s="82">
        <v>0</v>
      </c>
      <c r="AF232" s="82">
        <v>0</v>
      </c>
      <c r="AG232" t="str">
        <f t="shared" si="33"/>
        <v>川沙支行</v>
      </c>
      <c r="AI232" s="90" t="s">
        <v>185</v>
      </c>
      <c r="AJ232" s="90" t="s">
        <v>100</v>
      </c>
      <c r="AX232" t="s">
        <v>185</v>
      </c>
      <c r="AY232" t="s">
        <v>100</v>
      </c>
    </row>
    <row r="233" ht="17.25" spans="25:51">
      <c r="Y233" s="87"/>
      <c r="Z233">
        <f t="shared" si="34"/>
        <v>0</v>
      </c>
      <c r="AA233" t="str">
        <f t="shared" si="32"/>
        <v>高东支行</v>
      </c>
      <c r="AB233" s="82" t="s">
        <v>287</v>
      </c>
      <c r="AC233" s="82">
        <v>0</v>
      </c>
      <c r="AD233" s="82">
        <v>0</v>
      </c>
      <c r="AE233" s="82">
        <v>0</v>
      </c>
      <c r="AF233" s="82">
        <v>5000</v>
      </c>
      <c r="AG233" t="str">
        <f t="shared" si="33"/>
        <v>高东支行</v>
      </c>
      <c r="AI233" s="90" t="s">
        <v>56</v>
      </c>
      <c r="AJ233" s="90" t="s">
        <v>100</v>
      </c>
      <c r="AX233" t="s">
        <v>56</v>
      </c>
      <c r="AY233" t="s">
        <v>100</v>
      </c>
    </row>
    <row r="234" ht="17.25" spans="25:51">
      <c r="Y234" s="87"/>
      <c r="Z234">
        <f t="shared" si="34"/>
        <v>0</v>
      </c>
      <c r="AA234" t="str">
        <f t="shared" si="32"/>
        <v>陆家嘴支行</v>
      </c>
      <c r="AB234" s="82" t="s">
        <v>291</v>
      </c>
      <c r="AC234" s="82">
        <v>0</v>
      </c>
      <c r="AD234" s="82">
        <v>0</v>
      </c>
      <c r="AE234" s="82">
        <v>0</v>
      </c>
      <c r="AF234" s="82">
        <v>0</v>
      </c>
      <c r="AG234" t="str">
        <f t="shared" si="33"/>
        <v>陆家嘴支行</v>
      </c>
      <c r="AI234" s="90" t="s">
        <v>189</v>
      </c>
      <c r="AJ234" s="90" t="s">
        <v>100</v>
      </c>
      <c r="AX234" t="s">
        <v>189</v>
      </c>
      <c r="AY234" t="s">
        <v>100</v>
      </c>
    </row>
    <row r="235" ht="17.25" spans="25:51">
      <c r="Y235" s="87"/>
      <c r="Z235">
        <f t="shared" si="34"/>
        <v>0</v>
      </c>
      <c r="AA235" t="str">
        <f t="shared" si="32"/>
        <v>高行支行</v>
      </c>
      <c r="AB235" s="82" t="s">
        <v>626</v>
      </c>
      <c r="AC235" s="82">
        <v>0</v>
      </c>
      <c r="AD235" s="82">
        <v>0</v>
      </c>
      <c r="AE235" s="82">
        <v>0</v>
      </c>
      <c r="AF235" s="82">
        <v>0</v>
      </c>
      <c r="AG235" t="str">
        <f t="shared" si="33"/>
        <v>高行支行</v>
      </c>
      <c r="AI235" s="90" t="s">
        <v>240</v>
      </c>
      <c r="AJ235" s="90" t="s">
        <v>100</v>
      </c>
      <c r="AX235" t="s">
        <v>240</v>
      </c>
      <c r="AY235" t="s">
        <v>100</v>
      </c>
    </row>
    <row r="236" ht="17.25" spans="25:51">
      <c r="Y236" s="87"/>
      <c r="Z236">
        <f t="shared" si="34"/>
        <v>0</v>
      </c>
      <c r="AA236" t="str">
        <f t="shared" si="32"/>
        <v>三林支行</v>
      </c>
      <c r="AB236" s="82" t="s">
        <v>627</v>
      </c>
      <c r="AC236" s="82">
        <v>0</v>
      </c>
      <c r="AD236" s="82">
        <v>0</v>
      </c>
      <c r="AE236" s="82">
        <v>0</v>
      </c>
      <c r="AF236" s="82">
        <v>0</v>
      </c>
      <c r="AG236" t="str">
        <f t="shared" si="33"/>
        <v>三林支行</v>
      </c>
      <c r="AI236" s="90" t="s">
        <v>150</v>
      </c>
      <c r="AJ236" s="90" t="s">
        <v>100</v>
      </c>
      <c r="AX236" t="s">
        <v>150</v>
      </c>
      <c r="AY236" t="s">
        <v>100</v>
      </c>
    </row>
    <row r="237" ht="17.25" spans="25:51">
      <c r="Y237" s="87"/>
      <c r="Z237">
        <f t="shared" si="34"/>
        <v>0</v>
      </c>
      <c r="AA237" t="str">
        <f t="shared" si="32"/>
        <v>高桥支行</v>
      </c>
      <c r="AB237" s="82" t="s">
        <v>628</v>
      </c>
      <c r="AC237" s="82">
        <v>0</v>
      </c>
      <c r="AD237" s="82">
        <v>0</v>
      </c>
      <c r="AE237" s="82">
        <v>0</v>
      </c>
      <c r="AF237" s="82">
        <v>0</v>
      </c>
      <c r="AG237" t="str">
        <f t="shared" si="33"/>
        <v>高桥支行</v>
      </c>
      <c r="AI237" s="90" t="s">
        <v>131</v>
      </c>
      <c r="AJ237" s="90" t="s">
        <v>100</v>
      </c>
      <c r="AX237" t="s">
        <v>131</v>
      </c>
      <c r="AY237" t="s">
        <v>100</v>
      </c>
    </row>
    <row r="238" ht="17.25" spans="25:51">
      <c r="Y238" s="87"/>
      <c r="Z238">
        <f t="shared" si="34"/>
        <v>0</v>
      </c>
      <c r="AA238">
        <f t="shared" si="32"/>
        <v>0</v>
      </c>
      <c r="AB238" s="82" t="s">
        <v>629</v>
      </c>
      <c r="AC238" s="82">
        <v>0</v>
      </c>
      <c r="AD238" s="82">
        <v>0</v>
      </c>
      <c r="AE238" s="82">
        <v>0</v>
      </c>
      <c r="AF238" s="82">
        <v>0</v>
      </c>
      <c r="AG238">
        <f t="shared" si="33"/>
        <v>0</v>
      </c>
      <c r="AI238" s="90" t="s">
        <v>179</v>
      </c>
      <c r="AJ238" s="90" t="s">
        <v>100</v>
      </c>
      <c r="AX238" t="s">
        <v>179</v>
      </c>
      <c r="AY238" t="s">
        <v>100</v>
      </c>
    </row>
    <row r="239" ht="17.25" spans="25:51">
      <c r="Y239" s="87"/>
      <c r="Z239">
        <f t="shared" si="34"/>
        <v>0</v>
      </c>
      <c r="AA239" t="str">
        <f t="shared" si="32"/>
        <v>零售市场部</v>
      </c>
      <c r="AB239" s="82" t="s">
        <v>116</v>
      </c>
      <c r="AC239" s="82">
        <v>0</v>
      </c>
      <c r="AD239" s="82">
        <v>0</v>
      </c>
      <c r="AE239" s="82">
        <v>0</v>
      </c>
      <c r="AF239" s="82">
        <v>0</v>
      </c>
      <c r="AG239" t="str">
        <f t="shared" si="33"/>
        <v>零售市场部</v>
      </c>
      <c r="AI239" s="90" t="s">
        <v>168</v>
      </c>
      <c r="AJ239" s="90" t="s">
        <v>100</v>
      </c>
      <c r="AX239" t="s">
        <v>168</v>
      </c>
      <c r="AY239" t="s">
        <v>100</v>
      </c>
    </row>
    <row r="240" ht="17.25" spans="25:51">
      <c r="Y240" s="87"/>
      <c r="Z240">
        <f t="shared" si="34"/>
        <v>0</v>
      </c>
      <c r="AA240">
        <f t="shared" si="32"/>
        <v>0</v>
      </c>
      <c r="AB240" s="82" t="s">
        <v>630</v>
      </c>
      <c r="AC240" s="82">
        <v>0</v>
      </c>
      <c r="AD240" s="82">
        <v>0</v>
      </c>
      <c r="AE240" s="82">
        <v>0</v>
      </c>
      <c r="AF240" s="82">
        <v>0</v>
      </c>
      <c r="AG240">
        <f t="shared" si="33"/>
        <v>0</v>
      </c>
      <c r="AI240" s="93" t="s">
        <v>632</v>
      </c>
      <c r="AJ240" s="90" t="s">
        <v>73</v>
      </c>
      <c r="AX240" t="s">
        <v>632</v>
      </c>
      <c r="AY240" t="s">
        <v>73</v>
      </c>
    </row>
    <row r="241" ht="17.25" spans="25:51">
      <c r="Y241" s="87"/>
      <c r="Z241">
        <f t="shared" si="34"/>
        <v>0</v>
      </c>
      <c r="AA241">
        <f t="shared" si="32"/>
        <v>0</v>
      </c>
      <c r="AB241" s="82" t="s">
        <v>631</v>
      </c>
      <c r="AC241" s="82">
        <v>0</v>
      </c>
      <c r="AD241" s="82">
        <v>0</v>
      </c>
      <c r="AE241" s="82">
        <v>0</v>
      </c>
      <c r="AF241" s="82">
        <v>0</v>
      </c>
      <c r="AG241">
        <f t="shared" si="33"/>
        <v>0</v>
      </c>
      <c r="AI241" s="94" t="s">
        <v>633</v>
      </c>
      <c r="AJ241" s="90" t="s">
        <v>73</v>
      </c>
      <c r="AX241" t="s">
        <v>633</v>
      </c>
      <c r="AY241" t="s">
        <v>73</v>
      </c>
    </row>
    <row r="242" ht="17.25" spans="25:51">
      <c r="Y242" s="87"/>
      <c r="Z242">
        <f t="shared" si="34"/>
        <v>0</v>
      </c>
      <c r="AA242" t="str">
        <f t="shared" si="32"/>
        <v>妙境支行</v>
      </c>
      <c r="AB242" s="82" t="s">
        <v>120</v>
      </c>
      <c r="AC242" s="82">
        <v>0</v>
      </c>
      <c r="AD242" s="82">
        <v>0</v>
      </c>
      <c r="AE242" s="82">
        <v>0</v>
      </c>
      <c r="AF242" s="82">
        <v>0</v>
      </c>
      <c r="AG242" t="str">
        <f t="shared" si="33"/>
        <v>妙境支行</v>
      </c>
      <c r="AI242" s="95" t="s">
        <v>297</v>
      </c>
      <c r="AJ242" s="90" t="s">
        <v>73</v>
      </c>
      <c r="AX242" t="s">
        <v>297</v>
      </c>
      <c r="AY242" t="s">
        <v>73</v>
      </c>
    </row>
    <row r="243" ht="17.25" spans="25:51">
      <c r="Y243" s="87"/>
      <c r="Z243">
        <f t="shared" si="34"/>
        <v>0</v>
      </c>
      <c r="AA243" t="str">
        <f t="shared" si="32"/>
        <v>高桥支行</v>
      </c>
      <c r="AB243" s="82" t="s">
        <v>634</v>
      </c>
      <c r="AC243" s="82">
        <v>0</v>
      </c>
      <c r="AD243" s="82">
        <v>0</v>
      </c>
      <c r="AE243" s="82">
        <v>0</v>
      </c>
      <c r="AF243" s="82">
        <v>0</v>
      </c>
      <c r="AG243" t="str">
        <f t="shared" si="33"/>
        <v>高桥支行</v>
      </c>
      <c r="AI243" s="96" t="s">
        <v>519</v>
      </c>
      <c r="AJ243" s="90" t="s">
        <v>73</v>
      </c>
      <c r="AX243" t="s">
        <v>519</v>
      </c>
      <c r="AY243" t="s">
        <v>73</v>
      </c>
    </row>
    <row r="244" ht="17.25" spans="25:51">
      <c r="Y244" s="87"/>
      <c r="Z244">
        <f t="shared" si="34"/>
        <v>0</v>
      </c>
      <c r="AA244" t="str">
        <f t="shared" si="32"/>
        <v>六里支行</v>
      </c>
      <c r="AB244" s="82" t="s">
        <v>635</v>
      </c>
      <c r="AC244" s="82">
        <v>0</v>
      </c>
      <c r="AD244" s="82">
        <v>0</v>
      </c>
      <c r="AE244" s="82">
        <v>0</v>
      </c>
      <c r="AF244" s="82">
        <v>0</v>
      </c>
      <c r="AG244" t="str">
        <f t="shared" si="33"/>
        <v>六里支行</v>
      </c>
      <c r="AI244" s="90" t="s">
        <v>237</v>
      </c>
      <c r="AJ244" s="90" t="s">
        <v>57</v>
      </c>
      <c r="AX244" t="s">
        <v>237</v>
      </c>
      <c r="AY244" t="s">
        <v>57</v>
      </c>
    </row>
    <row r="245" ht="17.25" spans="25:51">
      <c r="Y245" s="87"/>
      <c r="Z245">
        <f t="shared" si="34"/>
        <v>0</v>
      </c>
      <c r="AA245" t="str">
        <f t="shared" si="32"/>
        <v>花木支行</v>
      </c>
      <c r="AB245" s="82" t="s">
        <v>636</v>
      </c>
      <c r="AC245" s="82">
        <v>0</v>
      </c>
      <c r="AD245" s="82">
        <v>0</v>
      </c>
      <c r="AE245" s="82">
        <v>0</v>
      </c>
      <c r="AF245" s="82">
        <v>0</v>
      </c>
      <c r="AG245" t="str">
        <f t="shared" si="33"/>
        <v>花木支行</v>
      </c>
      <c r="AI245" s="94" t="s">
        <v>249</v>
      </c>
      <c r="AJ245" s="90" t="s">
        <v>64</v>
      </c>
      <c r="AX245" t="s">
        <v>249</v>
      </c>
      <c r="AY245" t="s">
        <v>64</v>
      </c>
    </row>
    <row r="246" ht="17.25" spans="25:51">
      <c r="Y246" s="87"/>
      <c r="Z246">
        <f t="shared" si="34"/>
        <v>0</v>
      </c>
      <c r="AA246" t="str">
        <f t="shared" si="32"/>
        <v>零售金融部</v>
      </c>
      <c r="AB246" s="82" t="s">
        <v>274</v>
      </c>
      <c r="AC246" s="82">
        <v>0</v>
      </c>
      <c r="AD246" s="82">
        <v>0</v>
      </c>
      <c r="AE246" s="82">
        <v>0</v>
      </c>
      <c r="AF246" s="82">
        <v>0</v>
      </c>
      <c r="AG246" t="str">
        <f t="shared" si="33"/>
        <v>零售金融部</v>
      </c>
      <c r="AI246" s="90" t="s">
        <v>637</v>
      </c>
      <c r="AJ246" s="90" t="s">
        <v>73</v>
      </c>
      <c r="AX246" t="s">
        <v>637</v>
      </c>
      <c r="AY246" t="s">
        <v>73</v>
      </c>
    </row>
    <row r="247" ht="17.25" spans="25:51">
      <c r="Y247" s="87"/>
      <c r="Z247">
        <f t="shared" si="34"/>
        <v>0</v>
      </c>
      <c r="AA247" t="str">
        <f t="shared" si="32"/>
        <v>公司金融部</v>
      </c>
      <c r="AB247" s="82" t="s">
        <v>243</v>
      </c>
      <c r="AC247" s="82">
        <v>0</v>
      </c>
      <c r="AD247" s="82">
        <v>0</v>
      </c>
      <c r="AE247" s="82">
        <v>0</v>
      </c>
      <c r="AF247" s="82">
        <v>0</v>
      </c>
      <c r="AG247" t="str">
        <f t="shared" si="33"/>
        <v>公司金融部</v>
      </c>
      <c r="AI247" s="90" t="s">
        <v>619</v>
      </c>
      <c r="AJ247" s="90" t="s">
        <v>73</v>
      </c>
      <c r="AX247" t="s">
        <v>619</v>
      </c>
      <c r="AY247" t="s">
        <v>73</v>
      </c>
    </row>
    <row r="248" ht="17.25" spans="25:51">
      <c r="Y248" s="87"/>
      <c r="Z248">
        <f t="shared" si="34"/>
        <v>0</v>
      </c>
      <c r="AA248" t="str">
        <f t="shared" si="32"/>
        <v>运营管理部</v>
      </c>
      <c r="AB248" s="82" t="s">
        <v>315</v>
      </c>
      <c r="AC248" s="82">
        <v>0</v>
      </c>
      <c r="AD248" s="82">
        <v>0</v>
      </c>
      <c r="AE248" s="82">
        <v>0</v>
      </c>
      <c r="AF248" s="82">
        <v>0</v>
      </c>
      <c r="AG248" t="str">
        <f t="shared" si="33"/>
        <v>运营管理部</v>
      </c>
      <c r="AI248" s="90" t="s">
        <v>639</v>
      </c>
      <c r="AJ248" s="90" t="s">
        <v>73</v>
      </c>
      <c r="AX248" t="s">
        <v>639</v>
      </c>
      <c r="AY248" t="s">
        <v>73</v>
      </c>
    </row>
    <row r="249" ht="17.25" spans="25:51">
      <c r="Y249" s="87"/>
      <c r="Z249">
        <f t="shared" si="34"/>
        <v>0</v>
      </c>
      <c r="AA249" t="str">
        <f t="shared" si="32"/>
        <v>三林支行</v>
      </c>
      <c r="AB249" s="82" t="s">
        <v>638</v>
      </c>
      <c r="AC249" s="82">
        <v>0</v>
      </c>
      <c r="AD249" s="82">
        <v>0</v>
      </c>
      <c r="AE249" s="82">
        <v>0</v>
      </c>
      <c r="AF249" s="82">
        <v>0</v>
      </c>
      <c r="AG249" t="str">
        <f t="shared" si="33"/>
        <v>三林支行</v>
      </c>
      <c r="AI249" s="90" t="s">
        <v>640</v>
      </c>
      <c r="AJ249" s="90" t="s">
        <v>73</v>
      </c>
      <c r="AX249" t="s">
        <v>640</v>
      </c>
      <c r="AY249" t="s">
        <v>73</v>
      </c>
    </row>
    <row r="250" ht="17.25" spans="25:51">
      <c r="Y250" s="87"/>
      <c r="Z250">
        <f t="shared" si="34"/>
        <v>0</v>
      </c>
      <c r="AA250" t="str">
        <f t="shared" si="32"/>
        <v>运营管理部</v>
      </c>
      <c r="AB250" s="82" t="s">
        <v>312</v>
      </c>
      <c r="AC250" s="82">
        <v>0</v>
      </c>
      <c r="AD250" s="82">
        <v>0</v>
      </c>
      <c r="AE250" s="82">
        <v>0</v>
      </c>
      <c r="AF250" s="82">
        <v>0</v>
      </c>
      <c r="AG250" t="str">
        <f t="shared" si="33"/>
        <v>运营管理部</v>
      </c>
      <c r="AI250" s="90" t="s">
        <v>611</v>
      </c>
      <c r="AJ250" s="90" t="s">
        <v>73</v>
      </c>
      <c r="AX250" t="s">
        <v>611</v>
      </c>
      <c r="AY250" t="s">
        <v>73</v>
      </c>
    </row>
    <row r="251" ht="17.25" spans="25:51">
      <c r="Y251" s="87"/>
      <c r="Z251">
        <f t="shared" si="34"/>
        <v>0</v>
      </c>
      <c r="AA251" t="str">
        <f t="shared" si="32"/>
        <v>合庆支行</v>
      </c>
      <c r="AB251" s="82" t="s">
        <v>641</v>
      </c>
      <c r="AC251" s="82">
        <v>0</v>
      </c>
      <c r="AD251" s="82">
        <v>0</v>
      </c>
      <c r="AE251" s="82">
        <v>0</v>
      </c>
      <c r="AF251" s="82">
        <v>0</v>
      </c>
      <c r="AG251" t="str">
        <f t="shared" si="33"/>
        <v>合庆支行</v>
      </c>
      <c r="AI251" s="90" t="s">
        <v>643</v>
      </c>
      <c r="AJ251" s="90" t="s">
        <v>73</v>
      </c>
      <c r="AX251" t="s">
        <v>643</v>
      </c>
      <c r="AY251" t="s">
        <v>73</v>
      </c>
    </row>
    <row r="252" ht="17.25" spans="25:51">
      <c r="Y252" s="87"/>
      <c r="Z252">
        <f t="shared" si="34"/>
        <v>0</v>
      </c>
      <c r="AA252">
        <f t="shared" si="32"/>
        <v>0</v>
      </c>
      <c r="AB252" s="82" t="s">
        <v>642</v>
      </c>
      <c r="AC252" s="82">
        <v>0</v>
      </c>
      <c r="AD252" s="82">
        <v>0</v>
      </c>
      <c r="AE252" s="82">
        <v>0</v>
      </c>
      <c r="AF252" s="82">
        <v>0</v>
      </c>
      <c r="AG252">
        <f t="shared" si="33"/>
        <v>0</v>
      </c>
      <c r="AI252" s="90" t="s">
        <v>645</v>
      </c>
      <c r="AJ252" s="90" t="s">
        <v>73</v>
      </c>
      <c r="AX252" t="s">
        <v>645</v>
      </c>
      <c r="AY252" t="s">
        <v>73</v>
      </c>
    </row>
    <row r="253" ht="17.25" spans="25:51">
      <c r="Y253" s="87"/>
      <c r="Z253">
        <f t="shared" si="34"/>
        <v>0</v>
      </c>
      <c r="AA253" t="str">
        <f t="shared" si="32"/>
        <v>曹路支行</v>
      </c>
      <c r="AB253" s="82" t="s">
        <v>644</v>
      </c>
      <c r="AC253" s="82">
        <v>0</v>
      </c>
      <c r="AD253" s="82">
        <v>0</v>
      </c>
      <c r="AE253" s="82">
        <v>0</v>
      </c>
      <c r="AF253" s="82">
        <v>0</v>
      </c>
      <c r="AG253" t="str">
        <f t="shared" si="33"/>
        <v>曹路支行</v>
      </c>
      <c r="AI253" s="90" t="s">
        <v>647</v>
      </c>
      <c r="AJ253" s="90" t="s">
        <v>73</v>
      </c>
      <c r="AX253" t="s">
        <v>647</v>
      </c>
      <c r="AY253" t="s">
        <v>73</v>
      </c>
    </row>
    <row r="254" ht="17.25" spans="25:51">
      <c r="Y254" s="87"/>
      <c r="Z254">
        <f t="shared" si="34"/>
        <v>0</v>
      </c>
      <c r="AA254" t="str">
        <f t="shared" si="32"/>
        <v>新园路支行</v>
      </c>
      <c r="AB254" s="82" t="s">
        <v>646</v>
      </c>
      <c r="AC254" s="82">
        <v>0</v>
      </c>
      <c r="AD254" s="82">
        <v>0</v>
      </c>
      <c r="AE254" s="82">
        <v>0</v>
      </c>
      <c r="AF254" s="82">
        <v>0</v>
      </c>
      <c r="AG254" t="str">
        <f t="shared" si="33"/>
        <v>新园路支行</v>
      </c>
      <c r="AI254" s="90" t="s">
        <v>648</v>
      </c>
      <c r="AJ254" s="90" t="s">
        <v>73</v>
      </c>
      <c r="AX254" t="s">
        <v>648</v>
      </c>
      <c r="AY254" t="s">
        <v>73</v>
      </c>
    </row>
    <row r="255" ht="17.25" spans="25:51">
      <c r="Y255" s="87"/>
      <c r="Z255">
        <f t="shared" si="34"/>
        <v>0</v>
      </c>
      <c r="AA255" t="str">
        <f t="shared" si="32"/>
        <v>高行支行</v>
      </c>
      <c r="AB255" s="82" t="s">
        <v>127</v>
      </c>
      <c r="AC255" s="82">
        <v>0</v>
      </c>
      <c r="AD255" s="82">
        <v>0</v>
      </c>
      <c r="AE255" s="82">
        <v>0</v>
      </c>
      <c r="AF255" s="82">
        <v>0</v>
      </c>
      <c r="AG255" t="str">
        <f t="shared" si="33"/>
        <v>高行支行</v>
      </c>
      <c r="AI255" s="90" t="s">
        <v>420</v>
      </c>
      <c r="AJ255" s="90" t="s">
        <v>73</v>
      </c>
      <c r="AX255" t="s">
        <v>420</v>
      </c>
      <c r="AY255" t="s">
        <v>73</v>
      </c>
    </row>
    <row r="256" ht="17.25" spans="25:51">
      <c r="Y256" s="87"/>
      <c r="Z256">
        <f t="shared" si="34"/>
        <v>0</v>
      </c>
      <c r="AA256">
        <f t="shared" si="32"/>
        <v>0</v>
      </c>
      <c r="AB256" s="82" t="s">
        <v>300</v>
      </c>
      <c r="AC256" s="82">
        <v>0</v>
      </c>
      <c r="AD256" s="82">
        <v>0</v>
      </c>
      <c r="AE256" s="82">
        <v>0</v>
      </c>
      <c r="AF256" s="82">
        <v>0</v>
      </c>
      <c r="AG256">
        <f t="shared" si="33"/>
        <v>0</v>
      </c>
      <c r="AI256" s="90" t="s">
        <v>649</v>
      </c>
      <c r="AJ256" s="90" t="s">
        <v>49</v>
      </c>
      <c r="AX256" t="s">
        <v>649</v>
      </c>
      <c r="AY256" t="s">
        <v>49</v>
      </c>
    </row>
    <row r="257" ht="17.25" spans="25:51">
      <c r="Y257" s="87"/>
      <c r="Z257">
        <f t="shared" si="34"/>
        <v>0</v>
      </c>
      <c r="AA257" t="str">
        <f t="shared" si="32"/>
        <v>运营管理部</v>
      </c>
      <c r="AB257" s="82" t="s">
        <v>293</v>
      </c>
      <c r="AC257" s="82">
        <v>0</v>
      </c>
      <c r="AD257" s="82">
        <v>0</v>
      </c>
      <c r="AE257" s="82">
        <v>0</v>
      </c>
      <c r="AF257" s="82">
        <v>0</v>
      </c>
      <c r="AG257" t="str">
        <f t="shared" si="33"/>
        <v>运营管理部</v>
      </c>
      <c r="AI257" s="90" t="s">
        <v>224</v>
      </c>
      <c r="AJ257" s="90" t="s">
        <v>49</v>
      </c>
      <c r="AX257" t="s">
        <v>224</v>
      </c>
      <c r="AY257" t="s">
        <v>49</v>
      </c>
    </row>
    <row r="258" ht="17.25" spans="25:51">
      <c r="Y258" s="87"/>
      <c r="Z258">
        <f t="shared" si="34"/>
        <v>0</v>
      </c>
      <c r="AA258">
        <f t="shared" ref="AA258:AA321" si="35">AG258</f>
        <v>0</v>
      </c>
      <c r="AB258" s="82" t="s">
        <v>650</v>
      </c>
      <c r="AC258" s="82">
        <v>0</v>
      </c>
      <c r="AD258" s="82">
        <v>0</v>
      </c>
      <c r="AE258" s="82">
        <v>0</v>
      </c>
      <c r="AF258" s="82">
        <v>0</v>
      </c>
      <c r="AG258">
        <f t="shared" ref="AG258:AG321" si="36">IFERROR(VLOOKUP(AB258,$AI:$AJ,2,FALSE),0)</f>
        <v>0</v>
      </c>
      <c r="AI258" s="90" t="s">
        <v>314</v>
      </c>
      <c r="AJ258" s="90" t="s">
        <v>49</v>
      </c>
      <c r="AX258" t="s">
        <v>314</v>
      </c>
      <c r="AY258" t="s">
        <v>49</v>
      </c>
    </row>
    <row r="259" ht="17.25" spans="25:51">
      <c r="Y259" s="87"/>
      <c r="Z259">
        <f t="shared" si="34"/>
        <v>0</v>
      </c>
      <c r="AA259" t="str">
        <f t="shared" si="35"/>
        <v>金杨支行</v>
      </c>
      <c r="AB259" s="82" t="s">
        <v>303</v>
      </c>
      <c r="AC259" s="82">
        <v>0</v>
      </c>
      <c r="AD259" s="82">
        <v>0</v>
      </c>
      <c r="AE259" s="82">
        <v>0</v>
      </c>
      <c r="AF259" s="82">
        <v>0</v>
      </c>
      <c r="AG259" t="str">
        <f t="shared" si="36"/>
        <v>金杨支行</v>
      </c>
      <c r="AI259" s="95" t="s">
        <v>651</v>
      </c>
      <c r="AJ259" s="90" t="s">
        <v>49</v>
      </c>
      <c r="AX259" t="s">
        <v>651</v>
      </c>
      <c r="AY259" t="s">
        <v>49</v>
      </c>
    </row>
    <row r="260" ht="17.25" spans="25:51">
      <c r="Y260" s="87"/>
      <c r="Z260">
        <f t="shared" ref="Z260:Z323" si="37">P260-Y260</f>
        <v>0</v>
      </c>
      <c r="AA260" t="str">
        <f t="shared" si="35"/>
        <v>运营管理部</v>
      </c>
      <c r="AB260" s="82" t="s">
        <v>346</v>
      </c>
      <c r="AC260" s="82">
        <v>0</v>
      </c>
      <c r="AD260" s="82">
        <v>0</v>
      </c>
      <c r="AE260" s="82">
        <v>0</v>
      </c>
      <c r="AF260" s="82">
        <v>0</v>
      </c>
      <c r="AG260" t="str">
        <f t="shared" si="36"/>
        <v>运营管理部</v>
      </c>
      <c r="AI260" s="96" t="s">
        <v>653</v>
      </c>
      <c r="AJ260" s="90" t="s">
        <v>49</v>
      </c>
      <c r="AX260" t="s">
        <v>653</v>
      </c>
      <c r="AY260" t="s">
        <v>49</v>
      </c>
    </row>
    <row r="261" ht="17.25" spans="25:51">
      <c r="Y261" s="87"/>
      <c r="Z261">
        <f t="shared" si="37"/>
        <v>0</v>
      </c>
      <c r="AA261" t="str">
        <f t="shared" si="35"/>
        <v>唐镇支行</v>
      </c>
      <c r="AB261" s="82" t="s">
        <v>652</v>
      </c>
      <c r="AC261" s="82">
        <v>0</v>
      </c>
      <c r="AD261" s="82">
        <v>0</v>
      </c>
      <c r="AE261" s="82">
        <v>0</v>
      </c>
      <c r="AF261" s="82">
        <v>0</v>
      </c>
      <c r="AG261" t="str">
        <f t="shared" si="36"/>
        <v>唐镇支行</v>
      </c>
      <c r="AI261" s="90" t="s">
        <v>655</v>
      </c>
      <c r="AJ261" s="90" t="s">
        <v>49</v>
      </c>
      <c r="AX261" t="s">
        <v>655</v>
      </c>
      <c r="AY261" t="s">
        <v>49</v>
      </c>
    </row>
    <row r="262" ht="17.25" spans="25:51">
      <c r="Y262" s="87"/>
      <c r="Z262">
        <f t="shared" si="37"/>
        <v>0</v>
      </c>
      <c r="AA262" t="str">
        <f t="shared" si="35"/>
        <v>东沟支行</v>
      </c>
      <c r="AB262" s="82" t="s">
        <v>654</v>
      </c>
      <c r="AC262" s="82">
        <v>0</v>
      </c>
      <c r="AD262" s="82">
        <v>0</v>
      </c>
      <c r="AE262" s="82">
        <v>0</v>
      </c>
      <c r="AF262" s="82">
        <v>0</v>
      </c>
      <c r="AG262" t="str">
        <f t="shared" si="36"/>
        <v>东沟支行</v>
      </c>
      <c r="AI262" s="90" t="s">
        <v>657</v>
      </c>
      <c r="AJ262" s="90" t="s">
        <v>49</v>
      </c>
      <c r="AX262" t="s">
        <v>657</v>
      </c>
      <c r="AY262" t="s">
        <v>49</v>
      </c>
    </row>
    <row r="263" ht="17.25" spans="25:51">
      <c r="Y263" s="87"/>
      <c r="Z263">
        <f t="shared" si="37"/>
        <v>0</v>
      </c>
      <c r="AA263" t="str">
        <f t="shared" si="35"/>
        <v>川沙支行</v>
      </c>
      <c r="AB263" s="82" t="s">
        <v>656</v>
      </c>
      <c r="AC263" s="82">
        <v>0</v>
      </c>
      <c r="AD263" s="82">
        <v>0</v>
      </c>
      <c r="AE263" s="82">
        <v>0</v>
      </c>
      <c r="AF263" s="82">
        <v>0</v>
      </c>
      <c r="AG263" t="str">
        <f t="shared" si="36"/>
        <v>川沙支行</v>
      </c>
      <c r="AI263" s="90" t="s">
        <v>659</v>
      </c>
      <c r="AJ263" s="90" t="s">
        <v>49</v>
      </c>
      <c r="AX263" t="s">
        <v>659</v>
      </c>
      <c r="AY263" t="s">
        <v>49</v>
      </c>
    </row>
    <row r="264" ht="17.25" spans="25:51">
      <c r="Y264" s="87"/>
      <c r="Z264">
        <f t="shared" si="37"/>
        <v>0</v>
      </c>
      <c r="AA264" t="str">
        <f t="shared" si="35"/>
        <v>妙境支行</v>
      </c>
      <c r="AB264" s="82" t="s">
        <v>658</v>
      </c>
      <c r="AC264" s="82">
        <v>0</v>
      </c>
      <c r="AD264" s="82">
        <v>0</v>
      </c>
      <c r="AE264" s="82">
        <v>0</v>
      </c>
      <c r="AF264" s="82">
        <v>0</v>
      </c>
      <c r="AG264" t="str">
        <f t="shared" si="36"/>
        <v>妙境支行</v>
      </c>
      <c r="AI264" s="90" t="s">
        <v>291</v>
      </c>
      <c r="AJ264" s="90" t="s">
        <v>49</v>
      </c>
      <c r="AX264" t="s">
        <v>291</v>
      </c>
      <c r="AY264" t="s">
        <v>49</v>
      </c>
    </row>
    <row r="265" ht="17.25" spans="25:51">
      <c r="Y265" s="87"/>
      <c r="Z265">
        <f t="shared" si="37"/>
        <v>0</v>
      </c>
      <c r="AA265" t="str">
        <f t="shared" si="35"/>
        <v>零售市场部</v>
      </c>
      <c r="AB265" s="82" t="s">
        <v>615</v>
      </c>
      <c r="AC265" s="82">
        <v>0</v>
      </c>
      <c r="AD265" s="82">
        <v>0</v>
      </c>
      <c r="AE265" s="82">
        <v>0</v>
      </c>
      <c r="AF265" s="82">
        <v>0</v>
      </c>
      <c r="AG265" t="str">
        <f t="shared" si="36"/>
        <v>零售市场部</v>
      </c>
      <c r="AI265" s="90" t="s">
        <v>132</v>
      </c>
      <c r="AJ265" s="90" t="s">
        <v>49</v>
      </c>
      <c r="AX265" t="s">
        <v>132</v>
      </c>
      <c r="AY265" t="s">
        <v>49</v>
      </c>
    </row>
    <row r="266" ht="17.25" spans="25:51">
      <c r="Y266" s="87"/>
      <c r="Z266">
        <f t="shared" si="37"/>
        <v>0</v>
      </c>
      <c r="AA266" t="str">
        <f t="shared" si="35"/>
        <v>运营管理部</v>
      </c>
      <c r="AB266" s="82" t="s">
        <v>320</v>
      </c>
      <c r="AC266" s="82">
        <v>0</v>
      </c>
      <c r="AD266" s="82">
        <v>0</v>
      </c>
      <c r="AE266" s="82">
        <v>0</v>
      </c>
      <c r="AF266" s="82">
        <v>0</v>
      </c>
      <c r="AG266" t="str">
        <f t="shared" si="36"/>
        <v>运营管理部</v>
      </c>
      <c r="AI266" s="93" t="s">
        <v>370</v>
      </c>
      <c r="AJ266" s="90" t="s">
        <v>49</v>
      </c>
      <c r="AX266" t="s">
        <v>370</v>
      </c>
      <c r="AY266" t="s">
        <v>49</v>
      </c>
    </row>
    <row r="267" ht="17.25" spans="25:51">
      <c r="Y267" s="87"/>
      <c r="Z267">
        <f t="shared" si="37"/>
        <v>0</v>
      </c>
      <c r="AA267">
        <f t="shared" si="35"/>
        <v>0</v>
      </c>
      <c r="AB267" s="82" t="s">
        <v>660</v>
      </c>
      <c r="AC267" s="82">
        <v>0</v>
      </c>
      <c r="AD267" s="82">
        <v>0</v>
      </c>
      <c r="AE267" s="82">
        <v>0</v>
      </c>
      <c r="AF267" s="82">
        <v>0</v>
      </c>
      <c r="AG267">
        <f t="shared" si="36"/>
        <v>0</v>
      </c>
      <c r="AI267" s="94" t="s">
        <v>661</v>
      </c>
      <c r="AJ267" s="90" t="s">
        <v>49</v>
      </c>
      <c r="AX267" t="s">
        <v>661</v>
      </c>
      <c r="AY267" t="s">
        <v>49</v>
      </c>
    </row>
    <row r="268" ht="17.25" spans="25:51">
      <c r="Y268" s="87"/>
      <c r="Z268">
        <f t="shared" si="37"/>
        <v>0</v>
      </c>
      <c r="AA268" t="str">
        <f t="shared" si="35"/>
        <v>陆家嘴支行</v>
      </c>
      <c r="AB268" s="82" t="s">
        <v>132</v>
      </c>
      <c r="AC268" s="82">
        <v>0</v>
      </c>
      <c r="AD268" s="82">
        <v>0</v>
      </c>
      <c r="AE268" s="82">
        <v>0</v>
      </c>
      <c r="AF268" s="82">
        <v>0</v>
      </c>
      <c r="AG268" t="str">
        <f t="shared" si="36"/>
        <v>陆家嘴支行</v>
      </c>
      <c r="AI268" s="96" t="s">
        <v>662</v>
      </c>
      <c r="AJ268" s="90" t="s">
        <v>49</v>
      </c>
      <c r="AX268" t="s">
        <v>662</v>
      </c>
      <c r="AY268" t="s">
        <v>49</v>
      </c>
    </row>
    <row r="269" ht="17.25" spans="25:51">
      <c r="Y269" s="87"/>
      <c r="Z269">
        <f t="shared" si="37"/>
        <v>0</v>
      </c>
      <c r="AA269">
        <f t="shared" si="35"/>
        <v>0</v>
      </c>
      <c r="AB269" s="82" t="s">
        <v>308</v>
      </c>
      <c r="AC269" s="82">
        <v>0</v>
      </c>
      <c r="AD269" s="82">
        <v>0</v>
      </c>
      <c r="AE269" s="82">
        <v>0</v>
      </c>
      <c r="AF269" s="82">
        <v>0</v>
      </c>
      <c r="AG269">
        <f t="shared" si="36"/>
        <v>0</v>
      </c>
      <c r="AI269" s="95" t="s">
        <v>664</v>
      </c>
      <c r="AJ269" s="90" t="s">
        <v>49</v>
      </c>
      <c r="AX269" t="s">
        <v>664</v>
      </c>
      <c r="AY269" t="s">
        <v>49</v>
      </c>
    </row>
    <row r="270" ht="17.25" spans="25:51">
      <c r="Y270" s="87"/>
      <c r="Z270">
        <f t="shared" si="37"/>
        <v>0</v>
      </c>
      <c r="AA270" t="str">
        <f t="shared" si="35"/>
        <v>六团支行</v>
      </c>
      <c r="AB270" s="82" t="s">
        <v>663</v>
      </c>
      <c r="AC270" s="82">
        <v>0</v>
      </c>
      <c r="AD270" s="82">
        <v>0</v>
      </c>
      <c r="AE270" s="82">
        <v>0</v>
      </c>
      <c r="AF270" s="82">
        <v>0</v>
      </c>
      <c r="AG270" t="str">
        <f t="shared" si="36"/>
        <v>六团支行</v>
      </c>
      <c r="AI270" s="90" t="s">
        <v>666</v>
      </c>
      <c r="AJ270" s="90" t="s">
        <v>49</v>
      </c>
      <c r="AX270" t="s">
        <v>666</v>
      </c>
      <c r="AY270" t="s">
        <v>49</v>
      </c>
    </row>
    <row r="271" ht="17.25" spans="25:51">
      <c r="Y271" s="87"/>
      <c r="Z271">
        <f t="shared" si="37"/>
        <v>0</v>
      </c>
      <c r="AA271">
        <f t="shared" si="35"/>
        <v>0</v>
      </c>
      <c r="AB271" s="82" t="s">
        <v>665</v>
      </c>
      <c r="AC271" s="82">
        <v>0</v>
      </c>
      <c r="AD271" s="82">
        <v>0</v>
      </c>
      <c r="AE271" s="82">
        <v>0</v>
      </c>
      <c r="AF271" s="82">
        <v>0</v>
      </c>
      <c r="AG271">
        <f t="shared" si="36"/>
        <v>0</v>
      </c>
      <c r="AI271" s="90" t="s">
        <v>668</v>
      </c>
      <c r="AJ271" s="90" t="s">
        <v>49</v>
      </c>
      <c r="AX271" t="s">
        <v>668</v>
      </c>
      <c r="AY271" t="s">
        <v>49</v>
      </c>
    </row>
    <row r="272" ht="17.25" spans="25:51">
      <c r="Y272" s="87"/>
      <c r="Z272">
        <f t="shared" si="37"/>
        <v>0</v>
      </c>
      <c r="AA272">
        <f t="shared" si="35"/>
        <v>0</v>
      </c>
      <c r="AB272" s="82" t="s">
        <v>667</v>
      </c>
      <c r="AC272" s="82">
        <v>0</v>
      </c>
      <c r="AD272" s="82">
        <v>0</v>
      </c>
      <c r="AE272" s="82">
        <v>0</v>
      </c>
      <c r="AF272" s="82">
        <v>0</v>
      </c>
      <c r="AG272">
        <f t="shared" si="36"/>
        <v>0</v>
      </c>
      <c r="AI272" s="94" t="s">
        <v>669</v>
      </c>
      <c r="AJ272" s="90" t="s">
        <v>49</v>
      </c>
      <c r="AX272" t="s">
        <v>669</v>
      </c>
      <c r="AY272" t="s">
        <v>49</v>
      </c>
    </row>
    <row r="273" ht="17.25" spans="25:51">
      <c r="Y273" s="87"/>
      <c r="Z273">
        <f t="shared" si="37"/>
        <v>0</v>
      </c>
      <c r="AA273" t="str">
        <f t="shared" si="35"/>
        <v>风险管理部</v>
      </c>
      <c r="AB273" s="82" t="s">
        <v>492</v>
      </c>
      <c r="AC273" s="82">
        <v>0</v>
      </c>
      <c r="AD273" s="82">
        <v>0</v>
      </c>
      <c r="AE273" s="82">
        <v>0</v>
      </c>
      <c r="AF273" s="82">
        <v>0</v>
      </c>
      <c r="AG273" t="str">
        <f t="shared" si="36"/>
        <v>风险管理部</v>
      </c>
      <c r="AI273" s="90" t="s">
        <v>425</v>
      </c>
      <c r="AJ273" s="90" t="s">
        <v>241</v>
      </c>
      <c r="AX273" t="s">
        <v>425</v>
      </c>
      <c r="AY273" t="s">
        <v>241</v>
      </c>
    </row>
    <row r="274" ht="17.25" spans="25:51">
      <c r="Y274" s="87"/>
      <c r="Z274">
        <f t="shared" si="37"/>
        <v>0</v>
      </c>
      <c r="AA274">
        <f t="shared" si="35"/>
        <v>0</v>
      </c>
      <c r="AB274" s="82" t="s">
        <v>670</v>
      </c>
      <c r="AC274" s="82">
        <v>0</v>
      </c>
      <c r="AD274" s="82">
        <v>0</v>
      </c>
      <c r="AE274" s="82">
        <v>0</v>
      </c>
      <c r="AF274" s="82">
        <v>0</v>
      </c>
      <c r="AG274">
        <f t="shared" si="36"/>
        <v>0</v>
      </c>
      <c r="AI274" s="90" t="s">
        <v>183</v>
      </c>
      <c r="AJ274" s="90" t="s">
        <v>241</v>
      </c>
      <c r="AX274" t="s">
        <v>183</v>
      </c>
      <c r="AY274" t="s">
        <v>241</v>
      </c>
    </row>
    <row r="275" ht="17.25" spans="25:51">
      <c r="Y275" s="87"/>
      <c r="Z275">
        <f t="shared" si="37"/>
        <v>0</v>
      </c>
      <c r="AA275" t="str">
        <f t="shared" si="35"/>
        <v>江镇支行</v>
      </c>
      <c r="AB275" s="82" t="s">
        <v>140</v>
      </c>
      <c r="AC275" s="82">
        <v>0</v>
      </c>
      <c r="AD275" s="82">
        <v>0</v>
      </c>
      <c r="AE275" s="82">
        <v>0</v>
      </c>
      <c r="AF275" s="82">
        <v>0</v>
      </c>
      <c r="AG275" t="str">
        <f t="shared" si="36"/>
        <v>江镇支行</v>
      </c>
      <c r="AI275" s="90" t="s">
        <v>461</v>
      </c>
      <c r="AJ275" s="90" t="s">
        <v>241</v>
      </c>
      <c r="AX275" t="s">
        <v>461</v>
      </c>
      <c r="AY275" t="s">
        <v>241</v>
      </c>
    </row>
    <row r="276" ht="17.25" spans="25:51">
      <c r="Y276" s="87"/>
      <c r="Z276">
        <f t="shared" si="37"/>
        <v>0</v>
      </c>
      <c r="AA276" t="str">
        <f t="shared" si="35"/>
        <v>运营管理部</v>
      </c>
      <c r="AB276" s="82" t="s">
        <v>348</v>
      </c>
      <c r="AC276" s="82">
        <v>0</v>
      </c>
      <c r="AD276" s="82">
        <v>0</v>
      </c>
      <c r="AE276" s="82">
        <v>0</v>
      </c>
      <c r="AF276" s="82">
        <v>0</v>
      </c>
      <c r="AG276" t="str">
        <f t="shared" si="36"/>
        <v>运营管理部</v>
      </c>
      <c r="AI276" s="90" t="s">
        <v>484</v>
      </c>
      <c r="AJ276" s="90" t="s">
        <v>241</v>
      </c>
      <c r="AX276" t="s">
        <v>484</v>
      </c>
      <c r="AY276" t="s">
        <v>241</v>
      </c>
    </row>
    <row r="277" ht="17.25" spans="25:51">
      <c r="Y277" s="87"/>
      <c r="Z277">
        <f t="shared" si="37"/>
        <v>0</v>
      </c>
      <c r="AA277">
        <f t="shared" si="35"/>
        <v>0</v>
      </c>
      <c r="AB277" s="82" t="s">
        <v>671</v>
      </c>
      <c r="AC277" s="82">
        <v>0</v>
      </c>
      <c r="AD277" s="82">
        <v>0</v>
      </c>
      <c r="AE277" s="82">
        <v>0</v>
      </c>
      <c r="AF277" s="82">
        <v>0</v>
      </c>
      <c r="AG277">
        <f t="shared" si="36"/>
        <v>0</v>
      </c>
      <c r="AI277" s="90" t="s">
        <v>214</v>
      </c>
      <c r="AJ277" s="90" t="s">
        <v>241</v>
      </c>
      <c r="AX277" t="s">
        <v>214</v>
      </c>
      <c r="AY277" t="s">
        <v>241</v>
      </c>
    </row>
    <row r="278" ht="17.25" spans="25:51">
      <c r="Y278" s="87"/>
      <c r="Z278">
        <f t="shared" si="37"/>
        <v>0</v>
      </c>
      <c r="AA278">
        <f t="shared" si="35"/>
        <v>0</v>
      </c>
      <c r="AB278" s="82" t="s">
        <v>672</v>
      </c>
      <c r="AC278" s="82">
        <v>0</v>
      </c>
      <c r="AD278" s="82">
        <v>0</v>
      </c>
      <c r="AE278" s="82">
        <v>0</v>
      </c>
      <c r="AF278" s="82">
        <v>0</v>
      </c>
      <c r="AG278">
        <f t="shared" si="36"/>
        <v>0</v>
      </c>
      <c r="AI278" s="90" t="s">
        <v>613</v>
      </c>
      <c r="AJ278" s="90" t="s">
        <v>241</v>
      </c>
      <c r="AX278" t="s">
        <v>613</v>
      </c>
      <c r="AY278" t="s">
        <v>241</v>
      </c>
    </row>
    <row r="279" ht="17.25" spans="25:51">
      <c r="Y279" s="87"/>
      <c r="Z279">
        <f t="shared" si="37"/>
        <v>0</v>
      </c>
      <c r="AA279" t="str">
        <f t="shared" si="35"/>
        <v>金桥支行</v>
      </c>
      <c r="AB279" s="82" t="s">
        <v>673</v>
      </c>
      <c r="AC279" s="82">
        <v>0</v>
      </c>
      <c r="AD279" s="82">
        <v>0</v>
      </c>
      <c r="AE279" s="82">
        <v>0</v>
      </c>
      <c r="AF279" s="82">
        <v>0</v>
      </c>
      <c r="AG279" t="str">
        <f t="shared" si="36"/>
        <v>金桥支行</v>
      </c>
      <c r="AI279" s="90" t="s">
        <v>675</v>
      </c>
      <c r="AJ279" s="90" t="s">
        <v>241</v>
      </c>
      <c r="AX279" t="s">
        <v>675</v>
      </c>
      <c r="AY279" t="s">
        <v>241</v>
      </c>
    </row>
    <row r="280" ht="17.25" spans="25:51">
      <c r="Y280" s="87"/>
      <c r="Z280">
        <f t="shared" si="37"/>
        <v>0</v>
      </c>
      <c r="AA280">
        <f t="shared" si="35"/>
        <v>0</v>
      </c>
      <c r="AB280" s="82" t="s">
        <v>674</v>
      </c>
      <c r="AC280" s="82">
        <v>0</v>
      </c>
      <c r="AD280" s="82">
        <v>0</v>
      </c>
      <c r="AE280" s="82">
        <v>0</v>
      </c>
      <c r="AF280" s="82">
        <v>0</v>
      </c>
      <c r="AG280">
        <f t="shared" si="36"/>
        <v>0</v>
      </c>
      <c r="AI280" s="90" t="s">
        <v>677</v>
      </c>
      <c r="AJ280" s="90" t="s">
        <v>241</v>
      </c>
      <c r="AX280" t="s">
        <v>677</v>
      </c>
      <c r="AY280" t="s">
        <v>241</v>
      </c>
    </row>
    <row r="281" ht="17.25" spans="25:51">
      <c r="Y281" s="87"/>
      <c r="Z281">
        <f t="shared" si="37"/>
        <v>0</v>
      </c>
      <c r="AA281" t="str">
        <f t="shared" si="35"/>
        <v>金桥支行</v>
      </c>
      <c r="AB281" s="82" t="s">
        <v>676</v>
      </c>
      <c r="AC281" s="82">
        <v>0</v>
      </c>
      <c r="AD281" s="82">
        <v>0</v>
      </c>
      <c r="AE281" s="82">
        <v>0</v>
      </c>
      <c r="AF281" s="82">
        <v>0</v>
      </c>
      <c r="AG281" t="str">
        <f t="shared" si="36"/>
        <v>金桥支行</v>
      </c>
      <c r="AI281" s="90" t="s">
        <v>679</v>
      </c>
      <c r="AJ281" s="90" t="s">
        <v>241</v>
      </c>
      <c r="AX281" t="s">
        <v>679</v>
      </c>
      <c r="AY281" t="s">
        <v>241</v>
      </c>
    </row>
    <row r="282" ht="17.25" spans="25:51">
      <c r="Y282" s="87"/>
      <c r="Z282">
        <f t="shared" si="37"/>
        <v>0</v>
      </c>
      <c r="AA282">
        <f t="shared" si="35"/>
        <v>0</v>
      </c>
      <c r="AB282" s="82" t="s">
        <v>678</v>
      </c>
      <c r="AC282" s="82">
        <v>0</v>
      </c>
      <c r="AD282" s="82">
        <v>0</v>
      </c>
      <c r="AE282" s="82">
        <v>0</v>
      </c>
      <c r="AF282" s="82">
        <v>45000</v>
      </c>
      <c r="AG282">
        <f t="shared" si="36"/>
        <v>0</v>
      </c>
      <c r="AI282" s="90" t="s">
        <v>681</v>
      </c>
      <c r="AJ282" s="90" t="s">
        <v>57</v>
      </c>
      <c r="AX282" t="s">
        <v>681</v>
      </c>
      <c r="AY282" t="s">
        <v>57</v>
      </c>
    </row>
    <row r="283" ht="17.25" spans="25:51">
      <c r="Y283" s="87"/>
      <c r="Z283">
        <f t="shared" si="37"/>
        <v>0</v>
      </c>
      <c r="AA283">
        <f t="shared" si="35"/>
        <v>0</v>
      </c>
      <c r="AB283" s="82" t="s">
        <v>680</v>
      </c>
      <c r="AC283" s="82">
        <v>0</v>
      </c>
      <c r="AD283" s="82">
        <v>0</v>
      </c>
      <c r="AE283" s="82">
        <v>0</v>
      </c>
      <c r="AF283" s="82">
        <v>0</v>
      </c>
      <c r="AG283">
        <f t="shared" si="36"/>
        <v>0</v>
      </c>
      <c r="AI283" s="90" t="s">
        <v>683</v>
      </c>
      <c r="AJ283" s="90" t="s">
        <v>57</v>
      </c>
      <c r="AX283" t="s">
        <v>683</v>
      </c>
      <c r="AY283" t="s">
        <v>57</v>
      </c>
    </row>
    <row r="284" ht="17.25" spans="25:51">
      <c r="Y284" s="87"/>
      <c r="Z284">
        <f t="shared" si="37"/>
        <v>0</v>
      </c>
      <c r="AA284">
        <f t="shared" si="35"/>
        <v>0</v>
      </c>
      <c r="AB284" s="82" t="s">
        <v>682</v>
      </c>
      <c r="AC284" s="82">
        <v>0</v>
      </c>
      <c r="AD284" s="82">
        <v>0</v>
      </c>
      <c r="AE284" s="82">
        <v>0</v>
      </c>
      <c r="AF284" s="82">
        <v>0</v>
      </c>
      <c r="AG284">
        <f t="shared" si="36"/>
        <v>0</v>
      </c>
      <c r="AI284" s="90" t="s">
        <v>685</v>
      </c>
      <c r="AJ284" s="90" t="s">
        <v>57</v>
      </c>
      <c r="AX284" t="s">
        <v>685</v>
      </c>
      <c r="AY284" t="s">
        <v>57</v>
      </c>
    </row>
    <row r="285" ht="17.25" spans="25:51">
      <c r="Y285" s="87"/>
      <c r="Z285">
        <f t="shared" si="37"/>
        <v>0</v>
      </c>
      <c r="AA285" t="str">
        <f t="shared" si="35"/>
        <v>六里支行</v>
      </c>
      <c r="AB285" s="82" t="s">
        <v>684</v>
      </c>
      <c r="AC285" s="82">
        <v>0</v>
      </c>
      <c r="AD285" s="82">
        <v>0</v>
      </c>
      <c r="AE285" s="82">
        <v>0</v>
      </c>
      <c r="AF285" s="82">
        <v>0</v>
      </c>
      <c r="AG285" t="str">
        <f t="shared" si="36"/>
        <v>六里支行</v>
      </c>
      <c r="AI285" s="90" t="s">
        <v>529</v>
      </c>
      <c r="AJ285" s="90" t="s">
        <v>57</v>
      </c>
      <c r="AX285" t="s">
        <v>529</v>
      </c>
      <c r="AY285" t="s">
        <v>57</v>
      </c>
    </row>
    <row r="286" ht="17.25" spans="25:51">
      <c r="Y286" s="87"/>
      <c r="Z286">
        <f t="shared" si="37"/>
        <v>0</v>
      </c>
      <c r="AA286">
        <f t="shared" si="35"/>
        <v>0</v>
      </c>
      <c r="AB286" s="82" t="s">
        <v>686</v>
      </c>
      <c r="AC286" s="82">
        <v>0</v>
      </c>
      <c r="AD286" s="82">
        <v>0</v>
      </c>
      <c r="AE286" s="82">
        <v>0</v>
      </c>
      <c r="AF286" s="82">
        <v>0</v>
      </c>
      <c r="AG286">
        <f t="shared" si="36"/>
        <v>0</v>
      </c>
      <c r="AI286" s="95" t="s">
        <v>435</v>
      </c>
      <c r="AJ286" s="90" t="s">
        <v>57</v>
      </c>
      <c r="AX286" t="s">
        <v>435</v>
      </c>
      <c r="AY286" t="s">
        <v>57</v>
      </c>
    </row>
    <row r="287" ht="17.25" spans="25:51">
      <c r="Y287" s="87"/>
      <c r="Z287">
        <f t="shared" si="37"/>
        <v>0</v>
      </c>
      <c r="AA287" t="str">
        <f t="shared" si="35"/>
        <v>人力资源部</v>
      </c>
      <c r="AB287" s="82" t="s">
        <v>181</v>
      </c>
      <c r="AC287" s="82">
        <v>0</v>
      </c>
      <c r="AD287" s="82">
        <v>0</v>
      </c>
      <c r="AE287" s="82">
        <v>0</v>
      </c>
      <c r="AF287" s="82">
        <v>0</v>
      </c>
      <c r="AG287" t="str">
        <f t="shared" si="36"/>
        <v>人力资源部</v>
      </c>
      <c r="AI287" s="96" t="s">
        <v>270</v>
      </c>
      <c r="AJ287" s="90" t="s">
        <v>57</v>
      </c>
      <c r="AX287" t="s">
        <v>270</v>
      </c>
      <c r="AY287" t="s">
        <v>57</v>
      </c>
    </row>
    <row r="288" ht="17.25" spans="25:51">
      <c r="Y288" s="87"/>
      <c r="Z288">
        <f t="shared" si="37"/>
        <v>0</v>
      </c>
      <c r="AA288" t="str">
        <f t="shared" si="35"/>
        <v>风险管理部</v>
      </c>
      <c r="AB288" s="82" t="s">
        <v>524</v>
      </c>
      <c r="AC288" s="82">
        <v>0</v>
      </c>
      <c r="AD288" s="82">
        <v>0</v>
      </c>
      <c r="AE288" s="82">
        <v>0</v>
      </c>
      <c r="AF288" s="82">
        <v>0</v>
      </c>
      <c r="AG288" t="str">
        <f t="shared" si="36"/>
        <v>风险管理部</v>
      </c>
      <c r="AI288" s="90" t="s">
        <v>687</v>
      </c>
      <c r="AJ288" s="90" t="s">
        <v>57</v>
      </c>
      <c r="AX288" t="s">
        <v>687</v>
      </c>
      <c r="AY288" t="s">
        <v>57</v>
      </c>
    </row>
    <row r="289" ht="17.25" spans="25:51">
      <c r="Y289" s="87"/>
      <c r="Z289">
        <f t="shared" si="37"/>
        <v>0</v>
      </c>
      <c r="AA289" t="str">
        <f t="shared" si="35"/>
        <v>花木支行</v>
      </c>
      <c r="AB289" s="82" t="s">
        <v>681</v>
      </c>
      <c r="AC289" s="82">
        <v>0</v>
      </c>
      <c r="AD289" s="82">
        <v>0</v>
      </c>
      <c r="AE289" s="82">
        <v>0</v>
      </c>
      <c r="AF289" s="82">
        <v>0</v>
      </c>
      <c r="AG289" t="str">
        <f t="shared" si="36"/>
        <v>花木支行</v>
      </c>
      <c r="AI289" s="90" t="s">
        <v>688</v>
      </c>
      <c r="AJ289" s="90" t="s">
        <v>57</v>
      </c>
      <c r="AX289" t="s">
        <v>688</v>
      </c>
      <c r="AY289" t="s">
        <v>57</v>
      </c>
    </row>
    <row r="290" ht="17.25" spans="25:51">
      <c r="Y290" s="87"/>
      <c r="Z290">
        <f t="shared" si="37"/>
        <v>0</v>
      </c>
      <c r="AA290" t="str">
        <f t="shared" si="35"/>
        <v>金海华城分理处</v>
      </c>
      <c r="AB290" s="82" t="s">
        <v>145</v>
      </c>
      <c r="AC290" s="82">
        <v>0</v>
      </c>
      <c r="AD290" s="82">
        <v>0</v>
      </c>
      <c r="AE290" s="82">
        <v>0</v>
      </c>
      <c r="AF290" s="82">
        <v>0</v>
      </c>
      <c r="AG290" t="str">
        <f t="shared" si="36"/>
        <v>金海华城分理处</v>
      </c>
      <c r="AI290" s="90" t="s">
        <v>636</v>
      </c>
      <c r="AJ290" s="90" t="s">
        <v>57</v>
      </c>
      <c r="AX290" t="s">
        <v>636</v>
      </c>
      <c r="AY290" t="s">
        <v>57</v>
      </c>
    </row>
    <row r="291" ht="17.25" spans="25:51">
      <c r="Y291" s="87"/>
      <c r="Z291">
        <f t="shared" si="37"/>
        <v>0</v>
      </c>
      <c r="AA291" t="str">
        <f t="shared" si="35"/>
        <v>张江支行</v>
      </c>
      <c r="AB291" s="82" t="s">
        <v>313</v>
      </c>
      <c r="AC291" s="82">
        <v>0</v>
      </c>
      <c r="AD291" s="82">
        <v>0</v>
      </c>
      <c r="AE291" s="82">
        <v>0</v>
      </c>
      <c r="AF291" s="82">
        <v>0</v>
      </c>
      <c r="AG291" t="str">
        <f t="shared" si="36"/>
        <v>张江支行</v>
      </c>
      <c r="AI291" s="90" t="s">
        <v>449</v>
      </c>
      <c r="AJ291" s="90" t="s">
        <v>121</v>
      </c>
      <c r="AX291" t="s">
        <v>449</v>
      </c>
      <c r="AY291" t="s">
        <v>121</v>
      </c>
    </row>
    <row r="292" ht="17.25" spans="25:51">
      <c r="Y292" s="87"/>
      <c r="Z292">
        <f t="shared" si="37"/>
        <v>0</v>
      </c>
      <c r="AA292" t="str">
        <f t="shared" si="35"/>
        <v>洋泾支行</v>
      </c>
      <c r="AB292" s="82" t="s">
        <v>689</v>
      </c>
      <c r="AC292" s="82">
        <v>0</v>
      </c>
      <c r="AD292" s="82">
        <v>0</v>
      </c>
      <c r="AE292" s="82">
        <v>0</v>
      </c>
      <c r="AF292" s="82">
        <v>0</v>
      </c>
      <c r="AG292" t="str">
        <f t="shared" si="36"/>
        <v>洋泾支行</v>
      </c>
      <c r="AI292" s="90" t="s">
        <v>364</v>
      </c>
      <c r="AJ292" s="90" t="s">
        <v>57</v>
      </c>
      <c r="AX292" t="s">
        <v>364</v>
      </c>
      <c r="AY292" t="s">
        <v>57</v>
      </c>
    </row>
    <row r="293" ht="17.25" spans="25:51">
      <c r="Y293" s="87"/>
      <c r="Z293">
        <f t="shared" si="37"/>
        <v>0</v>
      </c>
      <c r="AA293">
        <f t="shared" si="35"/>
        <v>0</v>
      </c>
      <c r="AB293" s="82" t="s">
        <v>316</v>
      </c>
      <c r="AC293" s="82">
        <v>0</v>
      </c>
      <c r="AD293" s="82">
        <v>0</v>
      </c>
      <c r="AE293" s="82">
        <v>0</v>
      </c>
      <c r="AF293" s="82">
        <v>0</v>
      </c>
      <c r="AG293">
        <f t="shared" si="36"/>
        <v>0</v>
      </c>
      <c r="AI293" s="90" t="s">
        <v>154</v>
      </c>
      <c r="AJ293" s="90" t="s">
        <v>57</v>
      </c>
      <c r="AX293" t="s">
        <v>154</v>
      </c>
      <c r="AY293" t="s">
        <v>57</v>
      </c>
    </row>
    <row r="294" ht="17.25" spans="25:51">
      <c r="Y294" s="87"/>
      <c r="Z294">
        <f t="shared" si="37"/>
        <v>0</v>
      </c>
      <c r="AA294">
        <f t="shared" si="35"/>
        <v>0</v>
      </c>
      <c r="AB294" s="82" t="s">
        <v>690</v>
      </c>
      <c r="AC294" s="82">
        <v>0</v>
      </c>
      <c r="AD294" s="82">
        <v>0</v>
      </c>
      <c r="AE294" s="82">
        <v>0</v>
      </c>
      <c r="AF294" s="82">
        <v>0</v>
      </c>
      <c r="AG294">
        <f t="shared" si="36"/>
        <v>0</v>
      </c>
      <c r="AI294" s="95" t="s">
        <v>339</v>
      </c>
      <c r="AJ294" s="90" t="s">
        <v>57</v>
      </c>
      <c r="AX294" t="s">
        <v>339</v>
      </c>
      <c r="AY294" t="s">
        <v>57</v>
      </c>
    </row>
    <row r="295" ht="17.25" spans="25:51">
      <c r="Y295" s="87"/>
      <c r="Z295">
        <f t="shared" si="37"/>
        <v>0</v>
      </c>
      <c r="AA295" t="str">
        <f t="shared" si="35"/>
        <v>高桥支行</v>
      </c>
      <c r="AB295" s="82" t="s">
        <v>691</v>
      </c>
      <c r="AC295" s="82">
        <v>0</v>
      </c>
      <c r="AD295" s="82">
        <v>0</v>
      </c>
      <c r="AE295" s="82">
        <v>0</v>
      </c>
      <c r="AF295" s="82">
        <v>0</v>
      </c>
      <c r="AG295" t="str">
        <f t="shared" si="36"/>
        <v>高桥支行</v>
      </c>
      <c r="AI295" s="96" t="s">
        <v>692</v>
      </c>
      <c r="AJ295" s="90" t="s">
        <v>57</v>
      </c>
      <c r="AX295" t="s">
        <v>692</v>
      </c>
      <c r="AY295" t="s">
        <v>57</v>
      </c>
    </row>
    <row r="296" ht="17.25" spans="25:51">
      <c r="Y296" s="87"/>
      <c r="Z296">
        <f t="shared" si="37"/>
        <v>0</v>
      </c>
      <c r="AA296" t="str">
        <f t="shared" si="35"/>
        <v>营业部</v>
      </c>
      <c r="AB296" s="82" t="s">
        <v>632</v>
      </c>
      <c r="AC296" s="82">
        <v>0</v>
      </c>
      <c r="AD296" s="82">
        <v>0</v>
      </c>
      <c r="AE296" s="82">
        <v>0</v>
      </c>
      <c r="AF296" s="82">
        <v>0</v>
      </c>
      <c r="AG296" t="str">
        <f t="shared" si="36"/>
        <v>营业部</v>
      </c>
      <c r="AI296" s="90" t="s">
        <v>694</v>
      </c>
      <c r="AJ296" s="90" t="s">
        <v>57</v>
      </c>
      <c r="AX296" t="s">
        <v>694</v>
      </c>
      <c r="AY296" t="s">
        <v>57</v>
      </c>
    </row>
    <row r="297" ht="17.25" spans="25:51">
      <c r="Y297" s="87"/>
      <c r="Z297">
        <f t="shared" si="37"/>
        <v>0</v>
      </c>
      <c r="AA297">
        <f t="shared" si="35"/>
        <v>0</v>
      </c>
      <c r="AB297" s="82" t="s">
        <v>693</v>
      </c>
      <c r="AC297" s="82">
        <v>0</v>
      </c>
      <c r="AD297" s="82">
        <v>0</v>
      </c>
      <c r="AE297" s="82">
        <v>0</v>
      </c>
      <c r="AF297" s="82">
        <v>0</v>
      </c>
      <c r="AG297">
        <f t="shared" si="36"/>
        <v>0</v>
      </c>
      <c r="AI297" s="90" t="s">
        <v>696</v>
      </c>
      <c r="AJ297" s="90" t="s">
        <v>57</v>
      </c>
      <c r="AX297" t="s">
        <v>696</v>
      </c>
      <c r="AY297" t="s">
        <v>57</v>
      </c>
    </row>
    <row r="298" ht="17.25" spans="25:51">
      <c r="Y298" s="87"/>
      <c r="Z298">
        <f t="shared" si="37"/>
        <v>0</v>
      </c>
      <c r="AA298">
        <f t="shared" si="35"/>
        <v>0</v>
      </c>
      <c r="AB298" s="82" t="s">
        <v>695</v>
      </c>
      <c r="AC298" s="82">
        <v>0</v>
      </c>
      <c r="AD298" s="82">
        <v>0</v>
      </c>
      <c r="AE298" s="82">
        <v>0</v>
      </c>
      <c r="AF298" s="82">
        <v>0</v>
      </c>
      <c r="AG298">
        <f t="shared" si="36"/>
        <v>0</v>
      </c>
      <c r="AI298" s="90" t="s">
        <v>505</v>
      </c>
      <c r="AJ298" s="90" t="s">
        <v>57</v>
      </c>
      <c r="AX298" t="s">
        <v>505</v>
      </c>
      <c r="AY298" t="s">
        <v>57</v>
      </c>
    </row>
    <row r="299" ht="17.25" spans="25:51">
      <c r="Y299" s="87"/>
      <c r="Z299">
        <f t="shared" si="37"/>
        <v>0</v>
      </c>
      <c r="AA299" t="str">
        <f t="shared" si="35"/>
        <v>运营管理部</v>
      </c>
      <c r="AB299" s="82" t="s">
        <v>398</v>
      </c>
      <c r="AC299" s="82">
        <v>0</v>
      </c>
      <c r="AD299" s="82">
        <v>0</v>
      </c>
      <c r="AE299" s="82">
        <v>0</v>
      </c>
      <c r="AF299" s="82">
        <v>0</v>
      </c>
      <c r="AG299" t="str">
        <f t="shared" si="36"/>
        <v>运营管理部</v>
      </c>
      <c r="AI299" s="90" t="s">
        <v>698</v>
      </c>
      <c r="AJ299" s="90" t="s">
        <v>57</v>
      </c>
      <c r="AX299" t="s">
        <v>698</v>
      </c>
      <c r="AY299" t="s">
        <v>57</v>
      </c>
    </row>
    <row r="300" ht="17.25" spans="25:51">
      <c r="Y300" s="87"/>
      <c r="Z300">
        <f t="shared" si="37"/>
        <v>0</v>
      </c>
      <c r="AA300" t="str">
        <f t="shared" si="35"/>
        <v>合庆支行</v>
      </c>
      <c r="AB300" s="82" t="s">
        <v>697</v>
      </c>
      <c r="AC300" s="82">
        <v>0</v>
      </c>
      <c r="AD300" s="82">
        <v>0</v>
      </c>
      <c r="AE300" s="82">
        <v>0</v>
      </c>
      <c r="AF300" s="82">
        <v>0</v>
      </c>
      <c r="AG300" t="str">
        <f t="shared" si="36"/>
        <v>合庆支行</v>
      </c>
      <c r="AI300" s="90" t="s">
        <v>256</v>
      </c>
      <c r="AJ300" s="90" t="s">
        <v>84</v>
      </c>
      <c r="AX300" t="s">
        <v>256</v>
      </c>
      <c r="AY300" t="s">
        <v>84</v>
      </c>
    </row>
    <row r="301" ht="17.25" spans="25:51">
      <c r="Y301" s="87"/>
      <c r="Z301">
        <f t="shared" si="37"/>
        <v>0</v>
      </c>
      <c r="AA301">
        <f t="shared" si="35"/>
        <v>0</v>
      </c>
      <c r="AB301" s="82" t="s">
        <v>699</v>
      </c>
      <c r="AC301" s="82">
        <v>0</v>
      </c>
      <c r="AD301" s="82">
        <v>0</v>
      </c>
      <c r="AE301" s="82">
        <v>0</v>
      </c>
      <c r="AF301" s="82">
        <v>0</v>
      </c>
      <c r="AG301">
        <f t="shared" si="36"/>
        <v>0</v>
      </c>
      <c r="AI301" s="90" t="s">
        <v>381</v>
      </c>
      <c r="AJ301" s="90" t="s">
        <v>84</v>
      </c>
      <c r="AX301" t="s">
        <v>381</v>
      </c>
      <c r="AY301" t="s">
        <v>84</v>
      </c>
    </row>
    <row r="302" ht="17.25" spans="25:51">
      <c r="Y302" s="87"/>
      <c r="Z302">
        <f t="shared" si="37"/>
        <v>0</v>
      </c>
      <c r="AA302" t="str">
        <f t="shared" si="35"/>
        <v>零售市场部</v>
      </c>
      <c r="AB302" s="82" t="s">
        <v>150</v>
      </c>
      <c r="AC302" s="82">
        <v>0</v>
      </c>
      <c r="AD302" s="82">
        <v>0</v>
      </c>
      <c r="AE302" s="82">
        <v>0</v>
      </c>
      <c r="AF302" s="82">
        <v>0</v>
      </c>
      <c r="AG302" t="str">
        <f t="shared" si="36"/>
        <v>零售市场部</v>
      </c>
      <c r="AI302" s="90" t="s">
        <v>95</v>
      </c>
      <c r="AJ302" s="90" t="s">
        <v>84</v>
      </c>
      <c r="AX302" t="s">
        <v>95</v>
      </c>
      <c r="AY302" t="s">
        <v>84</v>
      </c>
    </row>
    <row r="303" ht="17.25" spans="25:51">
      <c r="Y303" s="87"/>
      <c r="Z303">
        <f t="shared" si="37"/>
        <v>0</v>
      </c>
      <c r="AA303">
        <f t="shared" si="35"/>
        <v>0</v>
      </c>
      <c r="AB303" s="82" t="s">
        <v>700</v>
      </c>
      <c r="AC303" s="82">
        <v>0</v>
      </c>
      <c r="AD303" s="82">
        <v>0</v>
      </c>
      <c r="AE303" s="82">
        <v>0</v>
      </c>
      <c r="AF303" s="82">
        <v>0</v>
      </c>
      <c r="AG303">
        <f t="shared" si="36"/>
        <v>0</v>
      </c>
      <c r="AI303" s="95" t="s">
        <v>194</v>
      </c>
      <c r="AJ303" s="90" t="s">
        <v>84</v>
      </c>
      <c r="AX303" t="s">
        <v>194</v>
      </c>
      <c r="AY303" t="s">
        <v>84</v>
      </c>
    </row>
    <row r="304" ht="17.25" spans="25:51">
      <c r="Y304" s="87"/>
      <c r="Z304">
        <f t="shared" si="37"/>
        <v>0</v>
      </c>
      <c r="AA304" t="str">
        <f t="shared" si="35"/>
        <v>办公室</v>
      </c>
      <c r="AB304" s="82" t="s">
        <v>81</v>
      </c>
      <c r="AC304" s="82">
        <v>0</v>
      </c>
      <c r="AD304" s="82">
        <v>0</v>
      </c>
      <c r="AE304" s="82">
        <v>0</v>
      </c>
      <c r="AF304" s="82">
        <v>0</v>
      </c>
      <c r="AG304" t="str">
        <f t="shared" si="36"/>
        <v>办公室</v>
      </c>
      <c r="AI304" s="90" t="s">
        <v>689</v>
      </c>
      <c r="AJ304" s="90" t="s">
        <v>84</v>
      </c>
      <c r="AX304" t="s">
        <v>689</v>
      </c>
      <c r="AY304" t="s">
        <v>84</v>
      </c>
    </row>
    <row r="305" ht="17.25" spans="25:51">
      <c r="Y305" s="87"/>
      <c r="Z305">
        <f t="shared" si="37"/>
        <v>0</v>
      </c>
      <c r="AA305" t="str">
        <f t="shared" si="35"/>
        <v>零售市场部</v>
      </c>
      <c r="AB305" s="82" t="s">
        <v>173</v>
      </c>
      <c r="AC305" s="82">
        <v>0</v>
      </c>
      <c r="AD305" s="82">
        <v>20000</v>
      </c>
      <c r="AE305" s="82">
        <v>0</v>
      </c>
      <c r="AF305" s="82">
        <v>20000</v>
      </c>
      <c r="AG305" t="str">
        <f t="shared" si="36"/>
        <v>零售市场部</v>
      </c>
      <c r="AI305" s="90" t="s">
        <v>166</v>
      </c>
      <c r="AJ305" s="90" t="s">
        <v>84</v>
      </c>
      <c r="AX305" t="s">
        <v>166</v>
      </c>
      <c r="AY305" t="s">
        <v>84</v>
      </c>
    </row>
    <row r="306" ht="17.25" spans="25:51">
      <c r="Y306" s="87"/>
      <c r="Z306">
        <f t="shared" si="37"/>
        <v>0</v>
      </c>
      <c r="AA306" t="str">
        <f t="shared" si="35"/>
        <v>黄楼支行</v>
      </c>
      <c r="AB306" s="82" t="s">
        <v>321</v>
      </c>
      <c r="AC306" s="82">
        <v>0</v>
      </c>
      <c r="AD306" s="82">
        <v>0</v>
      </c>
      <c r="AE306" s="82">
        <v>3</v>
      </c>
      <c r="AF306" s="82">
        <v>0</v>
      </c>
      <c r="AG306" t="str">
        <f t="shared" si="36"/>
        <v>黄楼支行</v>
      </c>
      <c r="AI306" s="90" t="s">
        <v>478</v>
      </c>
      <c r="AJ306" s="90" t="s">
        <v>84</v>
      </c>
      <c r="AX306" t="s">
        <v>478</v>
      </c>
      <c r="AY306" t="s">
        <v>84</v>
      </c>
    </row>
    <row r="307" ht="17.25" spans="25:51">
      <c r="Y307" s="87"/>
      <c r="Z307">
        <f t="shared" si="37"/>
        <v>0</v>
      </c>
      <c r="AA307" t="str">
        <f t="shared" si="35"/>
        <v>五星路支行</v>
      </c>
      <c r="AB307" s="82" t="s">
        <v>701</v>
      </c>
      <c r="AC307" s="82">
        <v>0</v>
      </c>
      <c r="AD307" s="82">
        <v>0</v>
      </c>
      <c r="AE307" s="82">
        <v>0</v>
      </c>
      <c r="AF307" s="82">
        <v>0</v>
      </c>
      <c r="AG307" t="str">
        <f t="shared" si="36"/>
        <v>五星路支行</v>
      </c>
      <c r="AI307" s="90" t="s">
        <v>703</v>
      </c>
      <c r="AJ307" s="90" t="s">
        <v>84</v>
      </c>
      <c r="AX307" t="s">
        <v>703</v>
      </c>
      <c r="AY307" t="s">
        <v>84</v>
      </c>
    </row>
    <row r="308" ht="17.25" spans="25:51">
      <c r="Y308" s="87"/>
      <c r="Z308">
        <f t="shared" si="37"/>
        <v>0</v>
      </c>
      <c r="AA308" t="str">
        <f t="shared" si="35"/>
        <v>川沙支行</v>
      </c>
      <c r="AB308" s="82" t="s">
        <v>702</v>
      </c>
      <c r="AC308" s="82">
        <v>0</v>
      </c>
      <c r="AD308" s="82">
        <v>0</v>
      </c>
      <c r="AE308" s="82">
        <v>0</v>
      </c>
      <c r="AF308" s="82">
        <v>0</v>
      </c>
      <c r="AG308" t="str">
        <f t="shared" si="36"/>
        <v>川沙支行</v>
      </c>
      <c r="AI308" s="90" t="s">
        <v>211</v>
      </c>
      <c r="AJ308" s="90" t="s">
        <v>135</v>
      </c>
      <c r="AX308" t="s">
        <v>211</v>
      </c>
      <c r="AY308" t="s">
        <v>135</v>
      </c>
    </row>
    <row r="309" ht="17.25" spans="25:51">
      <c r="Y309" s="87"/>
      <c r="Z309">
        <f t="shared" si="37"/>
        <v>0</v>
      </c>
      <c r="AA309" t="str">
        <f t="shared" si="35"/>
        <v>三林支行</v>
      </c>
      <c r="AB309" s="82" t="s">
        <v>704</v>
      </c>
      <c r="AC309" s="82">
        <v>0</v>
      </c>
      <c r="AD309" s="82">
        <v>0</v>
      </c>
      <c r="AE309" s="82">
        <v>0</v>
      </c>
      <c r="AF309" s="82">
        <v>0</v>
      </c>
      <c r="AG309" t="str">
        <f t="shared" si="36"/>
        <v>三林支行</v>
      </c>
      <c r="AI309" s="90" t="s">
        <v>473</v>
      </c>
      <c r="AJ309" s="90" t="s">
        <v>135</v>
      </c>
      <c r="AX309" t="s">
        <v>473</v>
      </c>
      <c r="AY309" t="s">
        <v>135</v>
      </c>
    </row>
    <row r="310" ht="17.25" spans="25:51">
      <c r="Y310" s="87"/>
      <c r="Z310">
        <f t="shared" si="37"/>
        <v>0</v>
      </c>
      <c r="AA310" t="str">
        <f t="shared" si="35"/>
        <v>六团支行</v>
      </c>
      <c r="AB310" s="82" t="s">
        <v>705</v>
      </c>
      <c r="AC310" s="82">
        <v>0</v>
      </c>
      <c r="AD310" s="82">
        <v>0</v>
      </c>
      <c r="AE310" s="82">
        <v>0</v>
      </c>
      <c r="AF310" s="82">
        <v>0</v>
      </c>
      <c r="AG310" t="str">
        <f t="shared" si="36"/>
        <v>六团支行</v>
      </c>
      <c r="AI310" s="93" t="s">
        <v>431</v>
      </c>
      <c r="AJ310" s="90" t="s">
        <v>135</v>
      </c>
      <c r="AX310" t="s">
        <v>431</v>
      </c>
      <c r="AY310" t="s">
        <v>135</v>
      </c>
    </row>
    <row r="311" ht="17.25" spans="25:51">
      <c r="Y311" s="87"/>
      <c r="Z311">
        <f t="shared" si="37"/>
        <v>0</v>
      </c>
      <c r="AA311" t="str">
        <f t="shared" si="35"/>
        <v>花木支行</v>
      </c>
      <c r="AB311" s="82" t="s">
        <v>154</v>
      </c>
      <c r="AC311" s="82">
        <v>0</v>
      </c>
      <c r="AD311" s="82">
        <v>0</v>
      </c>
      <c r="AE311" s="82">
        <v>0</v>
      </c>
      <c r="AF311" s="82">
        <v>0</v>
      </c>
      <c r="AG311" t="str">
        <f t="shared" si="36"/>
        <v>花木支行</v>
      </c>
      <c r="AI311" s="95" t="s">
        <v>322</v>
      </c>
      <c r="AJ311" s="90" t="s">
        <v>135</v>
      </c>
      <c r="AX311" t="s">
        <v>322</v>
      </c>
      <c r="AY311" t="s">
        <v>135</v>
      </c>
    </row>
    <row r="312" ht="17.25" spans="25:51">
      <c r="Y312" s="87"/>
      <c r="Z312">
        <f t="shared" si="37"/>
        <v>0</v>
      </c>
      <c r="AA312">
        <f t="shared" si="35"/>
        <v>0</v>
      </c>
      <c r="AB312" s="82" t="s">
        <v>706</v>
      </c>
      <c r="AC312" s="82">
        <v>0</v>
      </c>
      <c r="AD312" s="82">
        <v>0</v>
      </c>
      <c r="AE312" s="82">
        <v>0</v>
      </c>
      <c r="AF312" s="82">
        <v>0</v>
      </c>
      <c r="AG312">
        <f t="shared" si="36"/>
        <v>0</v>
      </c>
      <c r="AI312" s="96" t="s">
        <v>118</v>
      </c>
      <c r="AJ312" s="90" t="s">
        <v>135</v>
      </c>
      <c r="AX312" t="s">
        <v>118</v>
      </c>
      <c r="AY312" t="s">
        <v>135</v>
      </c>
    </row>
    <row r="313" ht="17.25" spans="25:51">
      <c r="Y313" s="87"/>
      <c r="Z313">
        <f t="shared" si="37"/>
        <v>0</v>
      </c>
      <c r="AA313" t="str">
        <f t="shared" si="35"/>
        <v>花木支行</v>
      </c>
      <c r="AB313" s="82" t="s">
        <v>694</v>
      </c>
      <c r="AC313" s="82">
        <v>0</v>
      </c>
      <c r="AD313" s="82">
        <v>0</v>
      </c>
      <c r="AE313" s="82">
        <v>0</v>
      </c>
      <c r="AF313" s="82">
        <v>0</v>
      </c>
      <c r="AG313" t="str">
        <f t="shared" si="36"/>
        <v>花木支行</v>
      </c>
      <c r="AI313" s="95" t="s">
        <v>708</v>
      </c>
      <c r="AJ313" s="90" t="s">
        <v>135</v>
      </c>
      <c r="AX313" t="s">
        <v>708</v>
      </c>
      <c r="AY313" t="s">
        <v>135</v>
      </c>
    </row>
    <row r="314" ht="17.25" spans="25:51">
      <c r="Y314" s="87"/>
      <c r="Z314">
        <f t="shared" si="37"/>
        <v>0</v>
      </c>
      <c r="AA314" t="str">
        <f t="shared" si="35"/>
        <v>施湾支行</v>
      </c>
      <c r="AB314" s="82" t="s">
        <v>707</v>
      </c>
      <c r="AC314" s="82">
        <v>0</v>
      </c>
      <c r="AD314" s="82">
        <v>0</v>
      </c>
      <c r="AE314" s="82">
        <v>0</v>
      </c>
      <c r="AF314" s="82">
        <v>0</v>
      </c>
      <c r="AG314" t="str">
        <f t="shared" si="36"/>
        <v>施湾支行</v>
      </c>
      <c r="AI314" s="90" t="s">
        <v>464</v>
      </c>
      <c r="AJ314" s="90" t="s">
        <v>135</v>
      </c>
      <c r="AX314" t="s">
        <v>464</v>
      </c>
      <c r="AY314" t="s">
        <v>135</v>
      </c>
    </row>
    <row r="315" ht="17.25" spans="25:51">
      <c r="Y315" s="87"/>
      <c r="Z315">
        <f t="shared" si="37"/>
        <v>0</v>
      </c>
      <c r="AA315" t="str">
        <f t="shared" si="35"/>
        <v>东沟支行</v>
      </c>
      <c r="AB315" s="82" t="s">
        <v>709</v>
      </c>
      <c r="AC315" s="82">
        <v>0</v>
      </c>
      <c r="AD315" s="82">
        <v>0</v>
      </c>
      <c r="AE315" s="82">
        <v>0</v>
      </c>
      <c r="AF315" s="82">
        <v>0</v>
      </c>
      <c r="AG315" t="str">
        <f t="shared" si="36"/>
        <v>东沟支行</v>
      </c>
      <c r="AI315" s="90" t="s">
        <v>710</v>
      </c>
      <c r="AJ315" s="90" t="s">
        <v>135</v>
      </c>
      <c r="AX315" t="s">
        <v>710</v>
      </c>
      <c r="AY315" t="s">
        <v>135</v>
      </c>
    </row>
    <row r="316" ht="17.25" spans="25:51">
      <c r="Y316" s="87"/>
      <c r="Z316">
        <f t="shared" si="37"/>
        <v>0</v>
      </c>
      <c r="AA316" t="str">
        <f t="shared" si="35"/>
        <v>北蔡支行</v>
      </c>
      <c r="AB316" s="82" t="s">
        <v>326</v>
      </c>
      <c r="AC316" s="82">
        <v>0</v>
      </c>
      <c r="AD316" s="82">
        <v>0</v>
      </c>
      <c r="AE316" s="82">
        <v>0</v>
      </c>
      <c r="AF316" s="82">
        <v>0</v>
      </c>
      <c r="AG316" t="str">
        <f t="shared" si="36"/>
        <v>北蔡支行</v>
      </c>
      <c r="AI316" s="90" t="s">
        <v>232</v>
      </c>
      <c r="AJ316" s="90" t="s">
        <v>93</v>
      </c>
      <c r="AX316" t="s">
        <v>232</v>
      </c>
      <c r="AY316" t="s">
        <v>93</v>
      </c>
    </row>
    <row r="317" ht="17.25" spans="25:51">
      <c r="Y317" s="87"/>
      <c r="Z317">
        <f t="shared" si="37"/>
        <v>0</v>
      </c>
      <c r="AA317" t="str">
        <f t="shared" si="35"/>
        <v>办公室</v>
      </c>
      <c r="AB317" s="82" t="s">
        <v>92</v>
      </c>
      <c r="AC317" s="82">
        <v>0</v>
      </c>
      <c r="AD317" s="82">
        <v>0</v>
      </c>
      <c r="AE317" s="82">
        <v>0</v>
      </c>
      <c r="AF317" s="82">
        <v>0</v>
      </c>
      <c r="AG317" t="str">
        <f t="shared" si="36"/>
        <v>办公室</v>
      </c>
      <c r="AI317" s="90" t="s">
        <v>712</v>
      </c>
      <c r="AJ317" s="90" t="s">
        <v>182</v>
      </c>
      <c r="AX317" t="s">
        <v>712</v>
      </c>
      <c r="AY317" t="s">
        <v>182</v>
      </c>
    </row>
    <row r="318" ht="17.25" spans="25:51">
      <c r="Y318" s="87"/>
      <c r="Z318">
        <f t="shared" si="37"/>
        <v>0</v>
      </c>
      <c r="AA318" t="str">
        <f t="shared" si="35"/>
        <v>张江支行</v>
      </c>
      <c r="AB318" s="82" t="s">
        <v>711</v>
      </c>
      <c r="AC318" s="82">
        <v>0</v>
      </c>
      <c r="AD318" s="82">
        <v>0</v>
      </c>
      <c r="AE318" s="82">
        <v>0</v>
      </c>
      <c r="AF318" s="82">
        <v>0</v>
      </c>
      <c r="AG318" t="str">
        <f t="shared" si="36"/>
        <v>张江支行</v>
      </c>
      <c r="AI318" s="94" t="s">
        <v>85</v>
      </c>
      <c r="AJ318" s="90" t="s">
        <v>93</v>
      </c>
      <c r="AX318" t="s">
        <v>85</v>
      </c>
      <c r="AY318" t="s">
        <v>93</v>
      </c>
    </row>
    <row r="319" ht="17.25" spans="25:51">
      <c r="Y319" s="87"/>
      <c r="Z319">
        <f t="shared" si="37"/>
        <v>0</v>
      </c>
      <c r="AA319" t="str">
        <f t="shared" si="35"/>
        <v>三林支行</v>
      </c>
      <c r="AB319" s="82" t="s">
        <v>713</v>
      </c>
      <c r="AC319" s="82">
        <v>0</v>
      </c>
      <c r="AD319" s="82">
        <v>0</v>
      </c>
      <c r="AE319" s="82">
        <v>0</v>
      </c>
      <c r="AF319" s="82">
        <v>0</v>
      </c>
      <c r="AG319" t="str">
        <f t="shared" si="36"/>
        <v>三林支行</v>
      </c>
      <c r="AI319" s="90" t="s">
        <v>573</v>
      </c>
      <c r="AJ319" s="90" t="s">
        <v>93</v>
      </c>
      <c r="AX319" t="s">
        <v>573</v>
      </c>
      <c r="AY319" t="s">
        <v>93</v>
      </c>
    </row>
    <row r="320" ht="17.25" spans="25:51">
      <c r="Y320" s="87"/>
      <c r="Z320">
        <f t="shared" si="37"/>
        <v>0</v>
      </c>
      <c r="AA320" t="str">
        <f t="shared" si="35"/>
        <v>运营管理部</v>
      </c>
      <c r="AB320" s="82" t="s">
        <v>285</v>
      </c>
      <c r="AC320" s="82">
        <v>0</v>
      </c>
      <c r="AD320" s="82">
        <v>0</v>
      </c>
      <c r="AE320" s="82">
        <v>0</v>
      </c>
      <c r="AF320" s="82">
        <v>0</v>
      </c>
      <c r="AG320" t="str">
        <f t="shared" si="36"/>
        <v>运营管理部</v>
      </c>
      <c r="AI320" s="90" t="s">
        <v>715</v>
      </c>
      <c r="AJ320" s="90" t="s">
        <v>72</v>
      </c>
      <c r="AX320" t="s">
        <v>715</v>
      </c>
      <c r="AY320" t="s">
        <v>72</v>
      </c>
    </row>
    <row r="321" ht="17.25" spans="25:51">
      <c r="Y321" s="87"/>
      <c r="Z321">
        <f t="shared" si="37"/>
        <v>0</v>
      </c>
      <c r="AA321">
        <f t="shared" si="35"/>
        <v>0</v>
      </c>
      <c r="AB321" s="82" t="s">
        <v>714</v>
      </c>
      <c r="AC321" s="82">
        <v>0</v>
      </c>
      <c r="AD321" s="82">
        <v>19000</v>
      </c>
      <c r="AE321" s="82">
        <v>0</v>
      </c>
      <c r="AF321" s="82">
        <v>19000</v>
      </c>
      <c r="AG321">
        <f t="shared" si="36"/>
        <v>0</v>
      </c>
      <c r="AI321" s="90" t="s">
        <v>638</v>
      </c>
      <c r="AJ321" s="90" t="s">
        <v>72</v>
      </c>
      <c r="AX321" t="s">
        <v>638</v>
      </c>
      <c r="AY321" t="s">
        <v>72</v>
      </c>
    </row>
    <row r="322" ht="17.25" spans="25:51">
      <c r="Y322" s="87"/>
      <c r="Z322">
        <f t="shared" si="37"/>
        <v>0</v>
      </c>
      <c r="AA322" t="str">
        <f t="shared" ref="AA322:AA385" si="38">AG322</f>
        <v>运营管理部</v>
      </c>
      <c r="AB322" s="82" t="s">
        <v>350</v>
      </c>
      <c r="AC322" s="82">
        <v>0</v>
      </c>
      <c r="AD322" s="82">
        <v>0</v>
      </c>
      <c r="AE322" s="82">
        <v>0</v>
      </c>
      <c r="AF322" s="82">
        <v>0</v>
      </c>
      <c r="AG322" t="str">
        <f t="shared" ref="AG322:AG385" si="39">IFERROR(VLOOKUP(AB322,$AI:$AJ,2,FALSE),0)</f>
        <v>运营管理部</v>
      </c>
      <c r="AI322" s="90" t="s">
        <v>627</v>
      </c>
      <c r="AJ322" s="90" t="s">
        <v>72</v>
      </c>
      <c r="AX322" t="s">
        <v>627</v>
      </c>
      <c r="AY322" t="s">
        <v>72</v>
      </c>
    </row>
    <row r="323" ht="17.25" spans="25:51">
      <c r="Y323" s="87"/>
      <c r="Z323">
        <f t="shared" si="37"/>
        <v>0</v>
      </c>
      <c r="AA323" t="str">
        <f t="shared" si="38"/>
        <v>北蔡支行</v>
      </c>
      <c r="AB323" s="82" t="s">
        <v>176</v>
      </c>
      <c r="AC323" s="82">
        <v>0</v>
      </c>
      <c r="AD323" s="82">
        <v>0</v>
      </c>
      <c r="AE323" s="82">
        <v>0</v>
      </c>
      <c r="AF323" s="82">
        <v>0</v>
      </c>
      <c r="AG323" t="str">
        <f t="shared" si="39"/>
        <v>北蔡支行</v>
      </c>
      <c r="AI323" s="90" t="s">
        <v>623</v>
      </c>
      <c r="AJ323" s="90" t="s">
        <v>72</v>
      </c>
      <c r="AX323" t="s">
        <v>623</v>
      </c>
      <c r="AY323" t="s">
        <v>72</v>
      </c>
    </row>
    <row r="324" ht="17.25" spans="25:51">
      <c r="Y324" s="87"/>
      <c r="Z324">
        <f t="shared" ref="Z324:Z387" si="40">P324-Y324</f>
        <v>0</v>
      </c>
      <c r="AA324" t="str">
        <f t="shared" si="38"/>
        <v>高桥支行</v>
      </c>
      <c r="AB324" s="82" t="s">
        <v>716</v>
      </c>
      <c r="AC324" s="82">
        <v>0</v>
      </c>
      <c r="AD324" s="82">
        <v>0</v>
      </c>
      <c r="AE324" s="82">
        <v>0</v>
      </c>
      <c r="AF324" s="82">
        <v>0</v>
      </c>
      <c r="AG324" t="str">
        <f t="shared" si="39"/>
        <v>高桥支行</v>
      </c>
      <c r="AI324" s="90" t="s">
        <v>717</v>
      </c>
      <c r="AJ324" s="90" t="s">
        <v>72</v>
      </c>
      <c r="AX324" t="s">
        <v>717</v>
      </c>
      <c r="AY324" t="s">
        <v>72</v>
      </c>
    </row>
    <row r="325" ht="17.25" spans="25:51">
      <c r="Y325" s="87"/>
      <c r="Z325">
        <f t="shared" si="40"/>
        <v>0</v>
      </c>
      <c r="AA325" t="str">
        <f t="shared" si="38"/>
        <v>营业部</v>
      </c>
      <c r="AB325" s="82" t="s">
        <v>331</v>
      </c>
      <c r="AC325" s="82">
        <v>0</v>
      </c>
      <c r="AD325" s="82">
        <v>10000</v>
      </c>
      <c r="AE325" s="82">
        <v>0</v>
      </c>
      <c r="AF325" s="82">
        <v>20000</v>
      </c>
      <c r="AG325" t="str">
        <f t="shared" si="39"/>
        <v>营业部</v>
      </c>
      <c r="AI325" s="90" t="s">
        <v>390</v>
      </c>
      <c r="AJ325" s="90" t="s">
        <v>72</v>
      </c>
      <c r="AX325" t="s">
        <v>390</v>
      </c>
      <c r="AY325" t="s">
        <v>72</v>
      </c>
    </row>
    <row r="326" ht="17.25" spans="25:51">
      <c r="Y326" s="87"/>
      <c r="Z326">
        <f t="shared" si="40"/>
        <v>0</v>
      </c>
      <c r="AA326">
        <f t="shared" si="38"/>
        <v>0</v>
      </c>
      <c r="AB326" s="82" t="s">
        <v>718</v>
      </c>
      <c r="AC326" s="82">
        <v>0</v>
      </c>
      <c r="AD326" s="82">
        <v>0</v>
      </c>
      <c r="AE326" s="82">
        <v>0</v>
      </c>
      <c r="AF326" s="82">
        <v>0</v>
      </c>
      <c r="AG326">
        <f t="shared" si="39"/>
        <v>0</v>
      </c>
      <c r="AI326" s="90" t="s">
        <v>396</v>
      </c>
      <c r="AJ326" s="90" t="s">
        <v>72</v>
      </c>
      <c r="AX326" t="s">
        <v>396</v>
      </c>
      <c r="AY326" t="s">
        <v>72</v>
      </c>
    </row>
    <row r="327" ht="17.25" spans="25:51">
      <c r="Y327" s="87"/>
      <c r="Z327">
        <f t="shared" si="40"/>
        <v>0</v>
      </c>
      <c r="AA327">
        <f t="shared" si="38"/>
        <v>0</v>
      </c>
      <c r="AB327" s="82" t="s">
        <v>334</v>
      </c>
      <c r="AC327" s="82">
        <v>0</v>
      </c>
      <c r="AD327" s="82">
        <v>0</v>
      </c>
      <c r="AE327" s="82">
        <v>0</v>
      </c>
      <c r="AF327" s="82">
        <v>0</v>
      </c>
      <c r="AG327">
        <f t="shared" si="39"/>
        <v>0</v>
      </c>
      <c r="AI327" s="90" t="s">
        <v>719</v>
      </c>
      <c r="AJ327" s="90" t="s">
        <v>72</v>
      </c>
      <c r="AX327" t="s">
        <v>719</v>
      </c>
      <c r="AY327" t="s">
        <v>72</v>
      </c>
    </row>
    <row r="328" ht="17.25" spans="25:51">
      <c r="Y328" s="87"/>
      <c r="Z328">
        <f t="shared" si="40"/>
        <v>0</v>
      </c>
      <c r="AA328" t="str">
        <f t="shared" si="38"/>
        <v>市场一部</v>
      </c>
      <c r="AB328" s="82" t="s">
        <v>580</v>
      </c>
      <c r="AC328" s="82">
        <v>0</v>
      </c>
      <c r="AD328" s="82">
        <v>0</v>
      </c>
      <c r="AE328" s="82">
        <v>0</v>
      </c>
      <c r="AF328" s="82">
        <v>0</v>
      </c>
      <c r="AG328" t="str">
        <f t="shared" si="39"/>
        <v>市场一部</v>
      </c>
      <c r="AI328" s="90" t="s">
        <v>720</v>
      </c>
      <c r="AJ328" s="90" t="s">
        <v>72</v>
      </c>
      <c r="AX328" t="s">
        <v>720</v>
      </c>
      <c r="AY328" t="s">
        <v>72</v>
      </c>
    </row>
    <row r="329" ht="17.25" spans="25:51">
      <c r="Y329" s="87"/>
      <c r="Z329">
        <f t="shared" si="40"/>
        <v>0</v>
      </c>
      <c r="AA329" t="str">
        <f t="shared" si="38"/>
        <v>风险管理部</v>
      </c>
      <c r="AB329" s="82" t="s">
        <v>483</v>
      </c>
      <c r="AC329" s="82">
        <v>0</v>
      </c>
      <c r="AD329" s="82">
        <v>0</v>
      </c>
      <c r="AE329" s="82">
        <v>0</v>
      </c>
      <c r="AF329" s="82">
        <v>0</v>
      </c>
      <c r="AG329" t="str">
        <f t="shared" si="39"/>
        <v>风险管理部</v>
      </c>
      <c r="AI329" s="90" t="s">
        <v>722</v>
      </c>
      <c r="AJ329" s="90" t="s">
        <v>72</v>
      </c>
      <c r="AX329" t="s">
        <v>722</v>
      </c>
      <c r="AY329" t="s">
        <v>72</v>
      </c>
    </row>
    <row r="330" ht="17.25" spans="25:51">
      <c r="Y330" s="87"/>
      <c r="Z330">
        <f t="shared" si="40"/>
        <v>0</v>
      </c>
      <c r="AA330">
        <f t="shared" si="38"/>
        <v>0</v>
      </c>
      <c r="AB330" s="82" t="s">
        <v>721</v>
      </c>
      <c r="AC330" s="82">
        <v>0</v>
      </c>
      <c r="AD330" s="82">
        <v>0</v>
      </c>
      <c r="AE330" s="82">
        <v>0</v>
      </c>
      <c r="AF330" s="82">
        <v>0</v>
      </c>
      <c r="AG330">
        <f t="shared" si="39"/>
        <v>0</v>
      </c>
      <c r="AI330" s="90" t="s">
        <v>704</v>
      </c>
      <c r="AJ330" s="90" t="s">
        <v>72</v>
      </c>
      <c r="AX330" t="s">
        <v>704</v>
      </c>
      <c r="AY330" t="s">
        <v>72</v>
      </c>
    </row>
    <row r="331" ht="17.25" spans="25:51">
      <c r="Y331" s="87"/>
      <c r="Z331">
        <f t="shared" si="40"/>
        <v>0</v>
      </c>
      <c r="AA331">
        <f t="shared" si="38"/>
        <v>0</v>
      </c>
      <c r="AB331" s="82" t="s">
        <v>723</v>
      </c>
      <c r="AC331" s="82">
        <v>0</v>
      </c>
      <c r="AD331" s="82">
        <v>0</v>
      </c>
      <c r="AE331" s="82">
        <v>0</v>
      </c>
      <c r="AF331" s="82">
        <v>0</v>
      </c>
      <c r="AG331">
        <f t="shared" si="39"/>
        <v>0</v>
      </c>
      <c r="AI331" s="90" t="s">
        <v>281</v>
      </c>
      <c r="AJ331" s="90" t="s">
        <v>72</v>
      </c>
      <c r="AX331" t="s">
        <v>281</v>
      </c>
      <c r="AY331" t="s">
        <v>72</v>
      </c>
    </row>
    <row r="332" ht="17.25" spans="25:51">
      <c r="Y332" s="87"/>
      <c r="Z332">
        <f t="shared" si="40"/>
        <v>0</v>
      </c>
      <c r="AA332" t="str">
        <f t="shared" si="38"/>
        <v>合规内控部</v>
      </c>
      <c r="AB332" s="82" t="s">
        <v>479</v>
      </c>
      <c r="AC332" s="82">
        <v>0</v>
      </c>
      <c r="AD332" s="82">
        <v>0</v>
      </c>
      <c r="AE332" s="82">
        <v>0</v>
      </c>
      <c r="AF332" s="82">
        <v>0</v>
      </c>
      <c r="AG332" t="str">
        <f t="shared" si="39"/>
        <v>合规内控部</v>
      </c>
      <c r="AI332" s="90" t="s">
        <v>601</v>
      </c>
      <c r="AJ332" s="90" t="s">
        <v>72</v>
      </c>
      <c r="AX332" t="s">
        <v>601</v>
      </c>
      <c r="AY332" t="s">
        <v>72</v>
      </c>
    </row>
    <row r="333" ht="17.25" spans="25:51">
      <c r="Y333" s="87"/>
      <c r="Z333">
        <f t="shared" si="40"/>
        <v>0</v>
      </c>
      <c r="AA333" t="str">
        <f t="shared" si="38"/>
        <v>零售市场部</v>
      </c>
      <c r="AB333" s="82" t="s">
        <v>158</v>
      </c>
      <c r="AC333" s="82">
        <v>0</v>
      </c>
      <c r="AD333" s="82">
        <v>0</v>
      </c>
      <c r="AE333" s="82">
        <v>0</v>
      </c>
      <c r="AF333" s="82">
        <v>10000</v>
      </c>
      <c r="AG333" t="str">
        <f t="shared" si="39"/>
        <v>零售市场部</v>
      </c>
      <c r="AI333" s="90" t="s">
        <v>724</v>
      </c>
      <c r="AJ333" s="90" t="s">
        <v>72</v>
      </c>
      <c r="AX333" t="s">
        <v>724</v>
      </c>
      <c r="AY333" t="s">
        <v>72</v>
      </c>
    </row>
    <row r="334" ht="17.25" spans="25:51">
      <c r="Y334" s="87"/>
      <c r="Z334">
        <f t="shared" si="40"/>
        <v>0</v>
      </c>
      <c r="AA334" t="str">
        <f t="shared" si="38"/>
        <v>川沙支行</v>
      </c>
      <c r="AB334" s="82" t="s">
        <v>336</v>
      </c>
      <c r="AC334" s="82">
        <v>0</v>
      </c>
      <c r="AD334" s="82">
        <v>0</v>
      </c>
      <c r="AE334" s="82">
        <v>0</v>
      </c>
      <c r="AF334" s="82">
        <v>0</v>
      </c>
      <c r="AG334" t="str">
        <f t="shared" si="39"/>
        <v>川沙支行</v>
      </c>
      <c r="AI334" s="90" t="s">
        <v>252</v>
      </c>
      <c r="AJ334" s="90" t="s">
        <v>72</v>
      </c>
      <c r="AX334" t="s">
        <v>252</v>
      </c>
      <c r="AY334" t="s">
        <v>72</v>
      </c>
    </row>
    <row r="335" ht="17.25" spans="25:51">
      <c r="Y335" s="87"/>
      <c r="Z335">
        <f t="shared" si="40"/>
        <v>0</v>
      </c>
      <c r="AA335">
        <f t="shared" si="38"/>
        <v>0</v>
      </c>
      <c r="AB335" s="82" t="s">
        <v>725</v>
      </c>
      <c r="AC335" s="82">
        <v>0</v>
      </c>
      <c r="AD335" s="82">
        <v>0</v>
      </c>
      <c r="AE335" s="82">
        <v>0</v>
      </c>
      <c r="AF335" s="82">
        <v>0</v>
      </c>
      <c r="AG335">
        <f t="shared" si="39"/>
        <v>0</v>
      </c>
      <c r="AI335" s="90" t="s">
        <v>713</v>
      </c>
      <c r="AJ335" s="90" t="s">
        <v>72</v>
      </c>
      <c r="AX335" t="s">
        <v>713</v>
      </c>
      <c r="AY335" t="s">
        <v>72</v>
      </c>
    </row>
    <row r="336" ht="17.25" spans="25:51">
      <c r="Y336" s="87"/>
      <c r="Z336">
        <f t="shared" si="40"/>
        <v>0</v>
      </c>
      <c r="AA336" t="str">
        <f t="shared" si="38"/>
        <v>办公室</v>
      </c>
      <c r="AB336" s="82" t="s">
        <v>47</v>
      </c>
      <c r="AC336" s="82">
        <v>0</v>
      </c>
      <c r="AD336" s="82">
        <v>0</v>
      </c>
      <c r="AE336" s="82">
        <v>0</v>
      </c>
      <c r="AF336" s="82">
        <v>0</v>
      </c>
      <c r="AG336" t="str">
        <f t="shared" si="39"/>
        <v>办公室</v>
      </c>
      <c r="AI336" s="95" t="s">
        <v>587</v>
      </c>
      <c r="AJ336" s="90" t="s">
        <v>72</v>
      </c>
      <c r="AX336" t="s">
        <v>587</v>
      </c>
      <c r="AY336" t="s">
        <v>72</v>
      </c>
    </row>
    <row r="337" ht="17.25" spans="25:51">
      <c r="Y337" s="87"/>
      <c r="Z337">
        <f t="shared" si="40"/>
        <v>0</v>
      </c>
      <c r="AA337" t="str">
        <f t="shared" si="38"/>
        <v>零售金融部</v>
      </c>
      <c r="AB337" s="82" t="s">
        <v>269</v>
      </c>
      <c r="AC337" s="82">
        <v>0</v>
      </c>
      <c r="AD337" s="82">
        <v>0</v>
      </c>
      <c r="AE337" s="82">
        <v>0</v>
      </c>
      <c r="AF337" s="82">
        <v>0</v>
      </c>
      <c r="AG337" t="str">
        <f t="shared" si="39"/>
        <v>零售金融部</v>
      </c>
      <c r="AI337" s="96" t="s">
        <v>207</v>
      </c>
      <c r="AJ337" s="90" t="s">
        <v>72</v>
      </c>
      <c r="AX337" t="s">
        <v>207</v>
      </c>
      <c r="AY337" t="s">
        <v>72</v>
      </c>
    </row>
    <row r="338" ht="17.25" spans="25:51">
      <c r="Y338" s="87"/>
      <c r="Z338">
        <f t="shared" si="40"/>
        <v>0</v>
      </c>
      <c r="AA338" t="str">
        <f t="shared" si="38"/>
        <v>营业部</v>
      </c>
      <c r="AB338" s="82" t="s">
        <v>593</v>
      </c>
      <c r="AC338" s="82">
        <v>0</v>
      </c>
      <c r="AD338" s="82">
        <v>0</v>
      </c>
      <c r="AE338" s="82">
        <v>0</v>
      </c>
      <c r="AF338" s="82">
        <v>0</v>
      </c>
      <c r="AG338" t="str">
        <f t="shared" si="39"/>
        <v>营业部</v>
      </c>
      <c r="AI338" s="90" t="s">
        <v>520</v>
      </c>
      <c r="AJ338" s="90" t="s">
        <v>72</v>
      </c>
      <c r="AX338" t="s">
        <v>520</v>
      </c>
      <c r="AY338" t="s">
        <v>72</v>
      </c>
    </row>
    <row r="339" ht="17.25" spans="25:51">
      <c r="Y339" s="87"/>
      <c r="Z339">
        <f t="shared" si="40"/>
        <v>0</v>
      </c>
      <c r="AA339">
        <f t="shared" si="38"/>
        <v>0</v>
      </c>
      <c r="AB339" s="82" t="s">
        <v>726</v>
      </c>
      <c r="AC339" s="82">
        <v>0</v>
      </c>
      <c r="AD339" s="82">
        <v>0</v>
      </c>
      <c r="AE339" s="82">
        <v>0</v>
      </c>
      <c r="AF339" s="82">
        <v>0</v>
      </c>
      <c r="AG339">
        <f t="shared" si="39"/>
        <v>0</v>
      </c>
      <c r="AI339" s="90" t="s">
        <v>728</v>
      </c>
      <c r="AJ339" s="90" t="s">
        <v>72</v>
      </c>
      <c r="AX339" t="s">
        <v>728</v>
      </c>
      <c r="AY339" t="s">
        <v>72</v>
      </c>
    </row>
    <row r="340" ht="17.25" spans="25:51">
      <c r="Y340" s="87"/>
      <c r="Z340">
        <f t="shared" si="40"/>
        <v>0</v>
      </c>
      <c r="AA340" t="str">
        <f t="shared" si="38"/>
        <v>曹路支行</v>
      </c>
      <c r="AB340" s="82" t="s">
        <v>727</v>
      </c>
      <c r="AC340" s="82">
        <v>0</v>
      </c>
      <c r="AD340" s="82">
        <v>0</v>
      </c>
      <c r="AE340" s="82">
        <v>0</v>
      </c>
      <c r="AF340" s="82">
        <v>0</v>
      </c>
      <c r="AG340" t="str">
        <f t="shared" si="39"/>
        <v>曹路支行</v>
      </c>
      <c r="AI340" s="90" t="s">
        <v>729</v>
      </c>
      <c r="AJ340" s="90" t="s">
        <v>72</v>
      </c>
      <c r="AX340" t="s">
        <v>729</v>
      </c>
      <c r="AY340" t="s">
        <v>72</v>
      </c>
    </row>
    <row r="341" ht="17.25" spans="25:51">
      <c r="Y341" s="87"/>
      <c r="Z341">
        <f t="shared" si="40"/>
        <v>0</v>
      </c>
      <c r="AA341" t="str">
        <f t="shared" si="38"/>
        <v>风险管理部</v>
      </c>
      <c r="AB341" s="82" t="s">
        <v>518</v>
      </c>
      <c r="AC341" s="82">
        <v>0</v>
      </c>
      <c r="AD341" s="82">
        <v>0</v>
      </c>
      <c r="AE341" s="82">
        <v>0</v>
      </c>
      <c r="AF341" s="82">
        <v>0</v>
      </c>
      <c r="AG341" t="str">
        <f t="shared" si="39"/>
        <v>风险管理部</v>
      </c>
      <c r="AI341" s="90" t="s">
        <v>730</v>
      </c>
      <c r="AJ341" s="90" t="s">
        <v>72</v>
      </c>
      <c r="AX341" t="s">
        <v>730</v>
      </c>
      <c r="AY341" t="s">
        <v>72</v>
      </c>
    </row>
    <row r="342" ht="17.25" spans="25:51">
      <c r="Y342" s="87"/>
      <c r="Z342">
        <f t="shared" si="40"/>
        <v>0</v>
      </c>
      <c r="AA342" t="str">
        <f t="shared" si="38"/>
        <v>人力资源部</v>
      </c>
      <c r="AB342" s="82" t="s">
        <v>174</v>
      </c>
      <c r="AC342" s="82">
        <v>0</v>
      </c>
      <c r="AD342" s="82">
        <v>0</v>
      </c>
      <c r="AE342" s="82">
        <v>0</v>
      </c>
      <c r="AF342" s="82">
        <v>0</v>
      </c>
      <c r="AG342" t="str">
        <f t="shared" si="39"/>
        <v>人力资源部</v>
      </c>
      <c r="AI342" s="90" t="s">
        <v>732</v>
      </c>
      <c r="AJ342" s="90" t="s">
        <v>72</v>
      </c>
      <c r="AX342" t="s">
        <v>732</v>
      </c>
      <c r="AY342" t="s">
        <v>72</v>
      </c>
    </row>
    <row r="343" ht="17.25" spans="25:51">
      <c r="Y343" s="87"/>
      <c r="Z343">
        <f t="shared" si="40"/>
        <v>0</v>
      </c>
      <c r="AA343">
        <f t="shared" si="38"/>
        <v>0</v>
      </c>
      <c r="AB343" s="82" t="s">
        <v>731</v>
      </c>
      <c r="AC343" s="82">
        <v>0</v>
      </c>
      <c r="AD343" s="82">
        <v>0</v>
      </c>
      <c r="AE343" s="82">
        <v>0</v>
      </c>
      <c r="AF343" s="82">
        <v>0</v>
      </c>
      <c r="AG343">
        <f t="shared" si="39"/>
        <v>0</v>
      </c>
      <c r="AI343" s="90" t="s">
        <v>734</v>
      </c>
      <c r="AJ343" s="90" t="s">
        <v>72</v>
      </c>
      <c r="AX343" t="s">
        <v>734</v>
      </c>
      <c r="AY343" t="s">
        <v>72</v>
      </c>
    </row>
    <row r="344" ht="17.25" spans="25:51">
      <c r="Y344" s="87"/>
      <c r="Z344">
        <f t="shared" si="40"/>
        <v>0</v>
      </c>
      <c r="AA344">
        <f t="shared" si="38"/>
        <v>0</v>
      </c>
      <c r="AB344" s="82" t="s">
        <v>733</v>
      </c>
      <c r="AC344" s="82">
        <v>0</v>
      </c>
      <c r="AD344" s="82">
        <v>0</v>
      </c>
      <c r="AE344" s="82">
        <v>0</v>
      </c>
      <c r="AF344" s="82">
        <v>0</v>
      </c>
      <c r="AG344">
        <f t="shared" si="39"/>
        <v>0</v>
      </c>
      <c r="AI344" s="90" t="s">
        <v>735</v>
      </c>
      <c r="AJ344" s="90" t="s">
        <v>72</v>
      </c>
      <c r="AX344" t="s">
        <v>735</v>
      </c>
      <c r="AY344" t="s">
        <v>72</v>
      </c>
    </row>
    <row r="345" ht="17.25" spans="25:51">
      <c r="Y345" s="87"/>
      <c r="Z345">
        <f t="shared" si="40"/>
        <v>0</v>
      </c>
      <c r="AA345" t="str">
        <f t="shared" si="38"/>
        <v>川沙支行</v>
      </c>
      <c r="AB345" s="82" t="s">
        <v>338</v>
      </c>
      <c r="AC345" s="82">
        <v>0</v>
      </c>
      <c r="AD345" s="82">
        <v>0</v>
      </c>
      <c r="AE345" s="82">
        <v>0</v>
      </c>
      <c r="AF345" s="82">
        <v>0</v>
      </c>
      <c r="AG345" t="str">
        <f t="shared" si="39"/>
        <v>川沙支行</v>
      </c>
      <c r="AI345" s="90" t="s">
        <v>737</v>
      </c>
      <c r="AJ345" s="90" t="s">
        <v>117</v>
      </c>
      <c r="AX345" t="s">
        <v>737</v>
      </c>
      <c r="AY345" t="s">
        <v>117</v>
      </c>
    </row>
    <row r="346" ht="17.25" spans="25:51">
      <c r="Y346" s="87"/>
      <c r="Z346">
        <f t="shared" si="40"/>
        <v>0</v>
      </c>
      <c r="AA346" t="str">
        <f t="shared" si="38"/>
        <v>高行支行</v>
      </c>
      <c r="AB346" s="82" t="s">
        <v>736</v>
      </c>
      <c r="AC346" s="82">
        <v>0</v>
      </c>
      <c r="AD346" s="82">
        <v>0</v>
      </c>
      <c r="AE346" s="82">
        <v>0</v>
      </c>
      <c r="AF346" s="82">
        <v>0</v>
      </c>
      <c r="AG346" t="str">
        <f t="shared" si="39"/>
        <v>高行支行</v>
      </c>
      <c r="AI346" s="90" t="s">
        <v>144</v>
      </c>
      <c r="AJ346" s="90" t="s">
        <v>117</v>
      </c>
      <c r="AX346" t="s">
        <v>144</v>
      </c>
      <c r="AY346" t="s">
        <v>117</v>
      </c>
    </row>
    <row r="347" ht="17.25" spans="25:51">
      <c r="Y347" s="87"/>
      <c r="Z347">
        <f t="shared" si="40"/>
        <v>0</v>
      </c>
      <c r="AA347" t="str">
        <f t="shared" si="38"/>
        <v>运营管理部业务保障部</v>
      </c>
      <c r="AB347" s="82" t="s">
        <v>418</v>
      </c>
      <c r="AC347" s="82">
        <v>0</v>
      </c>
      <c r="AD347" s="82">
        <v>200000</v>
      </c>
      <c r="AE347" s="82">
        <v>0</v>
      </c>
      <c r="AF347" s="82">
        <v>200000</v>
      </c>
      <c r="AG347" t="str">
        <f t="shared" si="39"/>
        <v>运营管理部业务保障部</v>
      </c>
      <c r="AI347" s="90" t="s">
        <v>451</v>
      </c>
      <c r="AJ347" s="90" t="s">
        <v>117</v>
      </c>
      <c r="AX347" t="s">
        <v>451</v>
      </c>
      <c r="AY347" t="s">
        <v>117</v>
      </c>
    </row>
    <row r="348" ht="17.25" spans="25:51">
      <c r="Y348" s="87"/>
      <c r="Z348">
        <f t="shared" si="40"/>
        <v>0</v>
      </c>
      <c r="AA348">
        <f t="shared" si="38"/>
        <v>0</v>
      </c>
      <c r="AB348" s="82" t="s">
        <v>738</v>
      </c>
      <c r="AC348" s="82">
        <v>0</v>
      </c>
      <c r="AD348" s="82">
        <v>0</v>
      </c>
      <c r="AE348" s="82">
        <v>0</v>
      </c>
      <c r="AF348" s="82">
        <v>0</v>
      </c>
      <c r="AG348">
        <f t="shared" si="39"/>
        <v>0</v>
      </c>
      <c r="AI348" s="90" t="s">
        <v>198</v>
      </c>
      <c r="AJ348" s="90" t="s">
        <v>117</v>
      </c>
      <c r="AX348" t="s">
        <v>198</v>
      </c>
      <c r="AY348" t="s">
        <v>117</v>
      </c>
    </row>
    <row r="349" ht="17.25" spans="25:51">
      <c r="Y349" s="87"/>
      <c r="Z349">
        <f t="shared" si="40"/>
        <v>0</v>
      </c>
      <c r="AA349" t="str">
        <f t="shared" si="38"/>
        <v>零售市场部</v>
      </c>
      <c r="AB349" s="82" t="s">
        <v>185</v>
      </c>
      <c r="AC349" s="82">
        <v>0</v>
      </c>
      <c r="AD349" s="82">
        <v>0</v>
      </c>
      <c r="AE349" s="82">
        <v>0</v>
      </c>
      <c r="AF349" s="82">
        <v>0</v>
      </c>
      <c r="AG349" t="str">
        <f t="shared" si="39"/>
        <v>零售市场部</v>
      </c>
      <c r="AI349" s="95" t="s">
        <v>487</v>
      </c>
      <c r="AJ349" s="90" t="s">
        <v>117</v>
      </c>
      <c r="AX349" t="s">
        <v>487</v>
      </c>
      <c r="AY349" t="s">
        <v>117</v>
      </c>
    </row>
    <row r="350" ht="17.25" spans="25:51">
      <c r="Y350" s="87"/>
      <c r="Z350">
        <f t="shared" si="40"/>
        <v>0</v>
      </c>
      <c r="AA350">
        <f t="shared" si="38"/>
        <v>0</v>
      </c>
      <c r="AB350" s="82" t="s">
        <v>739</v>
      </c>
      <c r="AC350" s="82">
        <v>0</v>
      </c>
      <c r="AD350" s="82">
        <v>0</v>
      </c>
      <c r="AE350" s="82">
        <v>0</v>
      </c>
      <c r="AF350" s="82">
        <v>0</v>
      </c>
      <c r="AG350">
        <f t="shared" si="39"/>
        <v>0</v>
      </c>
      <c r="AI350" s="96" t="s">
        <v>155</v>
      </c>
      <c r="AJ350" s="90" t="s">
        <v>117</v>
      </c>
      <c r="AX350" t="s">
        <v>155</v>
      </c>
      <c r="AY350" t="s">
        <v>117</v>
      </c>
    </row>
    <row r="351" ht="17.25" spans="25:51">
      <c r="Y351" s="87"/>
      <c r="Z351">
        <f t="shared" si="40"/>
        <v>0</v>
      </c>
      <c r="AA351" t="str">
        <f t="shared" si="38"/>
        <v>孙桥支行</v>
      </c>
      <c r="AB351" s="82" t="s">
        <v>342</v>
      </c>
      <c r="AC351" s="82">
        <v>0</v>
      </c>
      <c r="AD351" s="82">
        <v>0</v>
      </c>
      <c r="AE351" s="82">
        <v>0</v>
      </c>
      <c r="AF351" s="82">
        <v>0</v>
      </c>
      <c r="AG351" t="str">
        <f t="shared" si="39"/>
        <v>孙桥支行</v>
      </c>
      <c r="AI351" s="90" t="s">
        <v>740</v>
      </c>
      <c r="AJ351" s="90" t="s">
        <v>117</v>
      </c>
      <c r="AX351" t="s">
        <v>740</v>
      </c>
      <c r="AY351" t="s">
        <v>117</v>
      </c>
    </row>
    <row r="352" ht="17.25" spans="25:51">
      <c r="Y352" s="87"/>
      <c r="Z352">
        <f t="shared" si="40"/>
        <v>0</v>
      </c>
      <c r="AA352" t="str">
        <f t="shared" si="38"/>
        <v>凌兆分理处</v>
      </c>
      <c r="AB352" s="82" t="s">
        <v>345</v>
      </c>
      <c r="AC352" s="82">
        <v>0</v>
      </c>
      <c r="AD352" s="82">
        <v>0</v>
      </c>
      <c r="AE352" s="82">
        <v>0</v>
      </c>
      <c r="AF352" s="82">
        <v>0</v>
      </c>
      <c r="AG352" t="str">
        <f t="shared" si="39"/>
        <v>凌兆分理处</v>
      </c>
      <c r="AI352" s="90" t="s">
        <v>742</v>
      </c>
      <c r="AJ352" s="90" t="s">
        <v>117</v>
      </c>
      <c r="AX352" t="s">
        <v>742</v>
      </c>
      <c r="AY352" t="s">
        <v>117</v>
      </c>
    </row>
    <row r="353" ht="17.25" spans="25:51">
      <c r="Y353" s="87"/>
      <c r="Z353">
        <f t="shared" si="40"/>
        <v>0</v>
      </c>
      <c r="AA353">
        <f t="shared" si="38"/>
        <v>0</v>
      </c>
      <c r="AB353" s="82" t="s">
        <v>741</v>
      </c>
      <c r="AC353" s="82">
        <v>0</v>
      </c>
      <c r="AD353" s="82">
        <v>0</v>
      </c>
      <c r="AE353" s="82">
        <v>0</v>
      </c>
      <c r="AF353" s="82">
        <v>0</v>
      </c>
      <c r="AG353">
        <f t="shared" si="39"/>
        <v>0</v>
      </c>
      <c r="AI353" s="90" t="s">
        <v>744</v>
      </c>
      <c r="AJ353" s="90" t="s">
        <v>117</v>
      </c>
      <c r="AX353" t="s">
        <v>744</v>
      </c>
      <c r="AY353" t="s">
        <v>117</v>
      </c>
    </row>
    <row r="354" ht="17.25" spans="25:51">
      <c r="Y354" s="87"/>
      <c r="Z354">
        <f t="shared" si="40"/>
        <v>0</v>
      </c>
      <c r="AA354" t="str">
        <f t="shared" si="38"/>
        <v>孙桥支行</v>
      </c>
      <c r="AB354" s="82" t="s">
        <v>743</v>
      </c>
      <c r="AC354" s="82">
        <v>0</v>
      </c>
      <c r="AD354" s="82">
        <v>0</v>
      </c>
      <c r="AE354" s="82">
        <v>0</v>
      </c>
      <c r="AF354" s="82">
        <v>0</v>
      </c>
      <c r="AG354" t="str">
        <f t="shared" si="39"/>
        <v>孙桥支行</v>
      </c>
      <c r="AI354" s="90" t="s">
        <v>746</v>
      </c>
      <c r="AJ354" s="90" t="s">
        <v>117</v>
      </c>
      <c r="AX354" t="s">
        <v>746</v>
      </c>
      <c r="AY354" t="s">
        <v>117</v>
      </c>
    </row>
    <row r="355" ht="17.25" spans="25:51">
      <c r="Y355" s="87"/>
      <c r="Z355">
        <f t="shared" si="40"/>
        <v>0</v>
      </c>
      <c r="AA355" t="str">
        <f t="shared" si="38"/>
        <v>金桥支行</v>
      </c>
      <c r="AB355" s="82" t="s">
        <v>745</v>
      </c>
      <c r="AC355" s="82">
        <v>0</v>
      </c>
      <c r="AD355" s="82">
        <v>0</v>
      </c>
      <c r="AE355" s="82">
        <v>0</v>
      </c>
      <c r="AF355" s="82">
        <v>0</v>
      </c>
      <c r="AG355" t="str">
        <f t="shared" si="39"/>
        <v>金桥支行</v>
      </c>
      <c r="AI355" s="90" t="s">
        <v>747</v>
      </c>
      <c r="AJ355" s="90" t="s">
        <v>221</v>
      </c>
      <c r="AX355" t="s">
        <v>747</v>
      </c>
      <c r="AY355" t="s">
        <v>221</v>
      </c>
    </row>
    <row r="356" ht="17.25" spans="25:51">
      <c r="Y356" s="87"/>
      <c r="Z356">
        <f t="shared" si="40"/>
        <v>0</v>
      </c>
      <c r="AA356" t="str">
        <f t="shared" si="38"/>
        <v>营业部</v>
      </c>
      <c r="AB356" s="82" t="s">
        <v>633</v>
      </c>
      <c r="AC356" s="82">
        <v>0</v>
      </c>
      <c r="AD356" s="82">
        <v>0</v>
      </c>
      <c r="AE356" s="82">
        <v>0</v>
      </c>
      <c r="AF356" s="82">
        <v>0</v>
      </c>
      <c r="AG356" t="str">
        <f t="shared" si="39"/>
        <v>营业部</v>
      </c>
      <c r="AI356" s="95" t="s">
        <v>749</v>
      </c>
      <c r="AJ356" s="90" t="s">
        <v>149</v>
      </c>
      <c r="AX356" t="s">
        <v>749</v>
      </c>
      <c r="AY356" t="s">
        <v>149</v>
      </c>
    </row>
    <row r="357" ht="17.25" spans="25:51">
      <c r="Y357" s="87"/>
      <c r="Z357">
        <f t="shared" si="40"/>
        <v>0</v>
      </c>
      <c r="AA357">
        <f t="shared" si="38"/>
        <v>0</v>
      </c>
      <c r="AB357" s="82" t="s">
        <v>748</v>
      </c>
      <c r="AC357" s="82">
        <v>0</v>
      </c>
      <c r="AD357" s="82">
        <v>0</v>
      </c>
      <c r="AE357" s="82">
        <v>0</v>
      </c>
      <c r="AF357" s="82">
        <v>0</v>
      </c>
      <c r="AG357">
        <f t="shared" si="39"/>
        <v>0</v>
      </c>
      <c r="AI357" s="96" t="s">
        <v>266</v>
      </c>
      <c r="AJ357" s="90" t="s">
        <v>149</v>
      </c>
      <c r="AX357" t="s">
        <v>266</v>
      </c>
      <c r="AY357" t="s">
        <v>149</v>
      </c>
    </row>
    <row r="358" ht="17.25" spans="25:51">
      <c r="Y358" s="87"/>
      <c r="Z358">
        <f t="shared" si="40"/>
        <v>0</v>
      </c>
      <c r="AA358">
        <f t="shared" si="38"/>
        <v>0</v>
      </c>
      <c r="AB358" s="82" t="s">
        <v>750</v>
      </c>
      <c r="AC358" s="82">
        <v>0</v>
      </c>
      <c r="AD358" s="82">
        <v>0</v>
      </c>
      <c r="AE358" s="82">
        <v>0</v>
      </c>
      <c r="AF358" s="82">
        <v>0</v>
      </c>
      <c r="AG358">
        <f t="shared" si="39"/>
        <v>0</v>
      </c>
      <c r="AI358" s="90" t="s">
        <v>751</v>
      </c>
      <c r="AJ358" s="90" t="s">
        <v>149</v>
      </c>
      <c r="AX358" t="s">
        <v>751</v>
      </c>
      <c r="AY358" t="s">
        <v>149</v>
      </c>
    </row>
    <row r="359" ht="17.25" spans="25:51">
      <c r="Y359" s="87"/>
      <c r="Z359">
        <f t="shared" si="40"/>
        <v>0</v>
      </c>
      <c r="AA359" t="str">
        <f t="shared" si="38"/>
        <v>风险管理部</v>
      </c>
      <c r="AB359" s="82" t="s">
        <v>495</v>
      </c>
      <c r="AC359" s="82">
        <v>0</v>
      </c>
      <c r="AD359" s="82">
        <v>0</v>
      </c>
      <c r="AE359" s="82">
        <v>0</v>
      </c>
      <c r="AF359" s="82">
        <v>0</v>
      </c>
      <c r="AG359" t="str">
        <f t="shared" si="39"/>
        <v>风险管理部</v>
      </c>
      <c r="AI359" s="90" t="s">
        <v>752</v>
      </c>
      <c r="AJ359" s="90" t="s">
        <v>149</v>
      </c>
      <c r="AX359" t="s">
        <v>752</v>
      </c>
      <c r="AY359" t="s">
        <v>149</v>
      </c>
    </row>
    <row r="360" ht="17.25" spans="25:51">
      <c r="Y360" s="87"/>
      <c r="Z360">
        <f t="shared" si="40"/>
        <v>0</v>
      </c>
      <c r="AA360" t="str">
        <f t="shared" si="38"/>
        <v>市场三部</v>
      </c>
      <c r="AB360" s="82" t="s">
        <v>605</v>
      </c>
      <c r="AC360" s="82">
        <v>0</v>
      </c>
      <c r="AD360" s="82">
        <v>0</v>
      </c>
      <c r="AE360" s="82">
        <v>0</v>
      </c>
      <c r="AF360" s="82">
        <v>0</v>
      </c>
      <c r="AG360" t="str">
        <f t="shared" si="39"/>
        <v>市场三部</v>
      </c>
      <c r="AI360" s="90" t="s">
        <v>754</v>
      </c>
      <c r="AJ360" s="90" t="s">
        <v>149</v>
      </c>
      <c r="AX360" t="s">
        <v>754</v>
      </c>
      <c r="AY360" t="s">
        <v>149</v>
      </c>
    </row>
    <row r="361" ht="17.25" spans="25:51">
      <c r="Y361" s="87"/>
      <c r="Z361">
        <f t="shared" si="40"/>
        <v>0</v>
      </c>
      <c r="AA361" t="str">
        <f t="shared" si="38"/>
        <v>金桥支行</v>
      </c>
      <c r="AB361" s="82" t="s">
        <v>753</v>
      </c>
      <c r="AC361" s="82">
        <v>0</v>
      </c>
      <c r="AD361" s="82">
        <v>80000</v>
      </c>
      <c r="AE361" s="82">
        <v>0</v>
      </c>
      <c r="AF361" s="82">
        <v>80000</v>
      </c>
      <c r="AG361" t="str">
        <f t="shared" si="39"/>
        <v>金桥支行</v>
      </c>
      <c r="AI361" s="90" t="s">
        <v>756</v>
      </c>
      <c r="AJ361" s="90" t="s">
        <v>149</v>
      </c>
      <c r="AX361" t="s">
        <v>756</v>
      </c>
      <c r="AY361" t="s">
        <v>149</v>
      </c>
    </row>
    <row r="362" ht="17.25" spans="25:51">
      <c r="Y362" s="87"/>
      <c r="Z362">
        <f t="shared" si="40"/>
        <v>0</v>
      </c>
      <c r="AA362" t="str">
        <f t="shared" si="38"/>
        <v>曹路支行</v>
      </c>
      <c r="AB362" s="82" t="s">
        <v>755</v>
      </c>
      <c r="AC362" s="82">
        <v>0</v>
      </c>
      <c r="AD362" s="82">
        <v>0</v>
      </c>
      <c r="AE362" s="82">
        <v>0</v>
      </c>
      <c r="AF362" s="82">
        <v>0</v>
      </c>
      <c r="AG362" t="str">
        <f t="shared" si="39"/>
        <v>曹路支行</v>
      </c>
      <c r="AI362" s="90" t="s">
        <v>758</v>
      </c>
      <c r="AJ362" s="90" t="s">
        <v>149</v>
      </c>
      <c r="AX362" t="s">
        <v>758</v>
      </c>
      <c r="AY362" t="s">
        <v>149</v>
      </c>
    </row>
    <row r="363" ht="17.25" spans="25:51">
      <c r="Y363" s="87"/>
      <c r="Z363">
        <f t="shared" si="40"/>
        <v>0</v>
      </c>
      <c r="AA363">
        <f t="shared" si="38"/>
        <v>0</v>
      </c>
      <c r="AB363" s="82" t="s">
        <v>757</v>
      </c>
      <c r="AC363" s="82">
        <v>0</v>
      </c>
      <c r="AD363" s="82">
        <v>0</v>
      </c>
      <c r="AE363" s="82">
        <v>0</v>
      </c>
      <c r="AF363" s="82">
        <v>0</v>
      </c>
      <c r="AG363">
        <f t="shared" si="39"/>
        <v>0</v>
      </c>
      <c r="AI363" s="90" t="s">
        <v>558</v>
      </c>
      <c r="AJ363" s="90" t="s">
        <v>149</v>
      </c>
      <c r="AX363" t="s">
        <v>558</v>
      </c>
      <c r="AY363" t="s">
        <v>149</v>
      </c>
    </row>
    <row r="364" ht="17.25" spans="25:51">
      <c r="Y364" s="87"/>
      <c r="Z364">
        <f t="shared" si="40"/>
        <v>0</v>
      </c>
      <c r="AA364" t="str">
        <f t="shared" si="38"/>
        <v>王港支行</v>
      </c>
      <c r="AB364" s="82" t="s">
        <v>759</v>
      </c>
      <c r="AC364" s="82">
        <v>0</v>
      </c>
      <c r="AD364" s="82">
        <v>0</v>
      </c>
      <c r="AE364" s="82">
        <v>0</v>
      </c>
      <c r="AF364" s="82">
        <v>0</v>
      </c>
      <c r="AG364" t="str">
        <f t="shared" si="39"/>
        <v>王港支行</v>
      </c>
      <c r="AI364" s="90" t="s">
        <v>345</v>
      </c>
      <c r="AJ364" s="90" t="s">
        <v>182</v>
      </c>
      <c r="AX364" t="s">
        <v>345</v>
      </c>
      <c r="AY364" t="s">
        <v>182</v>
      </c>
    </row>
    <row r="365" ht="17.25" spans="25:51">
      <c r="Y365" s="87"/>
      <c r="Z365">
        <f t="shared" si="40"/>
        <v>0</v>
      </c>
      <c r="AA365">
        <f t="shared" si="38"/>
        <v>0</v>
      </c>
      <c r="AB365" s="82" t="s">
        <v>760</v>
      </c>
      <c r="AC365" s="82">
        <v>0</v>
      </c>
      <c r="AD365" s="82">
        <v>0</v>
      </c>
      <c r="AE365" s="82">
        <v>0</v>
      </c>
      <c r="AF365" s="82">
        <v>0</v>
      </c>
      <c r="AG365">
        <f t="shared" si="39"/>
        <v>0</v>
      </c>
      <c r="AI365" s="90" t="s">
        <v>236</v>
      </c>
      <c r="AJ365" s="90" t="s">
        <v>182</v>
      </c>
      <c r="AX365" t="s">
        <v>236</v>
      </c>
      <c r="AY365" t="s">
        <v>182</v>
      </c>
    </row>
    <row r="366" ht="17.25" spans="25:51">
      <c r="Y366" s="87"/>
      <c r="Z366">
        <f t="shared" si="40"/>
        <v>0</v>
      </c>
      <c r="AA366" t="str">
        <f t="shared" si="38"/>
        <v>黄楼支行</v>
      </c>
      <c r="AB366" s="82" t="s">
        <v>347</v>
      </c>
      <c r="AC366" s="82">
        <v>0</v>
      </c>
      <c r="AD366" s="82">
        <v>0</v>
      </c>
      <c r="AE366" s="82">
        <v>0</v>
      </c>
      <c r="AF366" s="82">
        <v>0</v>
      </c>
      <c r="AG366" t="str">
        <f t="shared" si="39"/>
        <v>黄楼支行</v>
      </c>
      <c r="AI366" s="90" t="s">
        <v>296</v>
      </c>
      <c r="AJ366" s="90" t="s">
        <v>182</v>
      </c>
      <c r="AX366" t="s">
        <v>296</v>
      </c>
      <c r="AY366" t="s">
        <v>182</v>
      </c>
    </row>
    <row r="367" ht="17.25" spans="25:51">
      <c r="Y367" s="87"/>
      <c r="Z367">
        <f t="shared" si="40"/>
        <v>0</v>
      </c>
      <c r="AA367">
        <f t="shared" si="38"/>
        <v>0</v>
      </c>
      <c r="AB367" s="82" t="s">
        <v>761</v>
      </c>
      <c r="AC367" s="82">
        <v>0</v>
      </c>
      <c r="AD367" s="82">
        <v>0</v>
      </c>
      <c r="AE367" s="82">
        <v>0</v>
      </c>
      <c r="AF367" s="82">
        <v>0</v>
      </c>
      <c r="AG367">
        <f t="shared" si="39"/>
        <v>0</v>
      </c>
      <c r="AI367" s="90" t="s">
        <v>763</v>
      </c>
      <c r="AJ367" s="90" t="s">
        <v>182</v>
      </c>
      <c r="AX367" t="s">
        <v>763</v>
      </c>
      <c r="AY367" t="s">
        <v>182</v>
      </c>
    </row>
    <row r="368" ht="17.25" spans="25:51">
      <c r="Y368" s="87"/>
      <c r="Z368">
        <f t="shared" si="40"/>
        <v>0</v>
      </c>
      <c r="AA368" t="str">
        <f t="shared" si="38"/>
        <v>高桥支行</v>
      </c>
      <c r="AB368" s="82" t="s">
        <v>762</v>
      </c>
      <c r="AC368" s="82">
        <v>0</v>
      </c>
      <c r="AD368" s="82">
        <v>0</v>
      </c>
      <c r="AE368" s="82">
        <v>0</v>
      </c>
      <c r="AF368" s="82">
        <v>0</v>
      </c>
      <c r="AG368" t="str">
        <f t="shared" si="39"/>
        <v>高桥支行</v>
      </c>
      <c r="AI368" s="93" t="s">
        <v>376</v>
      </c>
      <c r="AJ368" s="90" t="s">
        <v>182</v>
      </c>
      <c r="AX368" t="s">
        <v>376</v>
      </c>
      <c r="AY368" t="s">
        <v>182</v>
      </c>
    </row>
    <row r="369" ht="17.25" spans="25:51">
      <c r="Y369" s="87"/>
      <c r="Z369">
        <f t="shared" si="40"/>
        <v>0</v>
      </c>
      <c r="AA369" t="str">
        <f t="shared" si="38"/>
        <v>运营管理部</v>
      </c>
      <c r="AB369" s="82" t="s">
        <v>351</v>
      </c>
      <c r="AC369" s="82">
        <v>0</v>
      </c>
      <c r="AD369" s="82">
        <v>0</v>
      </c>
      <c r="AE369" s="82">
        <v>0</v>
      </c>
      <c r="AF369" s="82">
        <v>0</v>
      </c>
      <c r="AG369" t="str">
        <f t="shared" si="39"/>
        <v>运营管理部</v>
      </c>
      <c r="AI369" s="95" t="s">
        <v>242</v>
      </c>
      <c r="AJ369" s="90" t="s">
        <v>182</v>
      </c>
      <c r="AX369" t="s">
        <v>242</v>
      </c>
      <c r="AY369" t="s">
        <v>182</v>
      </c>
    </row>
    <row r="370" ht="17.25" spans="25:51">
      <c r="Y370" s="87"/>
      <c r="Z370">
        <f t="shared" si="40"/>
        <v>0</v>
      </c>
      <c r="AA370">
        <f t="shared" si="38"/>
        <v>0</v>
      </c>
      <c r="AB370" s="82" t="s">
        <v>764</v>
      </c>
      <c r="AC370" s="82">
        <v>0</v>
      </c>
      <c r="AD370" s="82">
        <v>0</v>
      </c>
      <c r="AE370" s="82">
        <v>0</v>
      </c>
      <c r="AF370" s="82">
        <v>0</v>
      </c>
      <c r="AG370">
        <f t="shared" si="39"/>
        <v>0</v>
      </c>
      <c r="AI370" s="94" t="s">
        <v>766</v>
      </c>
      <c r="AJ370" s="90" t="s">
        <v>182</v>
      </c>
      <c r="AX370" t="s">
        <v>766</v>
      </c>
      <c r="AY370" t="s">
        <v>182</v>
      </c>
    </row>
    <row r="371" ht="17.25" spans="25:51">
      <c r="Y371" s="87"/>
      <c r="Z371">
        <f t="shared" si="40"/>
        <v>0</v>
      </c>
      <c r="AA371" t="str">
        <f t="shared" si="38"/>
        <v>高行支行</v>
      </c>
      <c r="AB371" s="82" t="s">
        <v>765</v>
      </c>
      <c r="AC371" s="82">
        <v>0</v>
      </c>
      <c r="AD371" s="82">
        <v>0</v>
      </c>
      <c r="AE371" s="82">
        <v>0</v>
      </c>
      <c r="AF371" s="82">
        <v>0</v>
      </c>
      <c r="AG371" t="str">
        <f t="shared" si="39"/>
        <v>高行支行</v>
      </c>
      <c r="AI371" s="90" t="s">
        <v>768</v>
      </c>
      <c r="AJ371" s="90" t="s">
        <v>182</v>
      </c>
      <c r="AX371" t="s">
        <v>768</v>
      </c>
      <c r="AY371" t="s">
        <v>182</v>
      </c>
    </row>
    <row r="372" ht="17.25" spans="25:51">
      <c r="Y372" s="87"/>
      <c r="Z372">
        <f t="shared" si="40"/>
        <v>0</v>
      </c>
      <c r="AA372">
        <f t="shared" si="38"/>
        <v>0</v>
      </c>
      <c r="AB372" s="82" t="s">
        <v>767</v>
      </c>
      <c r="AC372" s="82">
        <v>0</v>
      </c>
      <c r="AD372" s="82">
        <v>0</v>
      </c>
      <c r="AE372" s="82">
        <v>0</v>
      </c>
      <c r="AF372" s="82">
        <v>0</v>
      </c>
      <c r="AG372">
        <f t="shared" si="39"/>
        <v>0</v>
      </c>
      <c r="AI372" s="90" t="s">
        <v>770</v>
      </c>
      <c r="AJ372" s="90" t="s">
        <v>182</v>
      </c>
      <c r="AX372" t="s">
        <v>770</v>
      </c>
      <c r="AY372" t="s">
        <v>182</v>
      </c>
    </row>
    <row r="373" ht="17.25" spans="25:51">
      <c r="Y373" s="87"/>
      <c r="Z373">
        <f t="shared" si="40"/>
        <v>0</v>
      </c>
      <c r="AA373">
        <f t="shared" si="38"/>
        <v>0</v>
      </c>
      <c r="AB373" s="82" t="s">
        <v>769</v>
      </c>
      <c r="AC373" s="82">
        <v>0</v>
      </c>
      <c r="AD373" s="82">
        <v>0</v>
      </c>
      <c r="AE373" s="82">
        <v>0</v>
      </c>
      <c r="AF373" s="82">
        <v>0</v>
      </c>
      <c r="AG373">
        <f t="shared" si="39"/>
        <v>0</v>
      </c>
      <c r="AI373" s="96" t="s">
        <v>771</v>
      </c>
      <c r="AJ373" s="90" t="s">
        <v>182</v>
      </c>
      <c r="AX373" t="s">
        <v>771</v>
      </c>
      <c r="AY373" t="s">
        <v>182</v>
      </c>
    </row>
    <row r="374" ht="17.25" spans="25:51">
      <c r="Y374" s="87"/>
      <c r="Z374">
        <f t="shared" si="40"/>
        <v>0</v>
      </c>
      <c r="AA374" t="str">
        <f t="shared" si="38"/>
        <v>运营管理部业务保障部</v>
      </c>
      <c r="AB374" s="82" t="s">
        <v>453</v>
      </c>
      <c r="AC374" s="82">
        <v>0</v>
      </c>
      <c r="AD374" s="82">
        <v>0</v>
      </c>
      <c r="AE374" s="82">
        <v>0</v>
      </c>
      <c r="AF374" s="82">
        <v>0</v>
      </c>
      <c r="AG374" t="str">
        <f t="shared" si="39"/>
        <v>运营管理部业务保障部</v>
      </c>
      <c r="AI374" s="90" t="s">
        <v>772</v>
      </c>
      <c r="AJ374" s="90" t="s">
        <v>182</v>
      </c>
      <c r="AX374" t="s">
        <v>772</v>
      </c>
      <c r="AY374" t="s">
        <v>182</v>
      </c>
    </row>
    <row r="375" ht="17.25" spans="25:51">
      <c r="Y375" s="87"/>
      <c r="Z375">
        <f t="shared" si="40"/>
        <v>0</v>
      </c>
      <c r="AA375" t="str">
        <f t="shared" si="38"/>
        <v>龚路支行</v>
      </c>
      <c r="AB375" s="82" t="s">
        <v>349</v>
      </c>
      <c r="AC375" s="82">
        <v>0</v>
      </c>
      <c r="AD375" s="82">
        <v>0</v>
      </c>
      <c r="AE375" s="82">
        <v>0</v>
      </c>
      <c r="AF375" s="82">
        <v>0</v>
      </c>
      <c r="AG375" t="str">
        <f t="shared" si="39"/>
        <v>龚路支行</v>
      </c>
      <c r="AI375" s="90" t="s">
        <v>774</v>
      </c>
      <c r="AJ375" s="90" t="s">
        <v>182</v>
      </c>
      <c r="AX375" t="s">
        <v>774</v>
      </c>
      <c r="AY375" t="s">
        <v>182</v>
      </c>
    </row>
    <row r="376" ht="17.25" spans="25:51">
      <c r="Y376" s="87"/>
      <c r="Z376">
        <f t="shared" si="40"/>
        <v>0</v>
      </c>
      <c r="AA376" t="str">
        <f t="shared" si="38"/>
        <v>东沟支行</v>
      </c>
      <c r="AB376" s="82" t="s">
        <v>773</v>
      </c>
      <c r="AC376" s="82">
        <v>0</v>
      </c>
      <c r="AD376" s="82">
        <v>0</v>
      </c>
      <c r="AE376" s="82">
        <v>0</v>
      </c>
      <c r="AF376" s="82">
        <v>0</v>
      </c>
      <c r="AG376" t="str">
        <f t="shared" si="39"/>
        <v>东沟支行</v>
      </c>
      <c r="AI376" s="90" t="s">
        <v>776</v>
      </c>
      <c r="AJ376" s="90" t="s">
        <v>182</v>
      </c>
      <c r="AX376" t="s">
        <v>776</v>
      </c>
      <c r="AY376" t="s">
        <v>182</v>
      </c>
    </row>
    <row r="377" ht="17.25" spans="25:51">
      <c r="Y377" s="87"/>
      <c r="Z377">
        <f t="shared" si="40"/>
        <v>0</v>
      </c>
      <c r="AA377">
        <f t="shared" si="38"/>
        <v>0</v>
      </c>
      <c r="AB377" s="82" t="s">
        <v>775</v>
      </c>
      <c r="AC377" s="82">
        <v>0</v>
      </c>
      <c r="AD377" s="82">
        <v>0</v>
      </c>
      <c r="AE377" s="82">
        <v>0</v>
      </c>
      <c r="AF377" s="82">
        <v>0</v>
      </c>
      <c r="AG377">
        <f t="shared" si="39"/>
        <v>0</v>
      </c>
      <c r="AI377" s="94" t="s">
        <v>777</v>
      </c>
      <c r="AJ377" s="90" t="s">
        <v>54</v>
      </c>
      <c r="AX377" t="s">
        <v>777</v>
      </c>
      <c r="AY377" t="s">
        <v>54</v>
      </c>
    </row>
    <row r="378" ht="17.25" spans="25:51">
      <c r="Y378" s="87"/>
      <c r="Z378">
        <f t="shared" si="40"/>
        <v>0</v>
      </c>
      <c r="AA378" t="str">
        <f t="shared" si="38"/>
        <v>北蔡支行</v>
      </c>
      <c r="AB378" s="82" t="s">
        <v>190</v>
      </c>
      <c r="AC378" s="82">
        <v>0</v>
      </c>
      <c r="AD378" s="82">
        <v>0</v>
      </c>
      <c r="AE378" s="82">
        <v>0</v>
      </c>
      <c r="AF378" s="82">
        <v>0</v>
      </c>
      <c r="AG378" t="str">
        <f t="shared" si="39"/>
        <v>北蔡支行</v>
      </c>
      <c r="AI378" s="90" t="s">
        <v>779</v>
      </c>
      <c r="AJ378" s="90" t="s">
        <v>54</v>
      </c>
      <c r="AX378" t="s">
        <v>779</v>
      </c>
      <c r="AY378" t="s">
        <v>54</v>
      </c>
    </row>
    <row r="379" ht="17.25" spans="25:51">
      <c r="Y379" s="87"/>
      <c r="Z379">
        <f t="shared" si="40"/>
        <v>0</v>
      </c>
      <c r="AA379" t="str">
        <f t="shared" si="38"/>
        <v>高行支行</v>
      </c>
      <c r="AB379" s="82" t="s">
        <v>778</v>
      </c>
      <c r="AC379" s="82">
        <v>0</v>
      </c>
      <c r="AD379" s="82">
        <v>0</v>
      </c>
      <c r="AE379" s="82">
        <v>0</v>
      </c>
      <c r="AF379" s="82">
        <v>0</v>
      </c>
      <c r="AG379" t="str">
        <f t="shared" si="39"/>
        <v>高行支行</v>
      </c>
      <c r="AI379" s="90" t="s">
        <v>781</v>
      </c>
      <c r="AJ379" s="90" t="s">
        <v>54</v>
      </c>
      <c r="AX379" t="s">
        <v>781</v>
      </c>
      <c r="AY379" t="s">
        <v>54</v>
      </c>
    </row>
    <row r="380" ht="17.25" spans="25:51">
      <c r="Y380" s="87"/>
      <c r="Z380">
        <f t="shared" si="40"/>
        <v>0</v>
      </c>
      <c r="AA380" t="str">
        <f t="shared" si="38"/>
        <v>合庆支行</v>
      </c>
      <c r="AB380" s="82" t="s">
        <v>780</v>
      </c>
      <c r="AC380" s="82">
        <v>0</v>
      </c>
      <c r="AD380" s="82">
        <v>0</v>
      </c>
      <c r="AE380" s="82">
        <v>0</v>
      </c>
      <c r="AF380" s="82">
        <v>0</v>
      </c>
      <c r="AG380" t="str">
        <f t="shared" si="39"/>
        <v>合庆支行</v>
      </c>
      <c r="AI380" s="90" t="s">
        <v>783</v>
      </c>
      <c r="AJ380" s="90" t="s">
        <v>54</v>
      </c>
      <c r="AX380" t="s">
        <v>783</v>
      </c>
      <c r="AY380" t="s">
        <v>54</v>
      </c>
    </row>
    <row r="381" ht="17.25" spans="25:51">
      <c r="Y381" s="87"/>
      <c r="Z381">
        <f t="shared" si="40"/>
        <v>0</v>
      </c>
      <c r="AA381" t="str">
        <f t="shared" si="38"/>
        <v>张江支行</v>
      </c>
      <c r="AB381" s="82" t="s">
        <v>782</v>
      </c>
      <c r="AC381" s="82">
        <v>0</v>
      </c>
      <c r="AD381" s="82">
        <v>0</v>
      </c>
      <c r="AE381" s="82">
        <v>0</v>
      </c>
      <c r="AF381" s="82">
        <v>0</v>
      </c>
      <c r="AG381" t="str">
        <f t="shared" si="39"/>
        <v>张江支行</v>
      </c>
      <c r="AI381" s="90" t="s">
        <v>784</v>
      </c>
      <c r="AJ381" s="90" t="s">
        <v>54</v>
      </c>
      <c r="AX381" t="s">
        <v>784</v>
      </c>
      <c r="AY381" t="s">
        <v>54</v>
      </c>
    </row>
    <row r="382" ht="17.25" spans="25:51">
      <c r="Y382" s="87"/>
      <c r="Z382">
        <f t="shared" si="40"/>
        <v>0</v>
      </c>
      <c r="AA382" t="str">
        <f t="shared" si="38"/>
        <v>零售市场部</v>
      </c>
      <c r="AB382" s="82" t="s">
        <v>195</v>
      </c>
      <c r="AC382" s="82">
        <v>0</v>
      </c>
      <c r="AD382" s="82">
        <v>0</v>
      </c>
      <c r="AE382" s="82">
        <v>0</v>
      </c>
      <c r="AF382" s="82">
        <v>100000</v>
      </c>
      <c r="AG382" t="str">
        <f t="shared" si="39"/>
        <v>零售市场部</v>
      </c>
      <c r="AI382" s="90" t="s">
        <v>786</v>
      </c>
      <c r="AJ382" s="90" t="s">
        <v>54</v>
      </c>
      <c r="AX382" t="s">
        <v>786</v>
      </c>
      <c r="AY382" t="s">
        <v>54</v>
      </c>
    </row>
    <row r="383" ht="17.25" spans="25:51">
      <c r="Y383" s="87"/>
      <c r="Z383">
        <f t="shared" si="40"/>
        <v>0</v>
      </c>
      <c r="AA383" t="str">
        <f t="shared" si="38"/>
        <v>妙境支行</v>
      </c>
      <c r="AB383" s="82" t="s">
        <v>785</v>
      </c>
      <c r="AC383" s="82">
        <v>0</v>
      </c>
      <c r="AD383" s="82">
        <v>0</v>
      </c>
      <c r="AE383" s="82">
        <v>0</v>
      </c>
      <c r="AF383" s="82">
        <v>0</v>
      </c>
      <c r="AG383" t="str">
        <f t="shared" si="39"/>
        <v>妙境支行</v>
      </c>
      <c r="AI383" s="90" t="s">
        <v>787</v>
      </c>
      <c r="AJ383" s="90" t="s">
        <v>54</v>
      </c>
      <c r="AX383" t="s">
        <v>787</v>
      </c>
      <c r="AY383" t="s">
        <v>54</v>
      </c>
    </row>
    <row r="384" ht="17.25" spans="25:51">
      <c r="Y384" s="87"/>
      <c r="Z384">
        <f t="shared" si="40"/>
        <v>0</v>
      </c>
      <c r="AA384" t="str">
        <f t="shared" si="38"/>
        <v>东波分理处</v>
      </c>
      <c r="AB384" s="82" t="s">
        <v>354</v>
      </c>
      <c r="AC384" s="82">
        <v>0</v>
      </c>
      <c r="AD384" s="82">
        <v>0</v>
      </c>
      <c r="AE384" s="82">
        <v>0</v>
      </c>
      <c r="AF384" s="82">
        <v>0</v>
      </c>
      <c r="AG384" t="str">
        <f t="shared" si="39"/>
        <v>东波分理处</v>
      </c>
      <c r="AI384" s="90" t="s">
        <v>260</v>
      </c>
      <c r="AJ384" s="90" t="s">
        <v>54</v>
      </c>
      <c r="AX384" t="s">
        <v>260</v>
      </c>
      <c r="AY384" t="s">
        <v>54</v>
      </c>
    </row>
    <row r="385" ht="17.25" spans="25:51">
      <c r="Y385" s="87"/>
      <c r="Z385">
        <f t="shared" si="40"/>
        <v>0</v>
      </c>
      <c r="AA385" t="str">
        <f t="shared" si="38"/>
        <v>运营管理部</v>
      </c>
      <c r="AB385" s="82" t="s">
        <v>353</v>
      </c>
      <c r="AC385" s="82">
        <v>0</v>
      </c>
      <c r="AD385" s="82">
        <v>0</v>
      </c>
      <c r="AE385" s="82">
        <v>0</v>
      </c>
      <c r="AF385" s="82">
        <v>0</v>
      </c>
      <c r="AG385" t="str">
        <f t="shared" si="39"/>
        <v>运营管理部</v>
      </c>
      <c r="AI385" s="90" t="s">
        <v>788</v>
      </c>
      <c r="AJ385" s="90" t="s">
        <v>54</v>
      </c>
      <c r="AX385" t="s">
        <v>788</v>
      </c>
      <c r="AY385" t="s">
        <v>54</v>
      </c>
    </row>
    <row r="386" ht="17.25" spans="25:51">
      <c r="Y386" s="87"/>
      <c r="Z386">
        <f t="shared" si="40"/>
        <v>0</v>
      </c>
      <c r="AA386" t="str">
        <f t="shared" ref="AA386:AA449" si="41">AG386</f>
        <v>六团支行</v>
      </c>
      <c r="AB386" s="82" t="s">
        <v>357</v>
      </c>
      <c r="AC386" s="82">
        <v>0</v>
      </c>
      <c r="AD386" s="82">
        <v>0</v>
      </c>
      <c r="AE386" s="82">
        <v>0</v>
      </c>
      <c r="AF386" s="82">
        <v>0</v>
      </c>
      <c r="AG386" t="str">
        <f t="shared" ref="AG386:AG449" si="42">IFERROR(VLOOKUP(AB386,$AI:$AJ,2,FALSE),0)</f>
        <v>六团支行</v>
      </c>
      <c r="AI386" s="90" t="s">
        <v>789</v>
      </c>
      <c r="AJ386" s="90" t="s">
        <v>54</v>
      </c>
      <c r="AX386" t="s">
        <v>789</v>
      </c>
      <c r="AY386" t="s">
        <v>54</v>
      </c>
    </row>
    <row r="387" ht="17.25" spans="25:51">
      <c r="Y387" s="87"/>
      <c r="Z387">
        <f t="shared" si="40"/>
        <v>0</v>
      </c>
      <c r="AA387" t="str">
        <f t="shared" si="41"/>
        <v>高行支行</v>
      </c>
      <c r="AB387" s="82" t="s">
        <v>360</v>
      </c>
      <c r="AC387" s="82">
        <v>0</v>
      </c>
      <c r="AD387" s="82">
        <v>0</v>
      </c>
      <c r="AE387" s="82">
        <v>0</v>
      </c>
      <c r="AF387" s="82">
        <v>0</v>
      </c>
      <c r="AG387" t="str">
        <f t="shared" si="42"/>
        <v>高行支行</v>
      </c>
      <c r="AI387" s="90" t="s">
        <v>190</v>
      </c>
      <c r="AJ387" s="90" t="s">
        <v>54</v>
      </c>
      <c r="AX387" t="s">
        <v>190</v>
      </c>
      <c r="AY387" t="s">
        <v>54</v>
      </c>
    </row>
    <row r="388" ht="17.25" spans="25:51">
      <c r="Y388" s="87"/>
      <c r="Z388">
        <f t="shared" ref="Z388:Z451" si="43">P388-Y388</f>
        <v>0</v>
      </c>
      <c r="AA388" t="str">
        <f t="shared" si="41"/>
        <v>唐镇支行</v>
      </c>
      <c r="AB388" s="82" t="s">
        <v>362</v>
      </c>
      <c r="AC388" s="82">
        <v>0</v>
      </c>
      <c r="AD388" s="82">
        <v>0</v>
      </c>
      <c r="AE388" s="82">
        <v>0</v>
      </c>
      <c r="AF388" s="82">
        <v>0</v>
      </c>
      <c r="AG388" t="str">
        <f t="shared" si="42"/>
        <v>唐镇支行</v>
      </c>
      <c r="AI388" s="90" t="s">
        <v>326</v>
      </c>
      <c r="AJ388" s="90" t="s">
        <v>54</v>
      </c>
      <c r="AX388" t="s">
        <v>326</v>
      </c>
      <c r="AY388" t="s">
        <v>54</v>
      </c>
    </row>
    <row r="389" ht="17.25" spans="25:51">
      <c r="Y389" s="87"/>
      <c r="Z389">
        <f t="shared" si="43"/>
        <v>0</v>
      </c>
      <c r="AA389">
        <f t="shared" si="41"/>
        <v>0</v>
      </c>
      <c r="AB389" s="82" t="s">
        <v>790</v>
      </c>
      <c r="AC389" s="82">
        <v>0</v>
      </c>
      <c r="AD389" s="82">
        <v>0</v>
      </c>
      <c r="AE389" s="82">
        <v>0</v>
      </c>
      <c r="AF389" s="82">
        <v>0</v>
      </c>
      <c r="AG389">
        <f t="shared" si="42"/>
        <v>0</v>
      </c>
      <c r="AI389" s="90" t="s">
        <v>58</v>
      </c>
      <c r="AJ389" s="90" t="s">
        <v>54</v>
      </c>
      <c r="AX389" t="s">
        <v>58</v>
      </c>
      <c r="AY389" t="s">
        <v>54</v>
      </c>
    </row>
    <row r="390" ht="17.25" spans="25:51">
      <c r="Y390" s="87"/>
      <c r="Z390">
        <f t="shared" si="43"/>
        <v>0</v>
      </c>
      <c r="AA390" t="str">
        <f t="shared" si="41"/>
        <v>营业部</v>
      </c>
      <c r="AB390" s="82" t="s">
        <v>640</v>
      </c>
      <c r="AC390" s="82">
        <v>0</v>
      </c>
      <c r="AD390" s="82">
        <v>0</v>
      </c>
      <c r="AE390" s="82">
        <v>0</v>
      </c>
      <c r="AF390" s="82">
        <v>0</v>
      </c>
      <c r="AG390" t="str">
        <f t="shared" si="42"/>
        <v>营业部</v>
      </c>
      <c r="AI390" s="90" t="s">
        <v>176</v>
      </c>
      <c r="AJ390" s="90" t="s">
        <v>54</v>
      </c>
      <c r="AX390" t="s">
        <v>176</v>
      </c>
      <c r="AY390" t="s">
        <v>54</v>
      </c>
    </row>
    <row r="391" ht="17.25" spans="25:51">
      <c r="Y391" s="87"/>
      <c r="Z391">
        <f t="shared" si="43"/>
        <v>0</v>
      </c>
      <c r="AA391">
        <f t="shared" si="41"/>
        <v>0</v>
      </c>
      <c r="AB391" s="82" t="s">
        <v>791</v>
      </c>
      <c r="AC391" s="82">
        <v>0</v>
      </c>
      <c r="AD391" s="82">
        <v>0</v>
      </c>
      <c r="AE391" s="82">
        <v>0</v>
      </c>
      <c r="AF391" s="82">
        <v>0</v>
      </c>
      <c r="AG391">
        <f t="shared" si="42"/>
        <v>0</v>
      </c>
      <c r="AI391" s="90" t="s">
        <v>792</v>
      </c>
      <c r="AJ391" s="90" t="s">
        <v>54</v>
      </c>
      <c r="AX391" t="s">
        <v>792</v>
      </c>
      <c r="AY391" t="s">
        <v>54</v>
      </c>
    </row>
    <row r="392" ht="17.25" spans="25:51">
      <c r="Y392" s="87"/>
      <c r="Z392">
        <f t="shared" si="43"/>
        <v>0</v>
      </c>
      <c r="AA392" t="str">
        <f t="shared" si="41"/>
        <v>花木支行</v>
      </c>
      <c r="AB392" s="82" t="s">
        <v>364</v>
      </c>
      <c r="AC392" s="82">
        <v>0</v>
      </c>
      <c r="AD392" s="82">
        <v>0</v>
      </c>
      <c r="AE392" s="82">
        <v>0</v>
      </c>
      <c r="AF392" s="82">
        <v>0</v>
      </c>
      <c r="AG392" t="str">
        <f t="shared" si="42"/>
        <v>花木支行</v>
      </c>
      <c r="AI392" s="90" t="s">
        <v>793</v>
      </c>
      <c r="AJ392" s="90" t="s">
        <v>54</v>
      </c>
      <c r="AX392" t="s">
        <v>793</v>
      </c>
      <c r="AY392" t="s">
        <v>54</v>
      </c>
    </row>
    <row r="393" ht="17.25" spans="25:51">
      <c r="Y393" s="87"/>
      <c r="Z393">
        <f t="shared" si="43"/>
        <v>0</v>
      </c>
      <c r="AA393" t="str">
        <f t="shared" si="41"/>
        <v>零售市场部</v>
      </c>
      <c r="AB393" s="82" t="s">
        <v>162</v>
      </c>
      <c r="AC393" s="82">
        <v>0</v>
      </c>
      <c r="AD393" s="82">
        <v>0</v>
      </c>
      <c r="AE393" s="82">
        <v>0</v>
      </c>
      <c r="AF393" s="82">
        <v>32022</v>
      </c>
      <c r="AG393" t="str">
        <f t="shared" si="42"/>
        <v>零售市场部</v>
      </c>
      <c r="AI393" s="90" t="s">
        <v>794</v>
      </c>
      <c r="AJ393" s="90" t="s">
        <v>54</v>
      </c>
      <c r="AX393" t="s">
        <v>794</v>
      </c>
      <c r="AY393" t="s">
        <v>54</v>
      </c>
    </row>
    <row r="394" ht="17.25" spans="25:51">
      <c r="Y394" s="87"/>
      <c r="Z394">
        <f t="shared" si="43"/>
        <v>0</v>
      </c>
      <c r="AA394" t="str">
        <f t="shared" si="41"/>
        <v>运营管理部</v>
      </c>
      <c r="AB394" s="82" t="s">
        <v>356</v>
      </c>
      <c r="AC394" s="82">
        <v>0</v>
      </c>
      <c r="AD394" s="82">
        <v>0</v>
      </c>
      <c r="AE394" s="82">
        <v>0</v>
      </c>
      <c r="AF394" s="82">
        <v>0</v>
      </c>
      <c r="AG394" t="str">
        <f t="shared" si="42"/>
        <v>运营管理部</v>
      </c>
      <c r="AI394" s="90" t="s">
        <v>795</v>
      </c>
      <c r="AJ394" s="90" t="s">
        <v>54</v>
      </c>
      <c r="AX394" t="s">
        <v>795</v>
      </c>
      <c r="AY394" t="s">
        <v>54</v>
      </c>
    </row>
    <row r="395" ht="17.25" spans="25:51">
      <c r="Y395" s="87"/>
      <c r="Z395">
        <f t="shared" si="43"/>
        <v>0</v>
      </c>
      <c r="AA395" t="str">
        <f t="shared" si="41"/>
        <v>和炯路支行</v>
      </c>
      <c r="AB395" s="82" t="s">
        <v>752</v>
      </c>
      <c r="AC395" s="82">
        <v>0</v>
      </c>
      <c r="AD395" s="82">
        <v>0</v>
      </c>
      <c r="AE395" s="82">
        <v>0</v>
      </c>
      <c r="AF395" s="82">
        <v>0</v>
      </c>
      <c r="AG395" t="str">
        <f t="shared" si="42"/>
        <v>和炯路支行</v>
      </c>
      <c r="AI395" s="90" t="s">
        <v>797</v>
      </c>
      <c r="AJ395" s="90" t="s">
        <v>54</v>
      </c>
      <c r="AX395" t="s">
        <v>797</v>
      </c>
      <c r="AY395" t="s">
        <v>54</v>
      </c>
    </row>
    <row r="396" ht="17.25" spans="25:51">
      <c r="Y396" s="87"/>
      <c r="Z396">
        <f t="shared" si="43"/>
        <v>0</v>
      </c>
      <c r="AA396">
        <f t="shared" si="41"/>
        <v>0</v>
      </c>
      <c r="AB396" s="82" t="s">
        <v>796</v>
      </c>
      <c r="AC396" s="82">
        <v>0</v>
      </c>
      <c r="AD396" s="82">
        <v>0</v>
      </c>
      <c r="AE396" s="82">
        <v>0</v>
      </c>
      <c r="AF396" s="82">
        <v>0</v>
      </c>
      <c r="AG396">
        <f t="shared" si="42"/>
        <v>0</v>
      </c>
      <c r="AI396" s="90" t="s">
        <v>413</v>
      </c>
      <c r="AJ396" s="90" t="s">
        <v>54</v>
      </c>
      <c r="AX396" t="s">
        <v>413</v>
      </c>
      <c r="AY396" t="s">
        <v>54</v>
      </c>
    </row>
    <row r="397" ht="17.25" spans="25:51">
      <c r="Y397" s="87"/>
      <c r="Z397">
        <f t="shared" si="43"/>
        <v>0</v>
      </c>
      <c r="AA397" t="str">
        <f t="shared" si="41"/>
        <v>唐镇支行</v>
      </c>
      <c r="AB397" s="82" t="s">
        <v>798</v>
      </c>
      <c r="AC397" s="82">
        <v>0</v>
      </c>
      <c r="AD397" s="82">
        <v>0</v>
      </c>
      <c r="AE397" s="82">
        <v>0</v>
      </c>
      <c r="AF397" s="82">
        <v>0</v>
      </c>
      <c r="AG397" t="str">
        <f t="shared" si="42"/>
        <v>唐镇支行</v>
      </c>
      <c r="AI397" s="90" t="s">
        <v>800</v>
      </c>
      <c r="AJ397" s="90" t="s">
        <v>54</v>
      </c>
      <c r="AX397" t="s">
        <v>800</v>
      </c>
      <c r="AY397" t="s">
        <v>54</v>
      </c>
    </row>
    <row r="398" ht="17.25" spans="25:51">
      <c r="Y398" s="87"/>
      <c r="Z398">
        <f t="shared" si="43"/>
        <v>0</v>
      </c>
      <c r="AA398">
        <f t="shared" si="41"/>
        <v>0</v>
      </c>
      <c r="AB398" s="82" t="s">
        <v>799</v>
      </c>
      <c r="AC398" s="82">
        <v>0</v>
      </c>
      <c r="AD398" s="82">
        <v>0</v>
      </c>
      <c r="AE398" s="82">
        <v>0</v>
      </c>
      <c r="AF398" s="82">
        <v>0</v>
      </c>
      <c r="AG398">
        <f t="shared" si="42"/>
        <v>0</v>
      </c>
      <c r="AI398" s="90" t="s">
        <v>802</v>
      </c>
      <c r="AJ398" s="90" t="s">
        <v>54</v>
      </c>
      <c r="AX398" t="s">
        <v>802</v>
      </c>
      <c r="AY398" t="s">
        <v>54</v>
      </c>
    </row>
    <row r="399" ht="17.25" spans="25:51">
      <c r="Y399" s="87"/>
      <c r="Z399">
        <f t="shared" si="43"/>
        <v>0</v>
      </c>
      <c r="AA399">
        <f t="shared" si="41"/>
        <v>0</v>
      </c>
      <c r="AB399" s="82" t="s">
        <v>801</v>
      </c>
      <c r="AC399" s="82">
        <v>0</v>
      </c>
      <c r="AD399" s="82">
        <v>0</v>
      </c>
      <c r="AE399" s="82">
        <v>0</v>
      </c>
      <c r="AF399" s="82">
        <v>0</v>
      </c>
      <c r="AG399">
        <f t="shared" si="42"/>
        <v>0</v>
      </c>
      <c r="AI399" s="95" t="s">
        <v>804</v>
      </c>
      <c r="AJ399" s="90" t="s">
        <v>54</v>
      </c>
      <c r="AX399" t="s">
        <v>804</v>
      </c>
      <c r="AY399" t="s">
        <v>54</v>
      </c>
    </row>
    <row r="400" ht="17.25" spans="25:51">
      <c r="Y400" s="87"/>
      <c r="Z400">
        <f t="shared" si="43"/>
        <v>0</v>
      </c>
      <c r="AA400">
        <f t="shared" si="41"/>
        <v>0</v>
      </c>
      <c r="AB400" s="82" t="s">
        <v>803</v>
      </c>
      <c r="AC400" s="82">
        <v>0</v>
      </c>
      <c r="AD400" s="82">
        <v>0</v>
      </c>
      <c r="AE400" s="82">
        <v>0</v>
      </c>
      <c r="AF400" s="82">
        <v>0</v>
      </c>
      <c r="AG400">
        <f t="shared" si="42"/>
        <v>0</v>
      </c>
      <c r="AI400" s="96" t="s">
        <v>806</v>
      </c>
      <c r="AJ400" s="90" t="s">
        <v>54</v>
      </c>
      <c r="AX400" t="s">
        <v>806</v>
      </c>
      <c r="AY400" t="s">
        <v>54</v>
      </c>
    </row>
    <row r="401" ht="17.25" spans="25:51">
      <c r="Y401" s="87"/>
      <c r="Z401">
        <f t="shared" si="43"/>
        <v>0</v>
      </c>
      <c r="AA401">
        <f t="shared" si="41"/>
        <v>0</v>
      </c>
      <c r="AB401" s="82" t="s">
        <v>805</v>
      </c>
      <c r="AC401" s="82">
        <v>0</v>
      </c>
      <c r="AD401" s="82">
        <v>0</v>
      </c>
      <c r="AE401" s="82">
        <v>0</v>
      </c>
      <c r="AF401" s="82">
        <v>0</v>
      </c>
      <c r="AG401">
        <f t="shared" si="42"/>
        <v>0</v>
      </c>
      <c r="AI401" s="90" t="s">
        <v>779</v>
      </c>
      <c r="AJ401" s="90" t="s">
        <v>54</v>
      </c>
      <c r="AX401" t="s">
        <v>779</v>
      </c>
      <c r="AY401" t="s">
        <v>54</v>
      </c>
    </row>
    <row r="402" ht="17.25" spans="25:51">
      <c r="Y402" s="87"/>
      <c r="Z402">
        <f t="shared" si="43"/>
        <v>0</v>
      </c>
      <c r="AA402" t="str">
        <f t="shared" si="41"/>
        <v>运营管理部</v>
      </c>
      <c r="AB402" s="82" t="s">
        <v>400</v>
      </c>
      <c r="AC402" s="82">
        <v>0</v>
      </c>
      <c r="AD402" s="82">
        <v>0</v>
      </c>
      <c r="AE402" s="82">
        <v>0</v>
      </c>
      <c r="AF402" s="82">
        <v>0</v>
      </c>
      <c r="AG402" t="str">
        <f t="shared" si="42"/>
        <v>运营管理部</v>
      </c>
      <c r="AI402" s="90" t="s">
        <v>808</v>
      </c>
      <c r="AJ402" s="90" t="s">
        <v>54</v>
      </c>
      <c r="AX402" t="s">
        <v>808</v>
      </c>
      <c r="AY402" t="s">
        <v>54</v>
      </c>
    </row>
    <row r="403" ht="17.25" spans="25:51">
      <c r="Y403" s="87"/>
      <c r="Z403">
        <f t="shared" si="43"/>
        <v>0</v>
      </c>
      <c r="AA403">
        <f t="shared" si="41"/>
        <v>0</v>
      </c>
      <c r="AB403" s="82" t="s">
        <v>807</v>
      </c>
      <c r="AC403" s="82">
        <v>0</v>
      </c>
      <c r="AD403" s="82">
        <v>0</v>
      </c>
      <c r="AE403" s="82">
        <v>0</v>
      </c>
      <c r="AF403" s="82">
        <v>0</v>
      </c>
      <c r="AG403">
        <f t="shared" si="42"/>
        <v>0</v>
      </c>
      <c r="AI403" s="90" t="s">
        <v>810</v>
      </c>
      <c r="AJ403" s="90" t="s">
        <v>54</v>
      </c>
      <c r="AX403" t="s">
        <v>810</v>
      </c>
      <c r="AY403" t="s">
        <v>54</v>
      </c>
    </row>
    <row r="404" ht="17.25" spans="25:51">
      <c r="Y404" s="87"/>
      <c r="Z404">
        <f t="shared" si="43"/>
        <v>0</v>
      </c>
      <c r="AA404">
        <f t="shared" si="41"/>
        <v>0</v>
      </c>
      <c r="AB404" s="82" t="s">
        <v>809</v>
      </c>
      <c r="AC404" s="82">
        <v>0</v>
      </c>
      <c r="AD404" s="82">
        <v>0</v>
      </c>
      <c r="AE404" s="82">
        <v>0</v>
      </c>
      <c r="AF404" s="82">
        <v>0</v>
      </c>
      <c r="AG404">
        <f t="shared" si="42"/>
        <v>0</v>
      </c>
      <c r="AI404" s="90" t="s">
        <v>556</v>
      </c>
      <c r="AJ404" s="90" t="s">
        <v>90</v>
      </c>
      <c r="AX404" t="s">
        <v>556</v>
      </c>
      <c r="AY404" t="s">
        <v>90</v>
      </c>
    </row>
    <row r="405" ht="17.25" spans="25:51">
      <c r="Y405" s="87"/>
      <c r="Z405">
        <f t="shared" si="43"/>
        <v>0</v>
      </c>
      <c r="AA405">
        <f t="shared" si="41"/>
        <v>0</v>
      </c>
      <c r="AB405" s="82" t="s">
        <v>811</v>
      </c>
      <c r="AC405" s="82">
        <v>0</v>
      </c>
      <c r="AD405" s="82">
        <v>0</v>
      </c>
      <c r="AE405" s="82">
        <v>0</v>
      </c>
      <c r="AF405" s="82">
        <v>0</v>
      </c>
      <c r="AG405">
        <f t="shared" si="42"/>
        <v>0</v>
      </c>
      <c r="AI405" s="90" t="s">
        <v>108</v>
      </c>
      <c r="AJ405" s="90" t="s">
        <v>90</v>
      </c>
      <c r="AX405" t="s">
        <v>108</v>
      </c>
      <c r="AY405" t="s">
        <v>90</v>
      </c>
    </row>
    <row r="406" ht="17.25" spans="25:51">
      <c r="Y406" s="87"/>
      <c r="Z406">
        <f t="shared" si="43"/>
        <v>0</v>
      </c>
      <c r="AA406" t="str">
        <f t="shared" si="41"/>
        <v>市场一部</v>
      </c>
      <c r="AB406" s="82" t="s">
        <v>584</v>
      </c>
      <c r="AC406" s="82">
        <v>0</v>
      </c>
      <c r="AD406" s="82">
        <v>0</v>
      </c>
      <c r="AE406" s="82">
        <v>0</v>
      </c>
      <c r="AF406" s="82">
        <v>0</v>
      </c>
      <c r="AG406" t="str">
        <f t="shared" si="42"/>
        <v>市场一部</v>
      </c>
      <c r="AI406" s="90" t="s">
        <v>812</v>
      </c>
      <c r="AJ406" s="90" t="s">
        <v>90</v>
      </c>
      <c r="AX406" t="s">
        <v>812</v>
      </c>
      <c r="AY406" t="s">
        <v>90</v>
      </c>
    </row>
    <row r="407" ht="17.25" spans="25:51">
      <c r="Y407" s="87"/>
      <c r="Z407">
        <f t="shared" si="43"/>
        <v>0</v>
      </c>
      <c r="AA407" t="str">
        <f t="shared" si="41"/>
        <v>严桥支行</v>
      </c>
      <c r="AB407" s="82" t="s">
        <v>710</v>
      </c>
      <c r="AC407" s="82">
        <v>0</v>
      </c>
      <c r="AD407" s="82">
        <v>0</v>
      </c>
      <c r="AE407" s="82">
        <v>0</v>
      </c>
      <c r="AF407" s="82">
        <v>0</v>
      </c>
      <c r="AG407" t="str">
        <f t="shared" si="42"/>
        <v>严桥支行</v>
      </c>
      <c r="AI407" s="90" t="s">
        <v>635</v>
      </c>
      <c r="AJ407" s="90" t="s">
        <v>90</v>
      </c>
      <c r="AX407" t="s">
        <v>635</v>
      </c>
      <c r="AY407" t="s">
        <v>90</v>
      </c>
    </row>
    <row r="408" ht="17.25" spans="25:51">
      <c r="Y408" s="87"/>
      <c r="Z408">
        <f t="shared" si="43"/>
        <v>0</v>
      </c>
      <c r="AA408" t="str">
        <f t="shared" si="41"/>
        <v>办公室</v>
      </c>
      <c r="AB408" s="82" t="s">
        <v>143</v>
      </c>
      <c r="AC408" s="82">
        <v>0</v>
      </c>
      <c r="AD408" s="82">
        <v>0</v>
      </c>
      <c r="AE408" s="82">
        <v>0</v>
      </c>
      <c r="AF408" s="82">
        <v>0</v>
      </c>
      <c r="AG408" t="str">
        <f t="shared" si="42"/>
        <v>办公室</v>
      </c>
      <c r="AI408" s="95" t="s">
        <v>684</v>
      </c>
      <c r="AJ408" s="90" t="s">
        <v>90</v>
      </c>
      <c r="AX408" t="s">
        <v>684</v>
      </c>
      <c r="AY408" t="s">
        <v>90</v>
      </c>
    </row>
    <row r="409" ht="17.25" spans="25:51">
      <c r="Y409" s="87"/>
      <c r="Z409">
        <f t="shared" si="43"/>
        <v>0</v>
      </c>
      <c r="AA409" t="str">
        <f t="shared" si="41"/>
        <v>南新分理处</v>
      </c>
      <c r="AB409" s="82" t="s">
        <v>368</v>
      </c>
      <c r="AC409" s="82">
        <v>0</v>
      </c>
      <c r="AD409" s="82">
        <v>0</v>
      </c>
      <c r="AE409" s="82">
        <v>0</v>
      </c>
      <c r="AF409" s="82">
        <v>0</v>
      </c>
      <c r="AG409" t="str">
        <f t="shared" si="42"/>
        <v>南新分理处</v>
      </c>
      <c r="AI409" s="96" t="s">
        <v>814</v>
      </c>
      <c r="AJ409" s="90" t="s">
        <v>90</v>
      </c>
      <c r="AX409" t="s">
        <v>814</v>
      </c>
      <c r="AY409" t="s">
        <v>90</v>
      </c>
    </row>
    <row r="410" ht="17.25" spans="25:51">
      <c r="Y410" s="87"/>
      <c r="Z410">
        <f t="shared" si="43"/>
        <v>0</v>
      </c>
      <c r="AA410">
        <f t="shared" si="41"/>
        <v>0</v>
      </c>
      <c r="AB410" s="82" t="s">
        <v>813</v>
      </c>
      <c r="AC410" s="82">
        <v>0</v>
      </c>
      <c r="AD410" s="82">
        <v>0</v>
      </c>
      <c r="AE410" s="82">
        <v>0</v>
      </c>
      <c r="AF410" s="82">
        <v>0</v>
      </c>
      <c r="AG410">
        <f t="shared" si="42"/>
        <v>0</v>
      </c>
      <c r="AI410" s="90" t="s">
        <v>815</v>
      </c>
      <c r="AJ410" s="90" t="s">
        <v>90</v>
      </c>
      <c r="AX410" t="s">
        <v>815</v>
      </c>
      <c r="AY410" t="s">
        <v>90</v>
      </c>
    </row>
    <row r="411" ht="17.25" spans="25:51">
      <c r="Y411" s="87"/>
      <c r="Z411">
        <f t="shared" si="43"/>
        <v>0</v>
      </c>
      <c r="AA411" t="str">
        <f t="shared" si="41"/>
        <v>陆家嘴支行</v>
      </c>
      <c r="AB411" s="82" t="s">
        <v>370</v>
      </c>
      <c r="AC411" s="82">
        <v>0</v>
      </c>
      <c r="AD411" s="82">
        <v>0</v>
      </c>
      <c r="AE411" s="82">
        <v>0</v>
      </c>
      <c r="AF411" s="82">
        <v>0</v>
      </c>
      <c r="AG411" t="str">
        <f t="shared" si="42"/>
        <v>陆家嘴支行</v>
      </c>
      <c r="AI411" s="95" t="s">
        <v>816</v>
      </c>
      <c r="AJ411" s="90" t="s">
        <v>90</v>
      </c>
      <c r="AX411" t="s">
        <v>816</v>
      </c>
      <c r="AY411" t="s">
        <v>90</v>
      </c>
    </row>
    <row r="412" ht="17.25" spans="25:51">
      <c r="Y412" s="87"/>
      <c r="Z412">
        <f t="shared" si="43"/>
        <v>0</v>
      </c>
      <c r="AA412" t="str">
        <f t="shared" si="41"/>
        <v>东沟支行</v>
      </c>
      <c r="AB412" s="82" t="s">
        <v>373</v>
      </c>
      <c r="AC412" s="82">
        <v>0</v>
      </c>
      <c r="AD412" s="82">
        <v>0</v>
      </c>
      <c r="AE412" s="82">
        <v>0</v>
      </c>
      <c r="AF412" s="82">
        <v>0</v>
      </c>
      <c r="AG412" t="str">
        <f t="shared" si="42"/>
        <v>东沟支行</v>
      </c>
      <c r="AI412" s="90" t="s">
        <v>701</v>
      </c>
      <c r="AJ412" s="90" t="s">
        <v>219</v>
      </c>
      <c r="AX412" t="s">
        <v>701</v>
      </c>
      <c r="AY412" t="s">
        <v>219</v>
      </c>
    </row>
    <row r="413" ht="17.25" spans="25:51">
      <c r="Y413" s="87"/>
      <c r="Z413">
        <f t="shared" si="43"/>
        <v>0</v>
      </c>
      <c r="AA413">
        <f t="shared" si="41"/>
        <v>0</v>
      </c>
      <c r="AB413" s="82" t="s">
        <v>817</v>
      </c>
      <c r="AC413" s="82">
        <v>0</v>
      </c>
      <c r="AD413" s="82">
        <v>0</v>
      </c>
      <c r="AE413" s="82">
        <v>0</v>
      </c>
      <c r="AF413" s="82">
        <v>0</v>
      </c>
      <c r="AG413">
        <f t="shared" si="42"/>
        <v>0</v>
      </c>
      <c r="AI413" s="90" t="s">
        <v>512</v>
      </c>
      <c r="AJ413" s="90" t="s">
        <v>54</v>
      </c>
      <c r="AX413" s="82" t="s">
        <v>512</v>
      </c>
      <c r="AY413" s="82" t="s">
        <v>54</v>
      </c>
    </row>
    <row r="414" ht="17.25" spans="25:51">
      <c r="Y414" s="87"/>
      <c r="Z414">
        <f t="shared" si="43"/>
        <v>0</v>
      </c>
      <c r="AA414" t="str">
        <f t="shared" si="41"/>
        <v>孙桥支行</v>
      </c>
      <c r="AB414" s="82" t="s">
        <v>203</v>
      </c>
      <c r="AC414" s="82">
        <v>0</v>
      </c>
      <c r="AD414" s="82">
        <v>0</v>
      </c>
      <c r="AE414" s="82">
        <v>0</v>
      </c>
      <c r="AF414" s="82">
        <v>50000</v>
      </c>
      <c r="AG414" t="str">
        <f t="shared" si="42"/>
        <v>孙桥支行</v>
      </c>
      <c r="AI414" s="90" t="s">
        <v>516</v>
      </c>
      <c r="AJ414" s="90" t="s">
        <v>219</v>
      </c>
      <c r="AX414" t="s">
        <v>516</v>
      </c>
      <c r="AY414" t="s">
        <v>219</v>
      </c>
    </row>
    <row r="415" ht="17.25" spans="25:51">
      <c r="Y415" s="87"/>
      <c r="Z415">
        <f t="shared" si="43"/>
        <v>0</v>
      </c>
      <c r="AA415" t="str">
        <f t="shared" si="41"/>
        <v>北蔡支行</v>
      </c>
      <c r="AB415" s="82" t="s">
        <v>804</v>
      </c>
      <c r="AC415" s="82">
        <v>0</v>
      </c>
      <c r="AD415" s="82">
        <v>0</v>
      </c>
      <c r="AE415" s="82">
        <v>0</v>
      </c>
      <c r="AF415" s="82">
        <v>0</v>
      </c>
      <c r="AG415" t="str">
        <f t="shared" si="42"/>
        <v>北蔡支行</v>
      </c>
      <c r="AI415" s="90" t="s">
        <v>819</v>
      </c>
      <c r="AJ415" s="90" t="s">
        <v>219</v>
      </c>
      <c r="AX415" t="s">
        <v>819</v>
      </c>
      <c r="AY415" t="s">
        <v>219</v>
      </c>
    </row>
    <row r="416" ht="17.25" spans="25:51">
      <c r="Y416" s="87"/>
      <c r="Z416">
        <f t="shared" si="43"/>
        <v>0</v>
      </c>
      <c r="AA416" t="str">
        <f t="shared" si="41"/>
        <v>施湾支行</v>
      </c>
      <c r="AB416" s="82" t="s">
        <v>818</v>
      </c>
      <c r="AC416" s="82">
        <v>0</v>
      </c>
      <c r="AD416" s="82">
        <v>0</v>
      </c>
      <c r="AE416" s="82">
        <v>0</v>
      </c>
      <c r="AF416" s="82">
        <v>0</v>
      </c>
      <c r="AG416" t="str">
        <f t="shared" si="42"/>
        <v>施湾支行</v>
      </c>
      <c r="AI416" s="90" t="s">
        <v>177</v>
      </c>
      <c r="AJ416" s="90" t="s">
        <v>219</v>
      </c>
      <c r="AX416" t="s">
        <v>177</v>
      </c>
      <c r="AY416" t="s">
        <v>219</v>
      </c>
    </row>
    <row r="417" ht="17.25" spans="25:51">
      <c r="Y417" s="87"/>
      <c r="Z417">
        <f t="shared" si="43"/>
        <v>0</v>
      </c>
      <c r="AA417" t="str">
        <f t="shared" si="41"/>
        <v>曹路支行</v>
      </c>
      <c r="AB417" s="82" t="s">
        <v>820</v>
      </c>
      <c r="AC417" s="82">
        <v>0</v>
      </c>
      <c r="AD417" s="82">
        <v>0</v>
      </c>
      <c r="AE417" s="82">
        <v>0</v>
      </c>
      <c r="AF417" s="82">
        <v>0</v>
      </c>
      <c r="AG417" t="str">
        <f t="shared" si="42"/>
        <v>曹路支行</v>
      </c>
      <c r="AI417" s="90" t="s">
        <v>822</v>
      </c>
      <c r="AJ417" s="90" t="s">
        <v>219</v>
      </c>
      <c r="AX417" t="s">
        <v>822</v>
      </c>
      <c r="AY417" t="s">
        <v>219</v>
      </c>
    </row>
    <row r="418" ht="17.25" spans="25:51">
      <c r="Y418" s="87"/>
      <c r="Z418">
        <f t="shared" si="43"/>
        <v>0</v>
      </c>
      <c r="AA418">
        <f t="shared" si="41"/>
        <v>0</v>
      </c>
      <c r="AB418" s="82" t="s">
        <v>821</v>
      </c>
      <c r="AC418" s="82">
        <v>0</v>
      </c>
      <c r="AD418" s="82">
        <v>0</v>
      </c>
      <c r="AE418" s="82">
        <v>0</v>
      </c>
      <c r="AF418" s="82">
        <v>0</v>
      </c>
      <c r="AG418">
        <f t="shared" si="42"/>
        <v>0</v>
      </c>
      <c r="AI418" s="95" t="s">
        <v>823</v>
      </c>
      <c r="AJ418" s="90" t="s">
        <v>219</v>
      </c>
      <c r="AX418" t="s">
        <v>823</v>
      </c>
      <c r="AY418" t="s">
        <v>219</v>
      </c>
    </row>
    <row r="419" ht="17.25" spans="25:51">
      <c r="Y419" s="87"/>
      <c r="Z419">
        <f t="shared" si="43"/>
        <v>0</v>
      </c>
      <c r="AA419" t="str">
        <f t="shared" si="41"/>
        <v>花木支行</v>
      </c>
      <c r="AB419" s="82" t="s">
        <v>692</v>
      </c>
      <c r="AC419" s="82">
        <v>0</v>
      </c>
      <c r="AD419" s="82">
        <v>0</v>
      </c>
      <c r="AE419" s="82">
        <v>0</v>
      </c>
      <c r="AF419" s="82">
        <v>0</v>
      </c>
      <c r="AG419" t="str">
        <f t="shared" si="42"/>
        <v>花木支行</v>
      </c>
      <c r="AI419" s="96" t="s">
        <v>824</v>
      </c>
      <c r="AJ419" s="90" t="s">
        <v>219</v>
      </c>
      <c r="AX419" t="s">
        <v>824</v>
      </c>
      <c r="AY419" t="s">
        <v>219</v>
      </c>
    </row>
    <row r="420" ht="17.25" spans="25:51">
      <c r="Y420" s="87"/>
      <c r="Z420">
        <f t="shared" si="43"/>
        <v>0</v>
      </c>
      <c r="AA420" t="str">
        <f t="shared" si="41"/>
        <v>施湾支行</v>
      </c>
      <c r="AB420" s="82" t="s">
        <v>378</v>
      </c>
      <c r="AC420" s="82">
        <v>0</v>
      </c>
      <c r="AD420" s="82">
        <v>0</v>
      </c>
      <c r="AE420" s="82">
        <v>0</v>
      </c>
      <c r="AF420" s="82">
        <v>0</v>
      </c>
      <c r="AG420" t="str">
        <f t="shared" si="42"/>
        <v>施湾支行</v>
      </c>
      <c r="AI420" s="90" t="s">
        <v>826</v>
      </c>
      <c r="AJ420" s="90" t="s">
        <v>159</v>
      </c>
      <c r="AX420" t="s">
        <v>826</v>
      </c>
      <c r="AY420" t="s">
        <v>159</v>
      </c>
    </row>
    <row r="421" ht="17.25" spans="25:51">
      <c r="Y421" s="87"/>
      <c r="Z421">
        <f t="shared" si="43"/>
        <v>0</v>
      </c>
      <c r="AA421" t="str">
        <f t="shared" si="41"/>
        <v>高行支行</v>
      </c>
      <c r="AB421" s="82" t="s">
        <v>825</v>
      </c>
      <c r="AC421" s="82">
        <v>0</v>
      </c>
      <c r="AD421" s="82">
        <v>0</v>
      </c>
      <c r="AE421" s="82">
        <v>0</v>
      </c>
      <c r="AF421" s="82">
        <v>0</v>
      </c>
      <c r="AG421" t="str">
        <f t="shared" si="42"/>
        <v>高行支行</v>
      </c>
      <c r="AI421" s="90" t="s">
        <v>828</v>
      </c>
      <c r="AJ421" s="90" t="s">
        <v>159</v>
      </c>
      <c r="AX421" t="s">
        <v>828</v>
      </c>
      <c r="AY421" t="s">
        <v>159</v>
      </c>
    </row>
    <row r="422" ht="17.25" spans="25:51">
      <c r="Y422" s="87"/>
      <c r="Z422">
        <f t="shared" si="43"/>
        <v>0</v>
      </c>
      <c r="AA422">
        <f t="shared" si="41"/>
        <v>0</v>
      </c>
      <c r="AB422" s="82" t="s">
        <v>827</v>
      </c>
      <c r="AC422" s="82">
        <v>0</v>
      </c>
      <c r="AD422" s="82">
        <v>0</v>
      </c>
      <c r="AE422" s="82">
        <v>0</v>
      </c>
      <c r="AF422" s="82">
        <v>0</v>
      </c>
      <c r="AG422">
        <f t="shared" si="42"/>
        <v>0</v>
      </c>
      <c r="AI422" s="90" t="s">
        <v>368</v>
      </c>
      <c r="AJ422" s="90" t="s">
        <v>159</v>
      </c>
      <c r="AX422" t="s">
        <v>368</v>
      </c>
      <c r="AY422" t="s">
        <v>159</v>
      </c>
    </row>
    <row r="423" ht="17.25" spans="25:51">
      <c r="Y423" s="87"/>
      <c r="Z423">
        <f t="shared" si="43"/>
        <v>0</v>
      </c>
      <c r="AA423" t="str">
        <f t="shared" si="41"/>
        <v>南新分理处</v>
      </c>
      <c r="AB423" s="82" t="s">
        <v>826</v>
      </c>
      <c r="AC423" s="82">
        <v>0</v>
      </c>
      <c r="AD423" s="82">
        <v>0</v>
      </c>
      <c r="AE423" s="82">
        <v>0</v>
      </c>
      <c r="AF423" s="82">
        <v>0</v>
      </c>
      <c r="AG423" t="str">
        <f t="shared" si="42"/>
        <v>南新分理处</v>
      </c>
      <c r="AI423" s="90" t="s">
        <v>830</v>
      </c>
      <c r="AJ423" s="90" t="s">
        <v>159</v>
      </c>
      <c r="AX423" t="s">
        <v>830</v>
      </c>
      <c r="AY423" t="s">
        <v>159</v>
      </c>
    </row>
    <row r="424" ht="17.25" spans="25:51">
      <c r="Y424" s="87"/>
      <c r="Z424">
        <f t="shared" si="43"/>
        <v>0</v>
      </c>
      <c r="AA424" t="str">
        <f t="shared" si="41"/>
        <v>高桥支行</v>
      </c>
      <c r="AB424" s="82" t="s">
        <v>829</v>
      </c>
      <c r="AC424" s="82">
        <v>0</v>
      </c>
      <c r="AD424" s="82">
        <v>0</v>
      </c>
      <c r="AE424" s="82">
        <v>0</v>
      </c>
      <c r="AF424" s="82">
        <v>0</v>
      </c>
      <c r="AG424" t="str">
        <f t="shared" si="42"/>
        <v>高桥支行</v>
      </c>
      <c r="AI424" s="90" t="s">
        <v>831</v>
      </c>
      <c r="AJ424" s="90" t="s">
        <v>159</v>
      </c>
      <c r="AX424" t="s">
        <v>831</v>
      </c>
      <c r="AY424" t="s">
        <v>159</v>
      </c>
    </row>
    <row r="425" ht="17.25" spans="25:51">
      <c r="Y425" s="87"/>
      <c r="Z425">
        <f t="shared" si="43"/>
        <v>0</v>
      </c>
      <c r="AA425" t="str">
        <f t="shared" si="41"/>
        <v>洋泾支行</v>
      </c>
      <c r="AB425" s="82" t="s">
        <v>381</v>
      </c>
      <c r="AC425" s="82">
        <v>0</v>
      </c>
      <c r="AD425" s="82">
        <v>0</v>
      </c>
      <c r="AE425" s="82">
        <v>0</v>
      </c>
      <c r="AF425" s="82">
        <v>0</v>
      </c>
      <c r="AG425" t="str">
        <f t="shared" si="42"/>
        <v>洋泾支行</v>
      </c>
      <c r="AI425" s="90" t="s">
        <v>340</v>
      </c>
      <c r="AJ425" s="90" t="s">
        <v>159</v>
      </c>
      <c r="AX425" t="s">
        <v>340</v>
      </c>
      <c r="AY425" t="s">
        <v>159</v>
      </c>
    </row>
    <row r="426" ht="17.25" spans="25:51">
      <c r="Y426" s="87"/>
      <c r="Z426">
        <f t="shared" si="43"/>
        <v>0</v>
      </c>
      <c r="AA426" t="str">
        <f t="shared" si="41"/>
        <v>合庆支行</v>
      </c>
      <c r="AB426" s="82" t="s">
        <v>384</v>
      </c>
      <c r="AC426" s="82">
        <v>1</v>
      </c>
      <c r="AD426" s="82">
        <v>0</v>
      </c>
      <c r="AE426" s="82">
        <v>1</v>
      </c>
      <c r="AF426" s="82">
        <v>0</v>
      </c>
      <c r="AG426" t="str">
        <f t="shared" si="42"/>
        <v>合庆支行</v>
      </c>
      <c r="AI426" s="93" t="s">
        <v>832</v>
      </c>
      <c r="AJ426" s="90" t="s">
        <v>159</v>
      </c>
      <c r="AX426" t="s">
        <v>832</v>
      </c>
      <c r="AY426" t="s">
        <v>159</v>
      </c>
    </row>
    <row r="427" ht="17.25" spans="25:51">
      <c r="Y427" s="87"/>
      <c r="Z427">
        <f t="shared" si="43"/>
        <v>0</v>
      </c>
      <c r="AA427" t="str">
        <f t="shared" si="41"/>
        <v>零售市场部</v>
      </c>
      <c r="AB427" s="82" t="s">
        <v>206</v>
      </c>
      <c r="AC427" s="82">
        <v>0</v>
      </c>
      <c r="AD427" s="82">
        <v>60000</v>
      </c>
      <c r="AE427" s="82">
        <v>0</v>
      </c>
      <c r="AF427" s="82">
        <v>150000</v>
      </c>
      <c r="AG427" t="str">
        <f t="shared" si="42"/>
        <v>零售市场部</v>
      </c>
      <c r="AI427" s="94" t="s">
        <v>833</v>
      </c>
      <c r="AJ427" s="90" t="s">
        <v>159</v>
      </c>
      <c r="AX427" t="s">
        <v>833</v>
      </c>
      <c r="AY427" t="s">
        <v>159</v>
      </c>
    </row>
    <row r="428" ht="17.25" spans="25:51">
      <c r="Y428" s="87"/>
      <c r="Z428">
        <f t="shared" si="43"/>
        <v>0</v>
      </c>
      <c r="AA428" t="str">
        <f t="shared" si="41"/>
        <v>严桥支行</v>
      </c>
      <c r="AB428" s="82" t="s">
        <v>211</v>
      </c>
      <c r="AC428" s="82">
        <v>0</v>
      </c>
      <c r="AD428" s="82">
        <v>0</v>
      </c>
      <c r="AE428" s="82">
        <v>0</v>
      </c>
      <c r="AF428" s="82">
        <v>0</v>
      </c>
      <c r="AG428" t="str">
        <f t="shared" si="42"/>
        <v>严桥支行</v>
      </c>
      <c r="AI428" s="95" t="s">
        <v>835</v>
      </c>
      <c r="AJ428" s="90" t="s">
        <v>159</v>
      </c>
      <c r="AX428" t="s">
        <v>835</v>
      </c>
      <c r="AY428" t="s">
        <v>159</v>
      </c>
    </row>
    <row r="429" ht="17.25" spans="25:51">
      <c r="Y429" s="87"/>
      <c r="Z429">
        <f t="shared" si="43"/>
        <v>0</v>
      </c>
      <c r="AA429" t="str">
        <f t="shared" si="41"/>
        <v>高桥支行</v>
      </c>
      <c r="AB429" s="82" t="s">
        <v>834</v>
      </c>
      <c r="AC429" s="82">
        <v>0</v>
      </c>
      <c r="AD429" s="82">
        <v>0</v>
      </c>
      <c r="AE429" s="82">
        <v>0</v>
      </c>
      <c r="AF429" s="82">
        <v>0</v>
      </c>
      <c r="AG429" t="str">
        <f t="shared" si="42"/>
        <v>高桥支行</v>
      </c>
      <c r="AI429" s="96" t="s">
        <v>329</v>
      </c>
      <c r="AJ429" s="90" t="s">
        <v>229</v>
      </c>
      <c r="AX429" t="s">
        <v>329</v>
      </c>
      <c r="AY429" t="s">
        <v>229</v>
      </c>
    </row>
    <row r="430" ht="17.25" spans="25:51">
      <c r="Y430" s="87"/>
      <c r="Z430">
        <f t="shared" si="43"/>
        <v>0</v>
      </c>
      <c r="AA430" t="str">
        <f t="shared" si="41"/>
        <v>陆家嘴支行</v>
      </c>
      <c r="AB430" s="82" t="s">
        <v>662</v>
      </c>
      <c r="AC430" s="82">
        <v>0</v>
      </c>
      <c r="AD430" s="82">
        <v>0</v>
      </c>
      <c r="AE430" s="82">
        <v>0</v>
      </c>
      <c r="AF430" s="82">
        <v>0</v>
      </c>
      <c r="AG430" t="str">
        <f t="shared" si="42"/>
        <v>陆家嘴支行</v>
      </c>
      <c r="AI430" s="90" t="s">
        <v>62</v>
      </c>
      <c r="AJ430" s="90" t="s">
        <v>229</v>
      </c>
      <c r="AX430" t="s">
        <v>62</v>
      </c>
      <c r="AY430" t="s">
        <v>229</v>
      </c>
    </row>
    <row r="431" ht="17.25" spans="25:51">
      <c r="Y431" s="87"/>
      <c r="Z431">
        <f t="shared" si="43"/>
        <v>0</v>
      </c>
      <c r="AA431" t="str">
        <f t="shared" si="41"/>
        <v>三林支行</v>
      </c>
      <c r="AB431" s="82" t="s">
        <v>390</v>
      </c>
      <c r="AC431" s="82">
        <v>0</v>
      </c>
      <c r="AD431" s="82">
        <v>0</v>
      </c>
      <c r="AE431" s="82">
        <v>0</v>
      </c>
      <c r="AF431" s="82">
        <v>0</v>
      </c>
      <c r="AG431" t="str">
        <f t="shared" si="42"/>
        <v>三林支行</v>
      </c>
      <c r="AI431" s="90" t="s">
        <v>486</v>
      </c>
      <c r="AJ431" s="90" t="s">
        <v>229</v>
      </c>
      <c r="AX431" t="s">
        <v>486</v>
      </c>
      <c r="AY431" t="s">
        <v>229</v>
      </c>
    </row>
    <row r="432" ht="17.25" spans="25:51">
      <c r="Y432" s="87"/>
      <c r="Z432">
        <f t="shared" si="43"/>
        <v>0</v>
      </c>
      <c r="AA432" t="str">
        <f t="shared" si="41"/>
        <v>凌桥支行</v>
      </c>
      <c r="AB432" s="82" t="s">
        <v>393</v>
      </c>
      <c r="AC432" s="82">
        <v>0</v>
      </c>
      <c r="AD432" s="82">
        <v>0</v>
      </c>
      <c r="AE432" s="82">
        <v>0</v>
      </c>
      <c r="AF432" s="82">
        <v>0</v>
      </c>
      <c r="AG432" t="str">
        <f t="shared" si="42"/>
        <v>凌桥支行</v>
      </c>
      <c r="AI432" s="90" t="s">
        <v>836</v>
      </c>
      <c r="AJ432" s="90" t="s">
        <v>229</v>
      </c>
      <c r="AX432" t="s">
        <v>836</v>
      </c>
      <c r="AY432" t="s">
        <v>229</v>
      </c>
    </row>
    <row r="433" ht="17.25" spans="25:51">
      <c r="Y433" s="87"/>
      <c r="Z433">
        <f t="shared" si="43"/>
        <v>0</v>
      </c>
      <c r="AA433" t="str">
        <f t="shared" si="41"/>
        <v>营业部</v>
      </c>
      <c r="AB433" s="82" t="s">
        <v>597</v>
      </c>
      <c r="AC433" s="82">
        <v>0</v>
      </c>
      <c r="AD433" s="82">
        <v>0</v>
      </c>
      <c r="AE433" s="82">
        <v>0</v>
      </c>
      <c r="AF433" s="82">
        <v>0</v>
      </c>
      <c r="AG433" t="str">
        <f t="shared" si="42"/>
        <v>营业部</v>
      </c>
      <c r="AI433" s="90" t="s">
        <v>374</v>
      </c>
      <c r="AJ433" s="90" t="s">
        <v>229</v>
      </c>
      <c r="AX433" t="s">
        <v>374</v>
      </c>
      <c r="AY433" t="s">
        <v>229</v>
      </c>
    </row>
    <row r="434" ht="17.25" spans="25:51">
      <c r="Y434" s="87"/>
      <c r="Z434">
        <f t="shared" si="43"/>
        <v>0</v>
      </c>
      <c r="AA434" t="str">
        <f t="shared" si="41"/>
        <v>凌桥支行</v>
      </c>
      <c r="AB434" s="82" t="s">
        <v>837</v>
      </c>
      <c r="AC434" s="82">
        <v>0</v>
      </c>
      <c r="AD434" s="82">
        <v>0</v>
      </c>
      <c r="AE434" s="82">
        <v>0</v>
      </c>
      <c r="AF434" s="82">
        <v>0</v>
      </c>
      <c r="AG434" t="str">
        <f t="shared" si="42"/>
        <v>凌桥支行</v>
      </c>
      <c r="AI434" s="90" t="s">
        <v>599</v>
      </c>
      <c r="AJ434" s="90" t="s">
        <v>229</v>
      </c>
      <c r="AX434" t="s">
        <v>599</v>
      </c>
      <c r="AY434" t="s">
        <v>229</v>
      </c>
    </row>
    <row r="435" ht="17.25" spans="25:51">
      <c r="Y435" s="87"/>
      <c r="Z435">
        <f t="shared" si="43"/>
        <v>0</v>
      </c>
      <c r="AA435" t="str">
        <f t="shared" si="41"/>
        <v>唐镇支行</v>
      </c>
      <c r="AB435" s="82" t="s">
        <v>838</v>
      </c>
      <c r="AC435" s="82">
        <v>0</v>
      </c>
      <c r="AD435" s="82">
        <v>0</v>
      </c>
      <c r="AE435" s="82">
        <v>0</v>
      </c>
      <c r="AF435" s="82">
        <v>0</v>
      </c>
      <c r="AG435" t="str">
        <f t="shared" si="42"/>
        <v>唐镇支行</v>
      </c>
      <c r="AI435" s="90" t="s">
        <v>840</v>
      </c>
      <c r="AJ435" s="90" t="s">
        <v>229</v>
      </c>
      <c r="AX435" t="s">
        <v>840</v>
      </c>
      <c r="AY435" t="s">
        <v>229</v>
      </c>
    </row>
    <row r="436" ht="17.25" spans="25:51">
      <c r="Y436" s="87"/>
      <c r="Z436">
        <f t="shared" si="43"/>
        <v>0</v>
      </c>
      <c r="AA436" t="str">
        <f t="shared" si="41"/>
        <v>金杨支行</v>
      </c>
      <c r="AB436" s="82" t="s">
        <v>839</v>
      </c>
      <c r="AC436" s="82">
        <v>0</v>
      </c>
      <c r="AD436" s="82">
        <v>0</v>
      </c>
      <c r="AE436" s="82">
        <v>0</v>
      </c>
      <c r="AF436" s="82">
        <v>0</v>
      </c>
      <c r="AG436" t="str">
        <f t="shared" si="42"/>
        <v>金杨支行</v>
      </c>
      <c r="AI436" s="90" t="s">
        <v>369</v>
      </c>
      <c r="AJ436" s="90" t="s">
        <v>64</v>
      </c>
      <c r="AX436" t="s">
        <v>369</v>
      </c>
      <c r="AY436" t="s">
        <v>64</v>
      </c>
    </row>
    <row r="437" ht="17.25" spans="25:51">
      <c r="Y437" s="87"/>
      <c r="Z437">
        <f t="shared" si="43"/>
        <v>0</v>
      </c>
      <c r="AA437" t="str">
        <f t="shared" si="41"/>
        <v>授信审批部</v>
      </c>
      <c r="AB437" s="82" t="s">
        <v>534</v>
      </c>
      <c r="AC437" s="82">
        <v>0</v>
      </c>
      <c r="AD437" s="82">
        <v>0</v>
      </c>
      <c r="AE437" s="82">
        <v>0</v>
      </c>
      <c r="AF437" s="82">
        <v>0</v>
      </c>
      <c r="AG437" t="str">
        <f t="shared" si="42"/>
        <v>授信审批部</v>
      </c>
      <c r="AI437" s="90" t="s">
        <v>842</v>
      </c>
      <c r="AJ437" s="90" t="s">
        <v>64</v>
      </c>
      <c r="AX437" t="s">
        <v>842</v>
      </c>
      <c r="AY437" t="s">
        <v>64</v>
      </c>
    </row>
    <row r="438" ht="17.25" spans="25:51">
      <c r="Y438" s="87"/>
      <c r="Z438">
        <f t="shared" si="43"/>
        <v>0</v>
      </c>
      <c r="AA438">
        <f t="shared" si="41"/>
        <v>0</v>
      </c>
      <c r="AB438" s="82" t="s">
        <v>841</v>
      </c>
      <c r="AC438" s="82">
        <v>0</v>
      </c>
      <c r="AD438" s="82">
        <v>0</v>
      </c>
      <c r="AE438" s="82">
        <v>0</v>
      </c>
      <c r="AF438" s="82">
        <v>0</v>
      </c>
      <c r="AG438">
        <f t="shared" si="42"/>
        <v>0</v>
      </c>
      <c r="AI438" s="90" t="s">
        <v>539</v>
      </c>
      <c r="AJ438" s="90" t="s">
        <v>64</v>
      </c>
      <c r="AX438" t="s">
        <v>539</v>
      </c>
      <c r="AY438" t="s">
        <v>64</v>
      </c>
    </row>
    <row r="439" ht="17.25" spans="25:51">
      <c r="Y439" s="87"/>
      <c r="Z439">
        <f t="shared" si="43"/>
        <v>0</v>
      </c>
      <c r="AA439" t="str">
        <f t="shared" si="41"/>
        <v>五星路支行</v>
      </c>
      <c r="AB439" s="82" t="s">
        <v>822</v>
      </c>
      <c r="AC439" s="82">
        <v>0</v>
      </c>
      <c r="AD439" s="82">
        <v>0</v>
      </c>
      <c r="AE439" s="82">
        <v>0</v>
      </c>
      <c r="AF439" s="82">
        <v>0</v>
      </c>
      <c r="AG439" t="str">
        <f t="shared" si="42"/>
        <v>五星路支行</v>
      </c>
      <c r="AI439" s="90" t="s">
        <v>673</v>
      </c>
      <c r="AJ439" s="90" t="s">
        <v>64</v>
      </c>
      <c r="AX439" t="s">
        <v>673</v>
      </c>
      <c r="AY439" t="s">
        <v>64</v>
      </c>
    </row>
    <row r="440" ht="17.25" spans="25:51">
      <c r="Y440" s="87"/>
      <c r="Z440">
        <f t="shared" si="43"/>
        <v>0</v>
      </c>
      <c r="AA440">
        <f t="shared" si="41"/>
        <v>0</v>
      </c>
      <c r="AB440" s="82" t="s">
        <v>843</v>
      </c>
      <c r="AC440" s="82">
        <v>0</v>
      </c>
      <c r="AD440" s="82">
        <v>0</v>
      </c>
      <c r="AE440" s="82">
        <v>0</v>
      </c>
      <c r="AF440" s="82">
        <v>0</v>
      </c>
      <c r="AG440">
        <f t="shared" si="42"/>
        <v>0</v>
      </c>
      <c r="AI440" s="90" t="s">
        <v>676</v>
      </c>
      <c r="AJ440" s="90" t="s">
        <v>64</v>
      </c>
      <c r="AX440" t="s">
        <v>676</v>
      </c>
      <c r="AY440" t="s">
        <v>64</v>
      </c>
    </row>
    <row r="441" ht="17.25" spans="25:51">
      <c r="Y441" s="87"/>
      <c r="Z441">
        <f t="shared" si="43"/>
        <v>0</v>
      </c>
      <c r="AA441" t="str">
        <f t="shared" si="41"/>
        <v>三林支行</v>
      </c>
      <c r="AB441" s="82" t="s">
        <v>396</v>
      </c>
      <c r="AC441" s="82">
        <v>0</v>
      </c>
      <c r="AD441" s="82">
        <v>0</v>
      </c>
      <c r="AE441" s="82">
        <v>0</v>
      </c>
      <c r="AF441" s="82">
        <v>0</v>
      </c>
      <c r="AG441" t="str">
        <f t="shared" si="42"/>
        <v>三林支行</v>
      </c>
      <c r="AI441" s="90" t="s">
        <v>845</v>
      </c>
      <c r="AJ441" s="90" t="s">
        <v>64</v>
      </c>
      <c r="AX441" t="s">
        <v>845</v>
      </c>
      <c r="AY441" t="s">
        <v>64</v>
      </c>
    </row>
    <row r="442" ht="17.25" spans="25:51">
      <c r="Y442" s="87"/>
      <c r="Z442">
        <f t="shared" si="43"/>
        <v>0</v>
      </c>
      <c r="AA442">
        <f t="shared" si="41"/>
        <v>0</v>
      </c>
      <c r="AB442" s="82" t="s">
        <v>844</v>
      </c>
      <c r="AC442" s="82">
        <v>0</v>
      </c>
      <c r="AD442" s="82">
        <v>0</v>
      </c>
      <c r="AE442" s="82">
        <v>0</v>
      </c>
      <c r="AF442" s="82">
        <v>0</v>
      </c>
      <c r="AG442">
        <f t="shared" si="42"/>
        <v>0</v>
      </c>
      <c r="AI442" s="90" t="s">
        <v>846</v>
      </c>
      <c r="AJ442" s="90" t="s">
        <v>64</v>
      </c>
      <c r="AX442" t="s">
        <v>846</v>
      </c>
      <c r="AY442" t="s">
        <v>64</v>
      </c>
    </row>
    <row r="443" ht="17.25" spans="25:51">
      <c r="Y443" s="87"/>
      <c r="Z443">
        <f t="shared" si="43"/>
        <v>0</v>
      </c>
      <c r="AA443" t="str">
        <f t="shared" si="41"/>
        <v>益江分理处</v>
      </c>
      <c r="AB443" s="82" t="s">
        <v>215</v>
      </c>
      <c r="AC443" s="82">
        <v>0</v>
      </c>
      <c r="AD443" s="82">
        <v>0</v>
      </c>
      <c r="AE443" s="82">
        <v>0</v>
      </c>
      <c r="AF443" s="82">
        <v>0</v>
      </c>
      <c r="AG443" t="str">
        <f t="shared" si="42"/>
        <v>益江分理处</v>
      </c>
      <c r="AI443" s="90" t="s">
        <v>55</v>
      </c>
      <c r="AJ443" s="90" t="s">
        <v>64</v>
      </c>
      <c r="AX443" t="s">
        <v>55</v>
      </c>
      <c r="AY443" t="s">
        <v>64</v>
      </c>
    </row>
    <row r="444" ht="17.25" spans="25:51">
      <c r="Y444" s="87"/>
      <c r="Z444">
        <f t="shared" si="43"/>
        <v>0</v>
      </c>
      <c r="AA444">
        <f t="shared" si="41"/>
        <v>0</v>
      </c>
      <c r="AB444" s="82" t="s">
        <v>847</v>
      </c>
      <c r="AC444" s="82">
        <v>0</v>
      </c>
      <c r="AD444" s="82">
        <v>0</v>
      </c>
      <c r="AE444" s="82">
        <v>0</v>
      </c>
      <c r="AF444" s="82">
        <v>0</v>
      </c>
      <c r="AG444">
        <f t="shared" si="42"/>
        <v>0</v>
      </c>
      <c r="AI444" s="95" t="s">
        <v>70</v>
      </c>
      <c r="AJ444" s="90" t="s">
        <v>64</v>
      </c>
      <c r="AX444" t="s">
        <v>70</v>
      </c>
      <c r="AY444" t="s">
        <v>64</v>
      </c>
    </row>
    <row r="445" ht="17.25" spans="25:51">
      <c r="Y445" s="87"/>
      <c r="Z445">
        <f t="shared" si="43"/>
        <v>0</v>
      </c>
      <c r="AA445" t="str">
        <f t="shared" si="41"/>
        <v>金桥支行</v>
      </c>
      <c r="AB445" s="82" t="s">
        <v>848</v>
      </c>
      <c r="AC445" s="82">
        <v>0</v>
      </c>
      <c r="AD445" s="82">
        <v>0</v>
      </c>
      <c r="AE445" s="82">
        <v>0</v>
      </c>
      <c r="AF445" s="82">
        <v>0</v>
      </c>
      <c r="AG445" t="str">
        <f t="shared" si="42"/>
        <v>金桥支行</v>
      </c>
      <c r="AI445" s="96" t="s">
        <v>31</v>
      </c>
      <c r="AJ445" s="90" t="s">
        <v>64</v>
      </c>
      <c r="AX445" t="s">
        <v>31</v>
      </c>
      <c r="AY445" t="s">
        <v>64</v>
      </c>
    </row>
    <row r="446" ht="17.25" spans="25:51">
      <c r="Y446" s="87"/>
      <c r="Z446">
        <f t="shared" si="43"/>
        <v>0</v>
      </c>
      <c r="AA446" t="str">
        <f t="shared" si="41"/>
        <v>零售市场部</v>
      </c>
      <c r="AB446" s="82" t="s">
        <v>168</v>
      </c>
      <c r="AC446" s="82">
        <v>0</v>
      </c>
      <c r="AD446" s="82">
        <v>18000</v>
      </c>
      <c r="AE446" s="82">
        <v>0</v>
      </c>
      <c r="AF446" s="82">
        <v>63000</v>
      </c>
      <c r="AG446" t="str">
        <f t="shared" si="42"/>
        <v>零售市场部</v>
      </c>
      <c r="AI446" s="90" t="s">
        <v>753</v>
      </c>
      <c r="AJ446" s="90" t="s">
        <v>64</v>
      </c>
      <c r="AX446" t="s">
        <v>753</v>
      </c>
      <c r="AY446" t="s">
        <v>64</v>
      </c>
    </row>
    <row r="447" ht="17.25" spans="25:51">
      <c r="Y447" s="87"/>
      <c r="Z447">
        <f t="shared" si="43"/>
        <v>0</v>
      </c>
      <c r="AA447" t="str">
        <f t="shared" si="41"/>
        <v>新园路支行</v>
      </c>
      <c r="AB447" s="82" t="s">
        <v>172</v>
      </c>
      <c r="AC447" s="82">
        <v>0</v>
      </c>
      <c r="AD447" s="82">
        <v>0</v>
      </c>
      <c r="AE447" s="82">
        <v>0</v>
      </c>
      <c r="AF447" s="82">
        <v>0</v>
      </c>
      <c r="AG447" t="str">
        <f t="shared" si="42"/>
        <v>新园路支行</v>
      </c>
      <c r="AI447" s="90" t="s">
        <v>184</v>
      </c>
      <c r="AJ447" s="90" t="s">
        <v>121</v>
      </c>
      <c r="AX447" t="s">
        <v>184</v>
      </c>
      <c r="AY447" t="s">
        <v>121</v>
      </c>
    </row>
    <row r="448" ht="17.25" spans="25:51">
      <c r="Y448" s="87"/>
      <c r="Z448">
        <f t="shared" si="43"/>
        <v>0</v>
      </c>
      <c r="AA448" t="str">
        <f t="shared" si="41"/>
        <v>北蔡支行</v>
      </c>
      <c r="AB448" s="82" t="s">
        <v>779</v>
      </c>
      <c r="AC448" s="82">
        <v>0</v>
      </c>
      <c r="AD448" s="82">
        <v>0</v>
      </c>
      <c r="AE448" s="82">
        <v>0</v>
      </c>
      <c r="AF448" s="82">
        <v>0</v>
      </c>
      <c r="AG448" t="str">
        <f t="shared" si="42"/>
        <v>北蔡支行</v>
      </c>
      <c r="AI448" s="90" t="s">
        <v>848</v>
      </c>
      <c r="AJ448" s="90" t="s">
        <v>64</v>
      </c>
      <c r="AX448" t="s">
        <v>848</v>
      </c>
      <c r="AY448" t="s">
        <v>64</v>
      </c>
    </row>
    <row r="449" ht="17.25" spans="25:51">
      <c r="Y449" s="87"/>
      <c r="Z449">
        <f t="shared" si="43"/>
        <v>0</v>
      </c>
      <c r="AA449" t="str">
        <f t="shared" si="41"/>
        <v>曹路支行</v>
      </c>
      <c r="AB449" s="82" t="s">
        <v>849</v>
      </c>
      <c r="AC449" s="82">
        <v>0</v>
      </c>
      <c r="AD449" s="82">
        <v>0</v>
      </c>
      <c r="AE449" s="82">
        <v>0</v>
      </c>
      <c r="AF449" s="82">
        <v>0</v>
      </c>
      <c r="AG449" t="str">
        <f t="shared" si="42"/>
        <v>曹路支行</v>
      </c>
      <c r="AI449" s="90" t="s">
        <v>850</v>
      </c>
      <c r="AJ449" s="90" t="s">
        <v>64</v>
      </c>
      <c r="AX449" t="s">
        <v>850</v>
      </c>
      <c r="AY449" t="s">
        <v>64</v>
      </c>
    </row>
    <row r="450" ht="17.25" spans="25:51">
      <c r="Y450" s="87"/>
      <c r="Z450">
        <f t="shared" si="43"/>
        <v>0</v>
      </c>
      <c r="AA450" t="str">
        <f t="shared" ref="AA450:AA513" si="44">AG450</f>
        <v>六里支行</v>
      </c>
      <c r="AB450" s="82" t="s">
        <v>812</v>
      </c>
      <c r="AC450" s="82">
        <v>0</v>
      </c>
      <c r="AD450" s="82">
        <v>0</v>
      </c>
      <c r="AE450" s="82">
        <v>0</v>
      </c>
      <c r="AF450" s="82">
        <v>0</v>
      </c>
      <c r="AG450" t="str">
        <f t="shared" ref="AG450:AG513" si="45">IFERROR(VLOOKUP(AB450,$AI:$AJ,2,FALSE),0)</f>
        <v>六里支行</v>
      </c>
      <c r="AI450" s="90" t="s">
        <v>852</v>
      </c>
      <c r="AJ450" s="90" t="s">
        <v>64</v>
      </c>
      <c r="AX450" t="s">
        <v>852</v>
      </c>
      <c r="AY450" t="s">
        <v>64</v>
      </c>
    </row>
    <row r="451" ht="17.25" spans="25:51">
      <c r="Y451" s="87"/>
      <c r="Z451">
        <f t="shared" si="43"/>
        <v>0</v>
      </c>
      <c r="AA451" t="str">
        <f t="shared" si="44"/>
        <v>六团支行</v>
      </c>
      <c r="AB451" s="82" t="s">
        <v>851</v>
      </c>
      <c r="AC451" s="82">
        <v>0</v>
      </c>
      <c r="AD451" s="82">
        <v>0</v>
      </c>
      <c r="AE451" s="82">
        <v>0</v>
      </c>
      <c r="AF451" s="82">
        <v>0</v>
      </c>
      <c r="AG451" t="str">
        <f t="shared" si="45"/>
        <v>六团支行</v>
      </c>
      <c r="AI451" s="90" t="s">
        <v>854</v>
      </c>
      <c r="AJ451" s="90" t="s">
        <v>64</v>
      </c>
      <c r="AX451" t="s">
        <v>854</v>
      </c>
      <c r="AY451" t="s">
        <v>64</v>
      </c>
    </row>
    <row r="452" ht="17.25" spans="25:51">
      <c r="Y452" s="87"/>
      <c r="Z452">
        <f t="shared" ref="Z452:Z515" si="46">P452-Y452</f>
        <v>0</v>
      </c>
      <c r="AA452">
        <f t="shared" si="44"/>
        <v>0</v>
      </c>
      <c r="AB452" s="82" t="s">
        <v>853</v>
      </c>
      <c r="AC452" s="82">
        <v>0</v>
      </c>
      <c r="AD452" s="82">
        <v>0</v>
      </c>
      <c r="AE452" s="82">
        <v>0</v>
      </c>
      <c r="AF452" s="82">
        <v>0</v>
      </c>
      <c r="AG452">
        <f t="shared" si="45"/>
        <v>0</v>
      </c>
      <c r="AI452" s="93" t="s">
        <v>856</v>
      </c>
      <c r="AJ452" s="90" t="s">
        <v>64</v>
      </c>
      <c r="AX452" t="s">
        <v>856</v>
      </c>
      <c r="AY452" t="s">
        <v>64</v>
      </c>
    </row>
    <row r="453" ht="17.25" spans="25:51">
      <c r="Y453" s="87"/>
      <c r="Z453">
        <f t="shared" si="46"/>
        <v>0</v>
      </c>
      <c r="AA453">
        <f t="shared" si="44"/>
        <v>0</v>
      </c>
      <c r="AB453" s="82" t="s">
        <v>855</v>
      </c>
      <c r="AC453" s="82">
        <v>0</v>
      </c>
      <c r="AD453" s="82">
        <v>0</v>
      </c>
      <c r="AE453" s="82">
        <v>0</v>
      </c>
      <c r="AF453" s="82">
        <v>0</v>
      </c>
      <c r="AG453">
        <f t="shared" si="45"/>
        <v>0</v>
      </c>
      <c r="AI453" s="94" t="s">
        <v>745</v>
      </c>
      <c r="AJ453" s="90" t="s">
        <v>64</v>
      </c>
      <c r="AX453" t="s">
        <v>745</v>
      </c>
      <c r="AY453" t="s">
        <v>64</v>
      </c>
    </row>
    <row r="454" ht="17.25" spans="25:51">
      <c r="Y454" s="87"/>
      <c r="Z454">
        <f t="shared" si="46"/>
        <v>0</v>
      </c>
      <c r="AA454" t="str">
        <f t="shared" si="44"/>
        <v>杨思支行</v>
      </c>
      <c r="AB454" s="82" t="s">
        <v>740</v>
      </c>
      <c r="AC454" s="82">
        <v>0</v>
      </c>
      <c r="AD454" s="82">
        <v>0</v>
      </c>
      <c r="AE454" s="82">
        <v>0</v>
      </c>
      <c r="AF454" s="82">
        <v>0</v>
      </c>
      <c r="AG454" t="str">
        <f t="shared" si="45"/>
        <v>杨思支行</v>
      </c>
      <c r="AI454" s="94" t="s">
        <v>858</v>
      </c>
      <c r="AJ454" s="90" t="s">
        <v>64</v>
      </c>
      <c r="AX454" t="s">
        <v>858</v>
      </c>
      <c r="AY454" t="s">
        <v>64</v>
      </c>
    </row>
    <row r="455" ht="17.25" spans="25:51">
      <c r="Y455" s="87"/>
      <c r="Z455">
        <f t="shared" si="46"/>
        <v>0</v>
      </c>
      <c r="AA455" t="str">
        <f t="shared" si="44"/>
        <v>金杨支行</v>
      </c>
      <c r="AB455" s="82" t="s">
        <v>857</v>
      </c>
      <c r="AC455" s="82">
        <v>0</v>
      </c>
      <c r="AD455" s="82">
        <v>0</v>
      </c>
      <c r="AE455" s="82">
        <v>0</v>
      </c>
      <c r="AF455" s="82">
        <v>0</v>
      </c>
      <c r="AG455" t="str">
        <f t="shared" si="45"/>
        <v>金杨支行</v>
      </c>
      <c r="AI455" s="95" t="s">
        <v>859</v>
      </c>
      <c r="AJ455" s="90" t="s">
        <v>121</v>
      </c>
      <c r="AX455" t="s">
        <v>859</v>
      </c>
      <c r="AY455" t="s">
        <v>121</v>
      </c>
    </row>
    <row r="456" ht="17.25" spans="25:51">
      <c r="Y456" s="87"/>
      <c r="Z456">
        <f t="shared" si="46"/>
        <v>0</v>
      </c>
      <c r="AA456" t="str">
        <f t="shared" si="44"/>
        <v>零售金融部</v>
      </c>
      <c r="AB456" s="82" t="s">
        <v>251</v>
      </c>
      <c r="AC456" s="82">
        <v>0</v>
      </c>
      <c r="AD456" s="82">
        <v>0</v>
      </c>
      <c r="AE456" s="82">
        <v>0</v>
      </c>
      <c r="AF456" s="82">
        <v>1000</v>
      </c>
      <c r="AG456" t="str">
        <f t="shared" si="45"/>
        <v>零售金融部</v>
      </c>
      <c r="AI456" s="90" t="s">
        <v>407</v>
      </c>
      <c r="AJ456" s="90" t="s">
        <v>64</v>
      </c>
      <c r="AX456" t="s">
        <v>407</v>
      </c>
      <c r="AY456" t="s">
        <v>64</v>
      </c>
    </row>
    <row r="457" ht="17.25" spans="25:51">
      <c r="Y457" s="87"/>
      <c r="Z457">
        <f t="shared" si="46"/>
        <v>0</v>
      </c>
      <c r="AA457">
        <f t="shared" si="44"/>
        <v>0</v>
      </c>
      <c r="AB457" s="82" t="s">
        <v>860</v>
      </c>
      <c r="AC457" s="82">
        <v>0</v>
      </c>
      <c r="AD457" s="82">
        <v>0</v>
      </c>
      <c r="AE457" s="82">
        <v>0</v>
      </c>
      <c r="AF457" s="82">
        <v>0</v>
      </c>
      <c r="AG457">
        <f t="shared" si="45"/>
        <v>0</v>
      </c>
      <c r="AI457" s="96" t="s">
        <v>127</v>
      </c>
      <c r="AJ457" s="90" t="s">
        <v>104</v>
      </c>
      <c r="AX457" t="s">
        <v>127</v>
      </c>
      <c r="AY457" t="s">
        <v>104</v>
      </c>
    </row>
    <row r="458" ht="17.25" spans="25:51">
      <c r="Y458" s="87"/>
      <c r="Z458">
        <f t="shared" si="46"/>
        <v>0</v>
      </c>
      <c r="AA458" t="str">
        <f t="shared" si="44"/>
        <v>北蔡支行</v>
      </c>
      <c r="AB458" s="82" t="s">
        <v>786</v>
      </c>
      <c r="AC458" s="82">
        <v>0</v>
      </c>
      <c r="AD458" s="82">
        <v>0</v>
      </c>
      <c r="AE458" s="82">
        <v>0</v>
      </c>
      <c r="AF458" s="82">
        <v>0</v>
      </c>
      <c r="AG458" t="str">
        <f t="shared" si="45"/>
        <v>北蔡支行</v>
      </c>
      <c r="AI458" s="90" t="s">
        <v>303</v>
      </c>
      <c r="AJ458" s="90" t="s">
        <v>121</v>
      </c>
      <c r="AX458" t="s">
        <v>303</v>
      </c>
      <c r="AY458" t="s">
        <v>121</v>
      </c>
    </row>
    <row r="459" ht="17.25" spans="25:51">
      <c r="Y459" s="87"/>
      <c r="Z459">
        <f t="shared" si="46"/>
        <v>0</v>
      </c>
      <c r="AA459" t="str">
        <f t="shared" si="44"/>
        <v>江镇支行</v>
      </c>
      <c r="AB459" s="82" t="s">
        <v>405</v>
      </c>
      <c r="AC459" s="82">
        <v>0</v>
      </c>
      <c r="AD459" s="82">
        <v>0</v>
      </c>
      <c r="AE459" s="82">
        <v>0</v>
      </c>
      <c r="AF459" s="82">
        <v>0</v>
      </c>
      <c r="AG459" t="str">
        <f t="shared" si="45"/>
        <v>江镇支行</v>
      </c>
      <c r="AI459" s="90" t="s">
        <v>857</v>
      </c>
      <c r="AJ459" s="90" t="s">
        <v>121</v>
      </c>
      <c r="AX459" t="s">
        <v>857</v>
      </c>
      <c r="AY459" t="s">
        <v>121</v>
      </c>
    </row>
    <row r="460" ht="17.25" spans="25:51">
      <c r="Y460" s="87"/>
      <c r="Z460">
        <f t="shared" si="46"/>
        <v>0</v>
      </c>
      <c r="AA460" t="str">
        <f t="shared" si="44"/>
        <v>凌兆分理处</v>
      </c>
      <c r="AB460" s="82" t="s">
        <v>861</v>
      </c>
      <c r="AC460" s="82">
        <v>0</v>
      </c>
      <c r="AD460" s="82">
        <v>0</v>
      </c>
      <c r="AE460" s="82">
        <v>0</v>
      </c>
      <c r="AF460" s="82">
        <v>0</v>
      </c>
      <c r="AG460" t="str">
        <f t="shared" si="45"/>
        <v>凌兆分理处</v>
      </c>
      <c r="AI460" s="90" t="s">
        <v>839</v>
      </c>
      <c r="AJ460" s="90" t="s">
        <v>121</v>
      </c>
      <c r="AX460" t="s">
        <v>839</v>
      </c>
      <c r="AY460" t="s">
        <v>121</v>
      </c>
    </row>
    <row r="461" ht="17.25" spans="25:51">
      <c r="Y461" s="87"/>
      <c r="Z461">
        <f t="shared" si="46"/>
        <v>0</v>
      </c>
      <c r="AA461" t="str">
        <f t="shared" si="44"/>
        <v>金桥支行</v>
      </c>
      <c r="AB461" s="82" t="s">
        <v>407</v>
      </c>
      <c r="AC461" s="82">
        <v>0</v>
      </c>
      <c r="AD461" s="82">
        <v>0</v>
      </c>
      <c r="AE461" s="82">
        <v>0</v>
      </c>
      <c r="AF461" s="82">
        <v>3500</v>
      </c>
      <c r="AG461" t="str">
        <f t="shared" si="45"/>
        <v>金桥支行</v>
      </c>
      <c r="AI461" s="90" t="s">
        <v>862</v>
      </c>
      <c r="AJ461" s="90" t="s">
        <v>121</v>
      </c>
      <c r="AX461" t="s">
        <v>862</v>
      </c>
      <c r="AY461" t="s">
        <v>121</v>
      </c>
    </row>
    <row r="462" ht="17.25" spans="25:51">
      <c r="Y462" s="87"/>
      <c r="Z462">
        <f t="shared" si="46"/>
        <v>0</v>
      </c>
      <c r="AA462" t="str">
        <f t="shared" si="44"/>
        <v>公司金融部</v>
      </c>
      <c r="AB462" s="82" t="s">
        <v>192</v>
      </c>
      <c r="AC462" s="82">
        <v>0</v>
      </c>
      <c r="AD462" s="82">
        <v>0</v>
      </c>
      <c r="AE462" s="82">
        <v>0</v>
      </c>
      <c r="AF462" s="82">
        <v>0</v>
      </c>
      <c r="AG462" t="str">
        <f t="shared" si="45"/>
        <v>公司金融部</v>
      </c>
      <c r="AI462" s="90" t="s">
        <v>863</v>
      </c>
      <c r="AJ462" s="90" t="s">
        <v>121</v>
      </c>
      <c r="AX462" t="s">
        <v>863</v>
      </c>
      <c r="AY462" t="s">
        <v>121</v>
      </c>
    </row>
    <row r="463" ht="17.25" spans="25:51">
      <c r="Y463" s="87"/>
      <c r="Z463">
        <f t="shared" si="46"/>
        <v>0</v>
      </c>
      <c r="AA463" t="str">
        <f t="shared" si="44"/>
        <v>合规内控部</v>
      </c>
      <c r="AB463" s="82" t="s">
        <v>469</v>
      </c>
      <c r="AC463" s="82">
        <v>0</v>
      </c>
      <c r="AD463" s="82">
        <v>0</v>
      </c>
      <c r="AE463" s="82">
        <v>0</v>
      </c>
      <c r="AF463" s="82">
        <v>0</v>
      </c>
      <c r="AG463" t="str">
        <f t="shared" si="45"/>
        <v>合规内控部</v>
      </c>
      <c r="AI463" s="90" t="s">
        <v>849</v>
      </c>
      <c r="AJ463" s="90" t="s">
        <v>69</v>
      </c>
      <c r="AX463" t="s">
        <v>849</v>
      </c>
      <c r="AY463" t="s">
        <v>69</v>
      </c>
    </row>
    <row r="464" ht="17.25" spans="25:51">
      <c r="Y464" s="87"/>
      <c r="Z464">
        <f t="shared" si="46"/>
        <v>0</v>
      </c>
      <c r="AA464" t="str">
        <f t="shared" si="44"/>
        <v>公司金融部</v>
      </c>
      <c r="AB464" s="82" t="s">
        <v>238</v>
      </c>
      <c r="AC464" s="82">
        <v>0</v>
      </c>
      <c r="AD464" s="82">
        <v>0</v>
      </c>
      <c r="AE464" s="82">
        <v>0</v>
      </c>
      <c r="AF464" s="82">
        <v>0</v>
      </c>
      <c r="AG464" t="str">
        <f t="shared" si="45"/>
        <v>公司金融部</v>
      </c>
      <c r="AI464" s="90" t="s">
        <v>644</v>
      </c>
      <c r="AJ464" s="90" t="s">
        <v>69</v>
      </c>
      <c r="AX464" t="s">
        <v>644</v>
      </c>
      <c r="AY464" t="s">
        <v>69</v>
      </c>
    </row>
    <row r="465" ht="17.25" spans="25:51">
      <c r="Y465" s="87"/>
      <c r="Z465">
        <f t="shared" si="46"/>
        <v>0</v>
      </c>
      <c r="AA465" t="str">
        <f t="shared" si="44"/>
        <v>三林支行</v>
      </c>
      <c r="AB465" s="82" t="s">
        <v>719</v>
      </c>
      <c r="AC465" s="82">
        <v>0</v>
      </c>
      <c r="AD465" s="82">
        <v>0</v>
      </c>
      <c r="AE465" s="82">
        <v>0</v>
      </c>
      <c r="AF465" s="82">
        <v>0</v>
      </c>
      <c r="AG465" t="str">
        <f t="shared" si="45"/>
        <v>三林支行</v>
      </c>
      <c r="AI465" s="90" t="s">
        <v>226</v>
      </c>
      <c r="AJ465" s="90" t="s">
        <v>69</v>
      </c>
      <c r="AX465" t="s">
        <v>226</v>
      </c>
      <c r="AY465" t="s">
        <v>69</v>
      </c>
    </row>
    <row r="466" ht="17.25" spans="25:51">
      <c r="Y466" s="87"/>
      <c r="Z466">
        <f t="shared" si="46"/>
        <v>0</v>
      </c>
      <c r="AA466" t="str">
        <f t="shared" si="44"/>
        <v>营业部</v>
      </c>
      <c r="AB466" s="82" t="s">
        <v>410</v>
      </c>
      <c r="AC466" s="82">
        <v>0</v>
      </c>
      <c r="AD466" s="82">
        <v>0</v>
      </c>
      <c r="AE466" s="82">
        <v>0</v>
      </c>
      <c r="AF466" s="82">
        <v>8000</v>
      </c>
      <c r="AG466" t="str">
        <f t="shared" si="45"/>
        <v>营业部</v>
      </c>
      <c r="AI466" s="90" t="s">
        <v>216</v>
      </c>
      <c r="AJ466" s="90" t="s">
        <v>69</v>
      </c>
      <c r="AX466" t="s">
        <v>216</v>
      </c>
      <c r="AY466" t="s">
        <v>69</v>
      </c>
    </row>
    <row r="467" ht="17.25" spans="25:51">
      <c r="Y467" s="87"/>
      <c r="Z467">
        <f t="shared" si="46"/>
        <v>0</v>
      </c>
      <c r="AA467" t="str">
        <f t="shared" si="44"/>
        <v>北蔡支行</v>
      </c>
      <c r="AB467" s="82" t="s">
        <v>413</v>
      </c>
      <c r="AC467" s="82">
        <v>0</v>
      </c>
      <c r="AD467" s="82">
        <v>0</v>
      </c>
      <c r="AE467" s="82">
        <v>0</v>
      </c>
      <c r="AF467" s="82">
        <v>0</v>
      </c>
      <c r="AG467" t="str">
        <f t="shared" si="45"/>
        <v>北蔡支行</v>
      </c>
      <c r="AI467" s="90" t="s">
        <v>592</v>
      </c>
      <c r="AJ467" s="90" t="s">
        <v>69</v>
      </c>
      <c r="AX467" t="s">
        <v>592</v>
      </c>
      <c r="AY467" t="s">
        <v>69</v>
      </c>
    </row>
    <row r="468" ht="17.25" spans="25:51">
      <c r="Y468" s="87"/>
      <c r="Z468">
        <f t="shared" si="46"/>
        <v>0</v>
      </c>
      <c r="AA468" t="str">
        <f t="shared" si="44"/>
        <v>运营管理部业务保障部</v>
      </c>
      <c r="AB468" s="82" t="s">
        <v>465</v>
      </c>
      <c r="AC468" s="82">
        <v>0</v>
      </c>
      <c r="AD468" s="82">
        <v>0</v>
      </c>
      <c r="AE468" s="82">
        <v>0</v>
      </c>
      <c r="AF468" s="82">
        <v>0</v>
      </c>
      <c r="AG468" t="str">
        <f t="shared" si="45"/>
        <v>运营管理部业务保障部</v>
      </c>
      <c r="AI468" s="90" t="s">
        <v>585</v>
      </c>
      <c r="AJ468" s="90" t="s">
        <v>69</v>
      </c>
      <c r="AX468" t="s">
        <v>585</v>
      </c>
      <c r="AY468" t="s">
        <v>69</v>
      </c>
    </row>
    <row r="469" ht="17.25" spans="25:51">
      <c r="Y469" s="87"/>
      <c r="Z469">
        <f t="shared" si="46"/>
        <v>0</v>
      </c>
      <c r="AA469">
        <f t="shared" si="44"/>
        <v>0</v>
      </c>
      <c r="AB469" s="82" t="s">
        <v>864</v>
      </c>
      <c r="AC469" s="82">
        <v>0</v>
      </c>
      <c r="AD469" s="82">
        <v>0</v>
      </c>
      <c r="AE469" s="82">
        <v>0</v>
      </c>
      <c r="AF469" s="82">
        <v>0</v>
      </c>
      <c r="AG469">
        <f t="shared" si="45"/>
        <v>0</v>
      </c>
      <c r="AI469" s="90" t="s">
        <v>865</v>
      </c>
      <c r="AJ469" s="90" t="s">
        <v>69</v>
      </c>
      <c r="AX469" t="s">
        <v>865</v>
      </c>
      <c r="AY469" t="s">
        <v>69</v>
      </c>
    </row>
    <row r="470" ht="17.25" spans="25:51">
      <c r="Y470" s="87"/>
      <c r="Z470">
        <f t="shared" si="46"/>
        <v>0</v>
      </c>
      <c r="AA470" t="str">
        <f t="shared" si="44"/>
        <v>潼港分理处</v>
      </c>
      <c r="AB470" s="82" t="s">
        <v>416</v>
      </c>
      <c r="AC470" s="82">
        <v>1</v>
      </c>
      <c r="AD470" s="82">
        <v>0</v>
      </c>
      <c r="AE470" s="82">
        <v>1</v>
      </c>
      <c r="AF470" s="82">
        <v>0</v>
      </c>
      <c r="AG470" t="str">
        <f t="shared" si="45"/>
        <v>潼港分理处</v>
      </c>
      <c r="AI470" s="90" t="s">
        <v>866</v>
      </c>
      <c r="AJ470" s="90" t="s">
        <v>69</v>
      </c>
      <c r="AX470" t="s">
        <v>866</v>
      </c>
      <c r="AY470" t="s">
        <v>69</v>
      </c>
    </row>
    <row r="471" ht="17.25" spans="25:51">
      <c r="Y471" s="87"/>
      <c r="Z471">
        <f t="shared" si="46"/>
        <v>0</v>
      </c>
      <c r="AA471" t="str">
        <f t="shared" si="44"/>
        <v>陆家嘴支行</v>
      </c>
      <c r="AB471" s="82" t="s">
        <v>651</v>
      </c>
      <c r="AC471" s="82">
        <v>0</v>
      </c>
      <c r="AD471" s="82">
        <v>0</v>
      </c>
      <c r="AE471" s="82">
        <v>0</v>
      </c>
      <c r="AF471" s="82">
        <v>0</v>
      </c>
      <c r="AG471" t="str">
        <f t="shared" si="45"/>
        <v>陆家嘴支行</v>
      </c>
      <c r="AI471" s="90" t="s">
        <v>867</v>
      </c>
      <c r="AJ471" s="90" t="s">
        <v>69</v>
      </c>
      <c r="AX471" t="s">
        <v>867</v>
      </c>
      <c r="AY471" t="s">
        <v>69</v>
      </c>
    </row>
    <row r="472" ht="17.25" spans="25:51">
      <c r="Y472" s="87"/>
      <c r="Z472">
        <f t="shared" si="46"/>
        <v>0</v>
      </c>
      <c r="AA472" t="str">
        <f t="shared" si="44"/>
        <v>曹路支行</v>
      </c>
      <c r="AB472" s="82" t="s">
        <v>226</v>
      </c>
      <c r="AC472" s="82">
        <v>2</v>
      </c>
      <c r="AD472" s="82">
        <v>10000</v>
      </c>
      <c r="AE472" s="82">
        <v>2</v>
      </c>
      <c r="AF472" s="82">
        <v>10000</v>
      </c>
      <c r="AG472" t="str">
        <f t="shared" si="45"/>
        <v>曹路支行</v>
      </c>
      <c r="AI472" s="90" t="s">
        <v>76</v>
      </c>
      <c r="AJ472" s="90" t="s">
        <v>69</v>
      </c>
      <c r="AX472" t="s">
        <v>76</v>
      </c>
      <c r="AY472" t="s">
        <v>69</v>
      </c>
    </row>
    <row r="473" ht="17.25" spans="25:51">
      <c r="Y473" s="87"/>
      <c r="Z473">
        <f t="shared" si="46"/>
        <v>0</v>
      </c>
      <c r="AA473">
        <f t="shared" si="44"/>
        <v>0</v>
      </c>
      <c r="AB473" s="82" t="s">
        <v>868</v>
      </c>
      <c r="AC473" s="82">
        <v>0</v>
      </c>
      <c r="AD473" s="82">
        <v>0</v>
      </c>
      <c r="AE473" s="82">
        <v>0</v>
      </c>
      <c r="AF473" s="82">
        <v>0</v>
      </c>
      <c r="AG473">
        <f t="shared" si="45"/>
        <v>0</v>
      </c>
      <c r="AI473" s="90" t="s">
        <v>63</v>
      </c>
      <c r="AJ473" s="90" t="s">
        <v>69</v>
      </c>
      <c r="AX473" t="s">
        <v>63</v>
      </c>
      <c r="AY473" t="s">
        <v>69</v>
      </c>
    </row>
    <row r="474" ht="17.25" spans="25:51">
      <c r="Y474" s="87"/>
      <c r="Z474">
        <f t="shared" si="46"/>
        <v>0</v>
      </c>
      <c r="AA474" t="str">
        <f t="shared" si="44"/>
        <v>金海华城分理处</v>
      </c>
      <c r="AB474" s="82" t="s">
        <v>869</v>
      </c>
      <c r="AC474" s="82">
        <v>0</v>
      </c>
      <c r="AD474" s="82">
        <v>0</v>
      </c>
      <c r="AE474" s="82">
        <v>0</v>
      </c>
      <c r="AF474" s="82">
        <v>0</v>
      </c>
      <c r="AG474" t="str">
        <f t="shared" si="45"/>
        <v>金海华城分理处</v>
      </c>
      <c r="AI474" s="95" t="s">
        <v>496</v>
      </c>
      <c r="AJ474" s="90" t="s">
        <v>69</v>
      </c>
      <c r="AX474" t="s">
        <v>496</v>
      </c>
      <c r="AY474" t="s">
        <v>69</v>
      </c>
    </row>
    <row r="475" ht="17.25" spans="25:51">
      <c r="Y475" s="87"/>
      <c r="Z475">
        <f t="shared" si="46"/>
        <v>0</v>
      </c>
      <c r="AA475" t="str">
        <f t="shared" si="44"/>
        <v>川沙支行</v>
      </c>
      <c r="AB475" s="82" t="s">
        <v>175</v>
      </c>
      <c r="AC475" s="82">
        <v>0</v>
      </c>
      <c r="AD475" s="82">
        <v>0</v>
      </c>
      <c r="AE475" s="82">
        <v>0</v>
      </c>
      <c r="AF475" s="82">
        <v>0</v>
      </c>
      <c r="AG475" t="str">
        <f t="shared" si="45"/>
        <v>川沙支行</v>
      </c>
      <c r="AI475" s="96" t="s">
        <v>871</v>
      </c>
      <c r="AJ475" s="90" t="s">
        <v>69</v>
      </c>
      <c r="AX475" t="s">
        <v>871</v>
      </c>
      <c r="AY475" t="s">
        <v>69</v>
      </c>
    </row>
    <row r="476" ht="17.25" spans="25:51">
      <c r="Y476" s="87"/>
      <c r="Z476">
        <f t="shared" si="46"/>
        <v>0</v>
      </c>
      <c r="AA476">
        <f t="shared" si="44"/>
        <v>0</v>
      </c>
      <c r="AB476" s="82" t="s">
        <v>870</v>
      </c>
      <c r="AC476" s="82">
        <v>0</v>
      </c>
      <c r="AD476" s="82">
        <v>0</v>
      </c>
      <c r="AE476" s="82">
        <v>0</v>
      </c>
      <c r="AF476" s="82">
        <v>0</v>
      </c>
      <c r="AG476">
        <f t="shared" si="45"/>
        <v>0</v>
      </c>
      <c r="AI476" s="90" t="s">
        <v>727</v>
      </c>
      <c r="AJ476" s="90" t="s">
        <v>69</v>
      </c>
      <c r="AX476" t="s">
        <v>727</v>
      </c>
      <c r="AY476" t="s">
        <v>69</v>
      </c>
    </row>
    <row r="477" ht="17.25" spans="25:51">
      <c r="Y477" s="87"/>
      <c r="Z477">
        <f t="shared" si="46"/>
        <v>0</v>
      </c>
      <c r="AA477" t="str">
        <f t="shared" si="44"/>
        <v>六团支行</v>
      </c>
      <c r="AB477" s="82" t="s">
        <v>872</v>
      </c>
      <c r="AC477" s="82">
        <v>0</v>
      </c>
      <c r="AD477" s="82">
        <v>0</v>
      </c>
      <c r="AE477" s="82">
        <v>0</v>
      </c>
      <c r="AF477" s="82">
        <v>0</v>
      </c>
      <c r="AG477" t="str">
        <f t="shared" si="45"/>
        <v>六团支行</v>
      </c>
      <c r="AI477" s="90" t="s">
        <v>755</v>
      </c>
      <c r="AJ477" s="90" t="s">
        <v>69</v>
      </c>
      <c r="AX477" t="s">
        <v>755</v>
      </c>
      <c r="AY477" t="s">
        <v>69</v>
      </c>
    </row>
    <row r="478" ht="17.25" spans="25:51">
      <c r="Y478" s="87"/>
      <c r="Z478">
        <f t="shared" si="46"/>
        <v>0</v>
      </c>
      <c r="AA478" t="str">
        <f t="shared" si="44"/>
        <v>授信审批部</v>
      </c>
      <c r="AB478" s="82" t="s">
        <v>554</v>
      </c>
      <c r="AC478" s="82">
        <v>0</v>
      </c>
      <c r="AD478" s="82">
        <v>0</v>
      </c>
      <c r="AE478" s="82">
        <v>0</v>
      </c>
      <c r="AF478" s="82">
        <v>0</v>
      </c>
      <c r="AG478" t="str">
        <f t="shared" si="45"/>
        <v>授信审批部</v>
      </c>
      <c r="AI478" s="90" t="s">
        <v>500</v>
      </c>
      <c r="AJ478" s="90" t="s">
        <v>69</v>
      </c>
      <c r="AX478" t="s">
        <v>500</v>
      </c>
      <c r="AY478" t="s">
        <v>69</v>
      </c>
    </row>
    <row r="479" ht="17.25" spans="25:51">
      <c r="Y479" s="87"/>
      <c r="Z479">
        <f t="shared" si="46"/>
        <v>0</v>
      </c>
      <c r="AA479" t="str">
        <f t="shared" si="44"/>
        <v>营业部</v>
      </c>
      <c r="AB479" s="82" t="s">
        <v>420</v>
      </c>
      <c r="AC479" s="82">
        <v>0</v>
      </c>
      <c r="AD479" s="82">
        <v>0</v>
      </c>
      <c r="AE479" s="82">
        <v>0</v>
      </c>
      <c r="AF479" s="82">
        <v>0</v>
      </c>
      <c r="AG479" t="str">
        <f t="shared" si="45"/>
        <v>营业部</v>
      </c>
      <c r="AI479" s="90" t="s">
        <v>569</v>
      </c>
      <c r="AJ479" s="90" t="s">
        <v>69</v>
      </c>
      <c r="AX479" t="s">
        <v>569</v>
      </c>
      <c r="AY479" t="s">
        <v>69</v>
      </c>
    </row>
    <row r="480" ht="17.25" spans="25:51">
      <c r="Y480" s="87"/>
      <c r="Z480">
        <f t="shared" si="46"/>
        <v>0</v>
      </c>
      <c r="AA480" t="str">
        <f t="shared" si="44"/>
        <v>六团支行</v>
      </c>
      <c r="AB480" s="82" t="s">
        <v>422</v>
      </c>
      <c r="AC480" s="82">
        <v>0</v>
      </c>
      <c r="AD480" s="82">
        <v>2000</v>
      </c>
      <c r="AE480" s="82">
        <v>0</v>
      </c>
      <c r="AF480" s="82">
        <v>22000</v>
      </c>
      <c r="AG480" t="str">
        <f t="shared" si="45"/>
        <v>六团支行</v>
      </c>
      <c r="AI480" s="90" t="s">
        <v>820</v>
      </c>
      <c r="AJ480" s="90" t="s">
        <v>69</v>
      </c>
      <c r="AX480" t="s">
        <v>820</v>
      </c>
      <c r="AY480" t="s">
        <v>69</v>
      </c>
    </row>
    <row r="481" ht="17.25" spans="25:51">
      <c r="Y481" s="87"/>
      <c r="Z481">
        <f t="shared" si="46"/>
        <v>0</v>
      </c>
      <c r="AA481" t="str">
        <f t="shared" si="44"/>
        <v>运营管理部</v>
      </c>
      <c r="AB481" s="82" t="s">
        <v>363</v>
      </c>
      <c r="AC481" s="82">
        <v>0</v>
      </c>
      <c r="AD481" s="82">
        <v>0</v>
      </c>
      <c r="AE481" s="82">
        <v>0</v>
      </c>
      <c r="AF481" s="82">
        <v>0</v>
      </c>
      <c r="AG481" t="str">
        <f t="shared" si="45"/>
        <v>运营管理部</v>
      </c>
      <c r="AI481" s="90" t="s">
        <v>873</v>
      </c>
      <c r="AJ481" s="90" t="s">
        <v>69</v>
      </c>
      <c r="AX481" t="s">
        <v>873</v>
      </c>
      <c r="AY481" t="s">
        <v>69</v>
      </c>
    </row>
    <row r="482" ht="17.25" spans="25:51">
      <c r="Y482" s="87"/>
      <c r="Z482">
        <f t="shared" si="46"/>
        <v>0</v>
      </c>
      <c r="AA482" t="str">
        <f t="shared" si="44"/>
        <v>金桥支行</v>
      </c>
      <c r="AB482" s="82" t="s">
        <v>850</v>
      </c>
      <c r="AC482" s="82">
        <v>0</v>
      </c>
      <c r="AD482" s="82">
        <v>0</v>
      </c>
      <c r="AE482" s="82">
        <v>0</v>
      </c>
      <c r="AF482" s="82">
        <v>0</v>
      </c>
      <c r="AG482" t="str">
        <f t="shared" si="45"/>
        <v>金桥支行</v>
      </c>
      <c r="AI482" s="95" t="s">
        <v>874</v>
      </c>
      <c r="AJ482" s="90" t="s">
        <v>69</v>
      </c>
      <c r="AX482" t="s">
        <v>874</v>
      </c>
      <c r="AY482" t="s">
        <v>69</v>
      </c>
    </row>
    <row r="483" ht="17.25" spans="25:51">
      <c r="Y483" s="87"/>
      <c r="Z483">
        <f t="shared" si="46"/>
        <v>0</v>
      </c>
      <c r="AA483" t="str">
        <f t="shared" si="44"/>
        <v>投行机构部</v>
      </c>
      <c r="AB483" s="82" t="s">
        <v>572</v>
      </c>
      <c r="AC483" s="82">
        <v>0</v>
      </c>
      <c r="AD483" s="82">
        <v>0</v>
      </c>
      <c r="AE483" s="82">
        <v>0</v>
      </c>
      <c r="AF483" s="82">
        <v>0</v>
      </c>
      <c r="AG483" t="str">
        <f t="shared" si="45"/>
        <v>投行机构部</v>
      </c>
      <c r="AI483" s="96" t="s">
        <v>115</v>
      </c>
      <c r="AJ483" s="90" t="s">
        <v>111</v>
      </c>
      <c r="AX483" t="s">
        <v>115</v>
      </c>
      <c r="AY483" t="s">
        <v>111</v>
      </c>
    </row>
    <row r="484" ht="17.25" spans="25:51">
      <c r="Y484" s="87"/>
      <c r="Z484">
        <f t="shared" si="46"/>
        <v>0</v>
      </c>
      <c r="AA484" t="str">
        <f t="shared" si="44"/>
        <v>三林支行</v>
      </c>
      <c r="AB484" s="82" t="s">
        <v>734</v>
      </c>
      <c r="AC484" s="82">
        <v>0</v>
      </c>
      <c r="AD484" s="82">
        <v>0</v>
      </c>
      <c r="AE484" s="82">
        <v>0</v>
      </c>
      <c r="AF484" s="82">
        <v>0</v>
      </c>
      <c r="AG484" t="str">
        <f t="shared" si="45"/>
        <v>三林支行</v>
      </c>
      <c r="AI484" s="90" t="s">
        <v>349</v>
      </c>
      <c r="AJ484" s="90" t="s">
        <v>111</v>
      </c>
      <c r="AX484" t="s">
        <v>349</v>
      </c>
      <c r="AY484" t="s">
        <v>111</v>
      </c>
    </row>
    <row r="485" ht="17.25" spans="25:51">
      <c r="Y485" s="87"/>
      <c r="Z485">
        <f t="shared" si="46"/>
        <v>0</v>
      </c>
      <c r="AA485" t="str">
        <f t="shared" si="44"/>
        <v>三林支行</v>
      </c>
      <c r="AB485" s="82" t="s">
        <v>715</v>
      </c>
      <c r="AC485" s="82">
        <v>0</v>
      </c>
      <c r="AD485" s="82">
        <v>0</v>
      </c>
      <c r="AE485" s="82">
        <v>0</v>
      </c>
      <c r="AF485" s="82">
        <v>0</v>
      </c>
      <c r="AG485" t="str">
        <f t="shared" si="45"/>
        <v>三林支行</v>
      </c>
      <c r="AI485" s="90" t="s">
        <v>71</v>
      </c>
      <c r="AJ485" s="90" t="s">
        <v>111</v>
      </c>
      <c r="AX485" t="s">
        <v>71</v>
      </c>
      <c r="AY485" t="s">
        <v>111</v>
      </c>
    </row>
    <row r="486" ht="17.25" spans="25:51">
      <c r="Y486" s="87"/>
      <c r="Z486">
        <f t="shared" si="46"/>
        <v>0</v>
      </c>
      <c r="AA486" t="str">
        <f t="shared" si="44"/>
        <v>高桥支行</v>
      </c>
      <c r="AB486" s="82" t="s">
        <v>875</v>
      </c>
      <c r="AC486" s="82">
        <v>0</v>
      </c>
      <c r="AD486" s="82">
        <v>0</v>
      </c>
      <c r="AE486" s="82">
        <v>0</v>
      </c>
      <c r="AF486" s="82">
        <v>0</v>
      </c>
      <c r="AG486" t="str">
        <f t="shared" si="45"/>
        <v>高桥支行</v>
      </c>
      <c r="AI486" s="90" t="s">
        <v>432</v>
      </c>
      <c r="AJ486" s="90" t="s">
        <v>111</v>
      </c>
      <c r="AX486" t="s">
        <v>432</v>
      </c>
      <c r="AY486" t="s">
        <v>111</v>
      </c>
    </row>
    <row r="487" ht="17.25" spans="25:51">
      <c r="Y487" s="87"/>
      <c r="Z487">
        <f t="shared" si="46"/>
        <v>0</v>
      </c>
      <c r="AA487" t="str">
        <f t="shared" si="44"/>
        <v>香山分理处</v>
      </c>
      <c r="AB487" s="82" t="s">
        <v>425</v>
      </c>
      <c r="AC487" s="82">
        <v>0</v>
      </c>
      <c r="AD487" s="82">
        <v>0</v>
      </c>
      <c r="AE487" s="82">
        <v>0</v>
      </c>
      <c r="AF487" s="82">
        <v>0</v>
      </c>
      <c r="AG487" t="str">
        <f t="shared" si="45"/>
        <v>香山分理处</v>
      </c>
      <c r="AI487" s="90" t="s">
        <v>411</v>
      </c>
      <c r="AJ487" s="90" t="s">
        <v>111</v>
      </c>
      <c r="AX487" t="s">
        <v>411</v>
      </c>
      <c r="AY487" t="s">
        <v>111</v>
      </c>
    </row>
    <row r="488" ht="17.25" spans="25:51">
      <c r="Y488" s="87"/>
      <c r="Z488">
        <f t="shared" si="46"/>
        <v>0</v>
      </c>
      <c r="AA488" t="str">
        <f t="shared" si="44"/>
        <v>运营管理部</v>
      </c>
      <c r="AB488" s="82" t="s">
        <v>366</v>
      </c>
      <c r="AC488" s="82">
        <v>0</v>
      </c>
      <c r="AD488" s="82">
        <v>0</v>
      </c>
      <c r="AE488" s="82">
        <v>0</v>
      </c>
      <c r="AF488" s="82">
        <v>0</v>
      </c>
      <c r="AG488" t="str">
        <f t="shared" si="45"/>
        <v>运营管理部</v>
      </c>
      <c r="AI488" s="90" t="s">
        <v>876</v>
      </c>
      <c r="AJ488" s="90" t="s">
        <v>111</v>
      </c>
      <c r="AX488" t="s">
        <v>876</v>
      </c>
      <c r="AY488" t="s">
        <v>111</v>
      </c>
    </row>
    <row r="489" ht="17.25" spans="25:51">
      <c r="Y489" s="87"/>
      <c r="Z489">
        <f t="shared" si="46"/>
        <v>0</v>
      </c>
      <c r="AA489" t="str">
        <f t="shared" si="44"/>
        <v>办公室</v>
      </c>
      <c r="AB489" s="82" t="s">
        <v>60</v>
      </c>
      <c r="AC489" s="82">
        <v>0</v>
      </c>
      <c r="AD489" s="82">
        <v>0</v>
      </c>
      <c r="AE489" s="82">
        <v>0</v>
      </c>
      <c r="AF489" s="82">
        <v>0</v>
      </c>
      <c r="AG489" t="str">
        <f t="shared" si="45"/>
        <v>办公室</v>
      </c>
      <c r="AI489" s="95" t="s">
        <v>877</v>
      </c>
      <c r="AJ489" s="90" t="s">
        <v>111</v>
      </c>
      <c r="AX489" t="s">
        <v>877</v>
      </c>
      <c r="AY489" t="s">
        <v>111</v>
      </c>
    </row>
    <row r="490" ht="17.25" spans="25:51">
      <c r="Y490" s="87"/>
      <c r="Z490">
        <f t="shared" si="46"/>
        <v>0</v>
      </c>
      <c r="AA490" t="str">
        <f t="shared" si="44"/>
        <v>江镇支行</v>
      </c>
      <c r="AB490" s="82" t="s">
        <v>428</v>
      </c>
      <c r="AC490" s="82">
        <v>0</v>
      </c>
      <c r="AD490" s="82">
        <v>0</v>
      </c>
      <c r="AE490" s="82">
        <v>0</v>
      </c>
      <c r="AF490" s="82">
        <v>0</v>
      </c>
      <c r="AG490" t="str">
        <f t="shared" si="45"/>
        <v>江镇支行</v>
      </c>
      <c r="AI490" s="96" t="s">
        <v>391</v>
      </c>
      <c r="AJ490" s="90" t="s">
        <v>111</v>
      </c>
      <c r="AX490" t="s">
        <v>391</v>
      </c>
      <c r="AY490" t="s">
        <v>111</v>
      </c>
    </row>
    <row r="491" ht="17.25" spans="25:51">
      <c r="Y491" s="87"/>
      <c r="Z491">
        <f t="shared" si="46"/>
        <v>0</v>
      </c>
      <c r="AA491" t="str">
        <f t="shared" si="44"/>
        <v>严桥支行</v>
      </c>
      <c r="AB491" s="82" t="s">
        <v>431</v>
      </c>
      <c r="AC491" s="82">
        <v>0</v>
      </c>
      <c r="AD491" s="82">
        <v>0</v>
      </c>
      <c r="AE491" s="82">
        <v>0</v>
      </c>
      <c r="AF491" s="82">
        <v>0</v>
      </c>
      <c r="AG491" t="str">
        <f t="shared" si="45"/>
        <v>严桥支行</v>
      </c>
      <c r="AI491" s="90" t="s">
        <v>248</v>
      </c>
      <c r="AJ491" s="90" t="s">
        <v>213</v>
      </c>
      <c r="AX491" t="s">
        <v>248</v>
      </c>
      <c r="AY491" t="s">
        <v>213</v>
      </c>
    </row>
    <row r="492" ht="17.25" spans="25:51">
      <c r="Y492" s="87"/>
      <c r="Z492">
        <f t="shared" si="46"/>
        <v>0</v>
      </c>
      <c r="AA492" t="str">
        <f t="shared" si="44"/>
        <v>蔡路支行</v>
      </c>
      <c r="AB492" s="82" t="s">
        <v>434</v>
      </c>
      <c r="AC492" s="82">
        <v>0</v>
      </c>
      <c r="AD492" s="82">
        <v>0</v>
      </c>
      <c r="AE492" s="82">
        <v>0</v>
      </c>
      <c r="AF492" s="82">
        <v>0</v>
      </c>
      <c r="AG492" t="str">
        <f t="shared" si="45"/>
        <v>蔡路支行</v>
      </c>
      <c r="AI492" s="90" t="s">
        <v>139</v>
      </c>
      <c r="AJ492" s="90" t="s">
        <v>213</v>
      </c>
      <c r="AX492" t="s">
        <v>139</v>
      </c>
      <c r="AY492" t="s">
        <v>213</v>
      </c>
    </row>
    <row r="493" ht="17.25" spans="25:51">
      <c r="Y493" s="87"/>
      <c r="Z493">
        <f t="shared" si="46"/>
        <v>0</v>
      </c>
      <c r="AA493" t="str">
        <f t="shared" si="44"/>
        <v>唐镇支行</v>
      </c>
      <c r="AB493" s="82" t="s">
        <v>878</v>
      </c>
      <c r="AC493" s="82">
        <v>0</v>
      </c>
      <c r="AD493" s="82">
        <v>0</v>
      </c>
      <c r="AE493" s="82">
        <v>0</v>
      </c>
      <c r="AF493" s="82">
        <v>0</v>
      </c>
      <c r="AG493" t="str">
        <f t="shared" si="45"/>
        <v>唐镇支行</v>
      </c>
      <c r="AI493" s="90" t="s">
        <v>446</v>
      </c>
      <c r="AJ493" s="90" t="s">
        <v>213</v>
      </c>
      <c r="AX493" t="s">
        <v>446</v>
      </c>
      <c r="AY493" t="s">
        <v>213</v>
      </c>
    </row>
    <row r="494" ht="17.25" spans="25:51">
      <c r="Y494" s="87"/>
      <c r="Z494">
        <f t="shared" si="46"/>
        <v>0</v>
      </c>
      <c r="AA494" t="str">
        <f t="shared" si="44"/>
        <v>北蔡支行</v>
      </c>
      <c r="AB494" s="82" t="s">
        <v>787</v>
      </c>
      <c r="AC494" s="82">
        <v>0</v>
      </c>
      <c r="AD494" s="82">
        <v>0</v>
      </c>
      <c r="AE494" s="82">
        <v>0</v>
      </c>
      <c r="AF494" s="82">
        <v>0</v>
      </c>
      <c r="AG494" t="str">
        <f t="shared" si="45"/>
        <v>北蔡支行</v>
      </c>
      <c r="AI494" s="90" t="s">
        <v>421</v>
      </c>
      <c r="AJ494" s="90" t="s">
        <v>213</v>
      </c>
      <c r="AX494" t="s">
        <v>421</v>
      </c>
      <c r="AY494" t="s">
        <v>213</v>
      </c>
    </row>
    <row r="495" ht="17.25" spans="25:51">
      <c r="Y495" s="87"/>
      <c r="Z495">
        <f t="shared" si="46"/>
        <v>0</v>
      </c>
      <c r="AA495" t="str">
        <f t="shared" si="44"/>
        <v>运营管理部业务保障部</v>
      </c>
      <c r="AB495" s="82" t="s">
        <v>439</v>
      </c>
      <c r="AC495" s="82">
        <v>0</v>
      </c>
      <c r="AD495" s="82">
        <v>0</v>
      </c>
      <c r="AE495" s="82">
        <v>0</v>
      </c>
      <c r="AF495" s="82">
        <v>0</v>
      </c>
      <c r="AG495" t="str">
        <f t="shared" si="45"/>
        <v>运营管理部业务保障部</v>
      </c>
      <c r="AI495" s="90" t="s">
        <v>616</v>
      </c>
      <c r="AJ495" s="90" t="s">
        <v>213</v>
      </c>
      <c r="AX495" t="s">
        <v>616</v>
      </c>
      <c r="AY495" t="s">
        <v>213</v>
      </c>
    </row>
    <row r="496" ht="17.25" spans="25:51">
      <c r="Y496" s="87"/>
      <c r="Z496">
        <f t="shared" si="46"/>
        <v>0</v>
      </c>
      <c r="AA496" t="str">
        <f t="shared" si="44"/>
        <v>零售市场部</v>
      </c>
      <c r="AB496" s="82" t="s">
        <v>618</v>
      </c>
      <c r="AC496" s="82">
        <v>0</v>
      </c>
      <c r="AD496" s="82">
        <v>0</v>
      </c>
      <c r="AE496" s="82">
        <v>0</v>
      </c>
      <c r="AF496" s="82">
        <v>0</v>
      </c>
      <c r="AG496" t="str">
        <f t="shared" si="45"/>
        <v>零售市场部</v>
      </c>
      <c r="AI496" s="90" t="s">
        <v>880</v>
      </c>
      <c r="AJ496" s="90" t="s">
        <v>213</v>
      </c>
      <c r="AX496" t="s">
        <v>880</v>
      </c>
      <c r="AY496" t="s">
        <v>213</v>
      </c>
    </row>
    <row r="497" ht="17.25" spans="25:51">
      <c r="Y497" s="87"/>
      <c r="Z497">
        <f t="shared" si="46"/>
        <v>0</v>
      </c>
      <c r="AA497">
        <f t="shared" si="44"/>
        <v>0</v>
      </c>
      <c r="AB497" s="82" t="s">
        <v>879</v>
      </c>
      <c r="AC497" s="82">
        <v>0</v>
      </c>
      <c r="AD497" s="82">
        <v>0</v>
      </c>
      <c r="AE497" s="82">
        <v>0</v>
      </c>
      <c r="AF497" s="82">
        <v>0</v>
      </c>
      <c r="AG497">
        <f t="shared" si="45"/>
        <v>0</v>
      </c>
      <c r="AI497" s="93" t="s">
        <v>882</v>
      </c>
      <c r="AJ497" s="90" t="s">
        <v>213</v>
      </c>
      <c r="AX497" t="s">
        <v>882</v>
      </c>
      <c r="AY497" t="s">
        <v>213</v>
      </c>
    </row>
    <row r="498" ht="17.25" spans="25:51">
      <c r="Y498" s="87"/>
      <c r="Z498">
        <f t="shared" si="46"/>
        <v>0</v>
      </c>
      <c r="AA498" t="str">
        <f t="shared" si="44"/>
        <v>王港支行</v>
      </c>
      <c r="AB498" s="82" t="s">
        <v>881</v>
      </c>
      <c r="AC498" s="82">
        <v>0</v>
      </c>
      <c r="AD498" s="82">
        <v>0</v>
      </c>
      <c r="AE498" s="82">
        <v>0</v>
      </c>
      <c r="AF498" s="82">
        <v>0</v>
      </c>
      <c r="AG498" t="str">
        <f t="shared" si="45"/>
        <v>王港支行</v>
      </c>
      <c r="AI498" s="94" t="s">
        <v>606</v>
      </c>
      <c r="AJ498" s="90" t="s">
        <v>133</v>
      </c>
      <c r="AX498" t="s">
        <v>606</v>
      </c>
      <c r="AY498" t="s">
        <v>133</v>
      </c>
    </row>
    <row r="499" ht="17.25" spans="25:51">
      <c r="Y499" s="87"/>
      <c r="Z499">
        <f t="shared" si="46"/>
        <v>0</v>
      </c>
      <c r="AA499">
        <f t="shared" si="44"/>
        <v>0</v>
      </c>
      <c r="AB499" s="82" t="s">
        <v>883</v>
      </c>
      <c r="AC499" s="82">
        <v>0</v>
      </c>
      <c r="AD499" s="82">
        <v>0</v>
      </c>
      <c r="AE499" s="82">
        <v>0</v>
      </c>
      <c r="AF499" s="82">
        <v>0</v>
      </c>
      <c r="AG499">
        <f t="shared" si="45"/>
        <v>0</v>
      </c>
      <c r="AI499" s="95" t="s">
        <v>145</v>
      </c>
      <c r="AJ499" s="90" t="s">
        <v>133</v>
      </c>
      <c r="AX499" t="s">
        <v>145</v>
      </c>
      <c r="AY499" t="s">
        <v>133</v>
      </c>
    </row>
    <row r="500" ht="17.25" spans="25:51">
      <c r="Y500" s="87"/>
      <c r="Z500">
        <f t="shared" si="46"/>
        <v>0</v>
      </c>
      <c r="AA500">
        <f t="shared" si="44"/>
        <v>0</v>
      </c>
      <c r="AB500" s="82" t="s">
        <v>884</v>
      </c>
      <c r="AC500" s="82">
        <v>0</v>
      </c>
      <c r="AD500" s="82">
        <v>0</v>
      </c>
      <c r="AE500" s="82">
        <v>0</v>
      </c>
      <c r="AF500" s="82">
        <v>0</v>
      </c>
      <c r="AG500">
        <f t="shared" si="45"/>
        <v>0</v>
      </c>
      <c r="AI500" s="90" t="s">
        <v>869</v>
      </c>
      <c r="AJ500" s="90" t="s">
        <v>133</v>
      </c>
      <c r="AX500" t="s">
        <v>869</v>
      </c>
      <c r="AY500" t="s">
        <v>133</v>
      </c>
    </row>
    <row r="501" ht="17.25" spans="25:51">
      <c r="Y501" s="87"/>
      <c r="Z501">
        <f t="shared" si="46"/>
        <v>0</v>
      </c>
      <c r="AA501" t="str">
        <f t="shared" si="44"/>
        <v>高东支行</v>
      </c>
      <c r="AB501" s="82" t="s">
        <v>885</v>
      </c>
      <c r="AC501" s="82">
        <v>0</v>
      </c>
      <c r="AD501" s="82">
        <v>0</v>
      </c>
      <c r="AE501" s="82">
        <v>0</v>
      </c>
      <c r="AF501" s="82">
        <v>0</v>
      </c>
      <c r="AG501" t="str">
        <f t="shared" si="45"/>
        <v>高东支行</v>
      </c>
      <c r="AI501" s="96" t="s">
        <v>233</v>
      </c>
      <c r="AJ501" s="90" t="s">
        <v>133</v>
      </c>
      <c r="AX501" t="s">
        <v>233</v>
      </c>
      <c r="AY501" t="s">
        <v>133</v>
      </c>
    </row>
    <row r="502" ht="17.25" spans="25:51">
      <c r="Y502" s="87"/>
      <c r="Z502">
        <f t="shared" si="46"/>
        <v>0</v>
      </c>
      <c r="AA502" t="str">
        <f t="shared" si="44"/>
        <v>花木支行</v>
      </c>
      <c r="AB502" s="82" t="s">
        <v>683</v>
      </c>
      <c r="AC502" s="82">
        <v>0</v>
      </c>
      <c r="AD502" s="82">
        <v>30000</v>
      </c>
      <c r="AE502" s="82">
        <v>0</v>
      </c>
      <c r="AF502" s="82">
        <v>30000</v>
      </c>
      <c r="AG502" t="str">
        <f t="shared" si="45"/>
        <v>花木支行</v>
      </c>
      <c r="AI502" s="90" t="s">
        <v>426</v>
      </c>
      <c r="AJ502" s="90" t="s">
        <v>133</v>
      </c>
      <c r="AX502" t="s">
        <v>426</v>
      </c>
      <c r="AY502" t="s">
        <v>133</v>
      </c>
    </row>
    <row r="503" ht="17.25" spans="25:51">
      <c r="Y503" s="87"/>
      <c r="Z503">
        <f t="shared" si="46"/>
        <v>0</v>
      </c>
      <c r="AA503" t="str">
        <f t="shared" si="44"/>
        <v>北蔡支行</v>
      </c>
      <c r="AB503" s="82" t="s">
        <v>792</v>
      </c>
      <c r="AC503" s="82">
        <v>0</v>
      </c>
      <c r="AD503" s="82">
        <v>0</v>
      </c>
      <c r="AE503" s="82">
        <v>0</v>
      </c>
      <c r="AF503" s="82">
        <v>0</v>
      </c>
      <c r="AG503" t="str">
        <f t="shared" si="45"/>
        <v>北蔡支行</v>
      </c>
      <c r="AI503" s="90" t="s">
        <v>886</v>
      </c>
      <c r="AJ503" s="90" t="s">
        <v>133</v>
      </c>
      <c r="AX503" t="s">
        <v>886</v>
      </c>
      <c r="AY503" t="s">
        <v>133</v>
      </c>
    </row>
    <row r="504" ht="17.25" spans="25:51">
      <c r="Y504" s="87"/>
      <c r="Z504">
        <f t="shared" si="46"/>
        <v>0</v>
      </c>
      <c r="AA504" t="str">
        <f t="shared" si="44"/>
        <v>唐镇支行</v>
      </c>
      <c r="AB504" s="82" t="s">
        <v>437</v>
      </c>
      <c r="AC504" s="82">
        <v>0</v>
      </c>
      <c r="AD504" s="82">
        <v>0</v>
      </c>
      <c r="AE504" s="82">
        <v>0</v>
      </c>
      <c r="AF504" s="82">
        <v>0</v>
      </c>
      <c r="AG504" t="str">
        <f t="shared" si="45"/>
        <v>唐镇支行</v>
      </c>
      <c r="AI504" s="90" t="s">
        <v>887</v>
      </c>
      <c r="AJ504" s="90" t="s">
        <v>133</v>
      </c>
      <c r="AX504" t="s">
        <v>887</v>
      </c>
      <c r="AY504" t="s">
        <v>133</v>
      </c>
    </row>
    <row r="505" ht="17.25" spans="25:51">
      <c r="Y505" s="87"/>
      <c r="Z505">
        <f t="shared" si="46"/>
        <v>0</v>
      </c>
      <c r="AA505" t="str">
        <f t="shared" si="44"/>
        <v>东波分理处</v>
      </c>
      <c r="AB505" s="82" t="s">
        <v>440</v>
      </c>
      <c r="AC505" s="82">
        <v>0</v>
      </c>
      <c r="AD505" s="82">
        <v>0</v>
      </c>
      <c r="AE505" s="82">
        <v>0</v>
      </c>
      <c r="AF505" s="82">
        <v>0</v>
      </c>
      <c r="AG505" t="str">
        <f t="shared" si="45"/>
        <v>东波分理处</v>
      </c>
      <c r="AI505" s="90" t="s">
        <v>889</v>
      </c>
      <c r="AJ505" s="90" t="s">
        <v>133</v>
      </c>
      <c r="AX505" t="s">
        <v>889</v>
      </c>
      <c r="AY505" t="s">
        <v>133</v>
      </c>
    </row>
    <row r="506" ht="17.25" spans="25:51">
      <c r="Y506" s="87"/>
      <c r="Z506">
        <f t="shared" si="46"/>
        <v>0</v>
      </c>
      <c r="AA506">
        <f t="shared" si="44"/>
        <v>0</v>
      </c>
      <c r="AB506" s="82" t="s">
        <v>888</v>
      </c>
      <c r="AC506" s="82">
        <v>0</v>
      </c>
      <c r="AD506" s="82">
        <v>0</v>
      </c>
      <c r="AE506" s="82">
        <v>0</v>
      </c>
      <c r="AF506" s="82">
        <v>0</v>
      </c>
      <c r="AG506">
        <f t="shared" si="45"/>
        <v>0</v>
      </c>
      <c r="AI506" s="90" t="s">
        <v>834</v>
      </c>
      <c r="AJ506" s="90" t="s">
        <v>114</v>
      </c>
      <c r="AX506" t="s">
        <v>834</v>
      </c>
      <c r="AY506" t="s">
        <v>114</v>
      </c>
    </row>
    <row r="507" ht="17.25" spans="25:51">
      <c r="Y507" s="87"/>
      <c r="Z507">
        <f t="shared" si="46"/>
        <v>0</v>
      </c>
      <c r="AA507">
        <f t="shared" si="44"/>
        <v>0</v>
      </c>
      <c r="AB507" s="82" t="s">
        <v>890</v>
      </c>
      <c r="AC507" s="82">
        <v>0</v>
      </c>
      <c r="AD507" s="82">
        <v>0</v>
      </c>
      <c r="AE507" s="82">
        <v>0</v>
      </c>
      <c r="AF507" s="82">
        <v>0</v>
      </c>
      <c r="AG507">
        <f t="shared" si="45"/>
        <v>0</v>
      </c>
      <c r="AI507" s="90" t="s">
        <v>875</v>
      </c>
      <c r="AJ507" s="90" t="s">
        <v>114</v>
      </c>
      <c r="AX507" t="s">
        <v>875</v>
      </c>
      <c r="AY507" t="s">
        <v>114</v>
      </c>
    </row>
    <row r="508" ht="17.25" spans="25:51">
      <c r="Y508" s="87"/>
      <c r="Z508">
        <f t="shared" si="46"/>
        <v>0</v>
      </c>
      <c r="AA508">
        <f t="shared" si="44"/>
        <v>0</v>
      </c>
      <c r="AB508" s="82" t="s">
        <v>891</v>
      </c>
      <c r="AC508" s="82">
        <v>0</v>
      </c>
      <c r="AD508" s="82">
        <v>0</v>
      </c>
      <c r="AE508" s="82">
        <v>0</v>
      </c>
      <c r="AF508" s="82">
        <v>0</v>
      </c>
      <c r="AG508">
        <f t="shared" si="45"/>
        <v>0</v>
      </c>
      <c r="AI508" s="90" t="s">
        <v>892</v>
      </c>
      <c r="AJ508" s="90" t="s">
        <v>114</v>
      </c>
      <c r="AX508" t="s">
        <v>892</v>
      </c>
      <c r="AY508" t="s">
        <v>114</v>
      </c>
    </row>
    <row r="509" ht="17.25" spans="25:51">
      <c r="Y509" s="87"/>
      <c r="Z509">
        <f t="shared" si="46"/>
        <v>0</v>
      </c>
      <c r="AA509" t="str">
        <f t="shared" si="44"/>
        <v>金桥支行</v>
      </c>
      <c r="AB509" s="82" t="s">
        <v>845</v>
      </c>
      <c r="AC509" s="82">
        <v>0</v>
      </c>
      <c r="AD509" s="82">
        <v>0</v>
      </c>
      <c r="AE509" s="82">
        <v>0</v>
      </c>
      <c r="AF509" s="82">
        <v>0</v>
      </c>
      <c r="AG509" t="str">
        <f t="shared" si="45"/>
        <v>金桥支行</v>
      </c>
      <c r="AI509" s="90" t="s">
        <v>634</v>
      </c>
      <c r="AJ509" s="90" t="s">
        <v>114</v>
      </c>
      <c r="AX509" t="s">
        <v>634</v>
      </c>
      <c r="AY509" t="s">
        <v>114</v>
      </c>
    </row>
    <row r="510" ht="17.25" spans="25:51">
      <c r="Y510" s="87"/>
      <c r="Z510">
        <f t="shared" si="46"/>
        <v>0</v>
      </c>
      <c r="AA510" t="str">
        <f t="shared" si="44"/>
        <v>风险管理部</v>
      </c>
      <c r="AB510" s="82" t="s">
        <v>485</v>
      </c>
      <c r="AC510" s="82">
        <v>0</v>
      </c>
      <c r="AD510" s="82">
        <v>0</v>
      </c>
      <c r="AE510" s="82">
        <v>0</v>
      </c>
      <c r="AF510" s="82">
        <v>0</v>
      </c>
      <c r="AG510" t="str">
        <f t="shared" si="45"/>
        <v>风险管理部</v>
      </c>
      <c r="AI510" s="90" t="s">
        <v>481</v>
      </c>
      <c r="AJ510" s="90" t="s">
        <v>114</v>
      </c>
      <c r="AX510" t="s">
        <v>481</v>
      </c>
      <c r="AY510" t="s">
        <v>114</v>
      </c>
    </row>
    <row r="511" ht="17.25" spans="25:51">
      <c r="Y511" s="87"/>
      <c r="Z511">
        <f t="shared" si="46"/>
        <v>0</v>
      </c>
      <c r="AA511">
        <f t="shared" si="44"/>
        <v>0</v>
      </c>
      <c r="AB511" s="82" t="s">
        <v>893</v>
      </c>
      <c r="AC511" s="82">
        <v>0</v>
      </c>
      <c r="AD511" s="82">
        <v>0</v>
      </c>
      <c r="AE511" s="82">
        <v>0</v>
      </c>
      <c r="AF511" s="82">
        <v>0</v>
      </c>
      <c r="AG511">
        <f t="shared" si="45"/>
        <v>0</v>
      </c>
      <c r="AI511" s="90" t="s">
        <v>508</v>
      </c>
      <c r="AJ511" s="90" t="s">
        <v>114</v>
      </c>
      <c r="AX511" t="s">
        <v>508</v>
      </c>
      <c r="AY511" t="s">
        <v>114</v>
      </c>
    </row>
    <row r="512" ht="17.25" spans="25:51">
      <c r="Y512" s="87"/>
      <c r="Z512">
        <f t="shared" si="46"/>
        <v>0</v>
      </c>
      <c r="AA512" t="str">
        <f t="shared" si="44"/>
        <v>运营管理部</v>
      </c>
      <c r="AB512" s="82" t="s">
        <v>367</v>
      </c>
      <c r="AC512" s="82">
        <v>0</v>
      </c>
      <c r="AD512" s="82">
        <v>0</v>
      </c>
      <c r="AE512" s="82">
        <v>0</v>
      </c>
      <c r="AF512" s="82">
        <v>0</v>
      </c>
      <c r="AG512" t="str">
        <f t="shared" si="45"/>
        <v>运营管理部</v>
      </c>
      <c r="AI512" s="90" t="s">
        <v>691</v>
      </c>
      <c r="AJ512" s="90" t="s">
        <v>114</v>
      </c>
      <c r="AX512" t="s">
        <v>691</v>
      </c>
      <c r="AY512" t="s">
        <v>114</v>
      </c>
    </row>
    <row r="513" ht="17.25" spans="25:51">
      <c r="Y513" s="87"/>
      <c r="Z513">
        <f t="shared" si="46"/>
        <v>0</v>
      </c>
      <c r="AA513">
        <f t="shared" si="44"/>
        <v>0</v>
      </c>
      <c r="AB513" s="82" t="s">
        <v>894</v>
      </c>
      <c r="AC513" s="82">
        <v>0</v>
      </c>
      <c r="AD513" s="82">
        <v>0</v>
      </c>
      <c r="AE513" s="82">
        <v>0</v>
      </c>
      <c r="AF513" s="82">
        <v>0</v>
      </c>
      <c r="AG513">
        <f t="shared" si="45"/>
        <v>0</v>
      </c>
      <c r="AI513" s="90" t="s">
        <v>896</v>
      </c>
      <c r="AJ513" s="90" t="s">
        <v>114</v>
      </c>
      <c r="AX513" t="s">
        <v>896</v>
      </c>
      <c r="AY513" t="s">
        <v>114</v>
      </c>
    </row>
    <row r="514" ht="17.25" spans="25:51">
      <c r="Y514" s="87"/>
      <c r="Z514">
        <f t="shared" si="46"/>
        <v>0</v>
      </c>
      <c r="AA514">
        <f t="shared" ref="AA514:AA577" si="47">AG514</f>
        <v>0</v>
      </c>
      <c r="AB514" s="82" t="s">
        <v>895</v>
      </c>
      <c r="AC514" s="82">
        <v>0</v>
      </c>
      <c r="AD514" s="82">
        <v>0</v>
      </c>
      <c r="AE514" s="82">
        <v>0</v>
      </c>
      <c r="AF514" s="82">
        <v>0</v>
      </c>
      <c r="AG514">
        <f t="shared" ref="AG514:AG577" si="48">IFERROR(VLOOKUP(AB514,$AI:$AJ,2,FALSE),0)</f>
        <v>0</v>
      </c>
      <c r="AI514" s="90" t="s">
        <v>897</v>
      </c>
      <c r="AJ514" s="90" t="s">
        <v>114</v>
      </c>
      <c r="AX514" t="s">
        <v>897</v>
      </c>
      <c r="AY514" t="s">
        <v>114</v>
      </c>
    </row>
    <row r="515" ht="17.25" spans="25:51">
      <c r="Y515" s="87"/>
      <c r="Z515">
        <f t="shared" si="46"/>
        <v>0</v>
      </c>
      <c r="AA515" t="str">
        <f t="shared" si="47"/>
        <v>北蔡支行</v>
      </c>
      <c r="AB515" s="82" t="s">
        <v>783</v>
      </c>
      <c r="AC515" s="82">
        <v>0</v>
      </c>
      <c r="AD515" s="82">
        <v>0</v>
      </c>
      <c r="AE515" s="82">
        <v>0</v>
      </c>
      <c r="AF515" s="82">
        <v>0</v>
      </c>
      <c r="AG515" t="str">
        <f t="shared" si="48"/>
        <v>北蔡支行</v>
      </c>
      <c r="AI515" s="90" t="s">
        <v>123</v>
      </c>
      <c r="AJ515" s="90" t="s">
        <v>114</v>
      </c>
      <c r="AX515" t="s">
        <v>123</v>
      </c>
      <c r="AY515" t="s">
        <v>114</v>
      </c>
    </row>
    <row r="516" ht="17.25" spans="25:51">
      <c r="Y516" s="87"/>
      <c r="Z516">
        <f t="shared" ref="Z516:Z579" si="49">P516-Y516</f>
        <v>0</v>
      </c>
      <c r="AA516" t="str">
        <f t="shared" si="47"/>
        <v>零售市场部</v>
      </c>
      <c r="AB516" s="82" t="s">
        <v>179</v>
      </c>
      <c r="AC516" s="82">
        <v>1</v>
      </c>
      <c r="AD516" s="82">
        <v>20000</v>
      </c>
      <c r="AE516" s="82">
        <v>1</v>
      </c>
      <c r="AF516" s="82">
        <v>337200</v>
      </c>
      <c r="AG516" t="str">
        <f t="shared" si="48"/>
        <v>零售市场部</v>
      </c>
      <c r="AI516" s="90" t="s">
        <v>716</v>
      </c>
      <c r="AJ516" s="90" t="s">
        <v>114</v>
      </c>
      <c r="AX516" t="s">
        <v>716</v>
      </c>
      <c r="AY516" t="s">
        <v>114</v>
      </c>
    </row>
    <row r="517" ht="17.25" spans="25:51">
      <c r="Y517" s="87"/>
      <c r="Z517">
        <f t="shared" si="49"/>
        <v>0</v>
      </c>
      <c r="AA517" t="str">
        <f t="shared" si="47"/>
        <v>芳华分理处</v>
      </c>
      <c r="AB517" s="82" t="s">
        <v>232</v>
      </c>
      <c r="AC517" s="82">
        <v>0</v>
      </c>
      <c r="AD517" s="82">
        <v>0</v>
      </c>
      <c r="AE517" s="82">
        <v>0</v>
      </c>
      <c r="AF517" s="82">
        <v>10000</v>
      </c>
      <c r="AG517" t="str">
        <f t="shared" si="48"/>
        <v>芳华分理处</v>
      </c>
      <c r="AI517" s="90" t="s">
        <v>628</v>
      </c>
      <c r="AJ517" s="90" t="s">
        <v>114</v>
      </c>
      <c r="AX517" t="s">
        <v>628</v>
      </c>
      <c r="AY517" t="s">
        <v>114</v>
      </c>
    </row>
    <row r="518" ht="17.25" spans="25:51">
      <c r="Y518" s="87"/>
      <c r="Z518">
        <f t="shared" si="49"/>
        <v>0</v>
      </c>
      <c r="AA518" t="str">
        <f t="shared" si="47"/>
        <v>南新分理处</v>
      </c>
      <c r="AB518" s="82" t="s">
        <v>833</v>
      </c>
      <c r="AC518" s="82">
        <v>0</v>
      </c>
      <c r="AD518" s="82">
        <v>0</v>
      </c>
      <c r="AE518" s="82">
        <v>0</v>
      </c>
      <c r="AF518" s="82">
        <v>0</v>
      </c>
      <c r="AG518" t="str">
        <f t="shared" si="48"/>
        <v>南新分理处</v>
      </c>
      <c r="AI518" s="95" t="s">
        <v>438</v>
      </c>
      <c r="AJ518" s="90" t="s">
        <v>114</v>
      </c>
      <c r="AX518" t="s">
        <v>438</v>
      </c>
      <c r="AY518" t="s">
        <v>114</v>
      </c>
    </row>
    <row r="519" ht="17.25" spans="25:51">
      <c r="Y519" s="87"/>
      <c r="Z519">
        <f t="shared" si="49"/>
        <v>0</v>
      </c>
      <c r="AA519" t="str">
        <f t="shared" si="47"/>
        <v>运营管理部业务保障部</v>
      </c>
      <c r="AB519" s="82" t="s">
        <v>444</v>
      </c>
      <c r="AC519" s="82">
        <v>0</v>
      </c>
      <c r="AD519" s="82">
        <v>0</v>
      </c>
      <c r="AE519" s="82">
        <v>0</v>
      </c>
      <c r="AF519" s="82">
        <v>0</v>
      </c>
      <c r="AG519" t="str">
        <f t="shared" si="48"/>
        <v>运营管理部业务保障部</v>
      </c>
      <c r="AI519" s="96" t="s">
        <v>575</v>
      </c>
      <c r="AJ519" s="90" t="s">
        <v>114</v>
      </c>
      <c r="AX519" t="s">
        <v>575</v>
      </c>
      <c r="AY519" t="s">
        <v>114</v>
      </c>
    </row>
    <row r="520" ht="17.25" spans="25:51">
      <c r="Y520" s="87"/>
      <c r="Z520">
        <f t="shared" si="49"/>
        <v>0</v>
      </c>
      <c r="AA520" t="str">
        <f t="shared" si="47"/>
        <v>合庆支行</v>
      </c>
      <c r="AB520" s="82" t="s">
        <v>898</v>
      </c>
      <c r="AC520" s="82">
        <v>0</v>
      </c>
      <c r="AD520" s="82">
        <v>0</v>
      </c>
      <c r="AE520" s="82">
        <v>0</v>
      </c>
      <c r="AF520" s="82">
        <v>0</v>
      </c>
      <c r="AG520" t="str">
        <f t="shared" si="48"/>
        <v>合庆支行</v>
      </c>
      <c r="AI520" s="90" t="s">
        <v>829</v>
      </c>
      <c r="AJ520" s="90" t="s">
        <v>114</v>
      </c>
      <c r="AX520" t="s">
        <v>829</v>
      </c>
      <c r="AY520" t="s">
        <v>114</v>
      </c>
    </row>
    <row r="521" ht="17.25" spans="25:51">
      <c r="Y521" s="87"/>
      <c r="Z521">
        <f t="shared" si="49"/>
        <v>0</v>
      </c>
      <c r="AA521" t="str">
        <f t="shared" si="47"/>
        <v>营业部</v>
      </c>
      <c r="AB521" s="82" t="s">
        <v>595</v>
      </c>
      <c r="AC521" s="82">
        <v>0</v>
      </c>
      <c r="AD521" s="82">
        <v>0</v>
      </c>
      <c r="AE521" s="82">
        <v>0</v>
      </c>
      <c r="AF521" s="82">
        <v>0</v>
      </c>
      <c r="AG521" t="str">
        <f t="shared" si="48"/>
        <v>营业部</v>
      </c>
      <c r="AI521" s="90" t="s">
        <v>900</v>
      </c>
      <c r="AJ521" s="90" t="s">
        <v>114</v>
      </c>
      <c r="AX521" t="s">
        <v>900</v>
      </c>
      <c r="AY521" t="s">
        <v>114</v>
      </c>
    </row>
    <row r="522" ht="17.25" spans="25:51">
      <c r="Y522" s="87"/>
      <c r="Z522">
        <f t="shared" si="49"/>
        <v>0</v>
      </c>
      <c r="AA522">
        <f t="shared" si="47"/>
        <v>0</v>
      </c>
      <c r="AB522" s="82" t="s">
        <v>899</v>
      </c>
      <c r="AC522" s="82">
        <v>0</v>
      </c>
      <c r="AD522" s="82">
        <v>0</v>
      </c>
      <c r="AE522" s="82">
        <v>0</v>
      </c>
      <c r="AF522" s="82">
        <v>0</v>
      </c>
      <c r="AG522">
        <f t="shared" si="48"/>
        <v>0</v>
      </c>
      <c r="AI522" s="90" t="s">
        <v>901</v>
      </c>
      <c r="AJ522" s="90" t="s">
        <v>114</v>
      </c>
      <c r="AX522" t="s">
        <v>901</v>
      </c>
      <c r="AY522" t="s">
        <v>114</v>
      </c>
    </row>
    <row r="523" ht="17.25" spans="25:51">
      <c r="Y523" s="87"/>
      <c r="Z523">
        <f t="shared" si="49"/>
        <v>0</v>
      </c>
      <c r="AA523" t="str">
        <f t="shared" si="47"/>
        <v>民耀分理处</v>
      </c>
      <c r="AB523" s="82" t="s">
        <v>446</v>
      </c>
      <c r="AC523" s="82">
        <v>0</v>
      </c>
      <c r="AD523" s="82">
        <v>0</v>
      </c>
      <c r="AE523" s="82">
        <v>0</v>
      </c>
      <c r="AF523" s="82">
        <v>0</v>
      </c>
      <c r="AG523" t="str">
        <f t="shared" si="48"/>
        <v>民耀分理处</v>
      </c>
      <c r="AI523" s="90" t="s">
        <v>902</v>
      </c>
      <c r="AJ523" s="90" t="s">
        <v>114</v>
      </c>
      <c r="AX523" t="s">
        <v>902</v>
      </c>
      <c r="AY523" t="s">
        <v>114</v>
      </c>
    </row>
    <row r="524" ht="17.25" spans="25:51">
      <c r="Y524" s="87"/>
      <c r="Z524">
        <f t="shared" si="49"/>
        <v>0</v>
      </c>
      <c r="AA524" t="str">
        <f t="shared" si="47"/>
        <v>高桥支行</v>
      </c>
      <c r="AB524" s="82" t="s">
        <v>900</v>
      </c>
      <c r="AC524" s="82">
        <v>0</v>
      </c>
      <c r="AD524" s="82">
        <v>0</v>
      </c>
      <c r="AE524" s="82">
        <v>0</v>
      </c>
      <c r="AF524" s="82">
        <v>0</v>
      </c>
      <c r="AG524" t="str">
        <f t="shared" si="48"/>
        <v>高桥支行</v>
      </c>
      <c r="AI524" s="90" t="s">
        <v>762</v>
      </c>
      <c r="AJ524" s="90" t="s">
        <v>114</v>
      </c>
      <c r="AX524" t="s">
        <v>762</v>
      </c>
      <c r="AY524" t="s">
        <v>114</v>
      </c>
    </row>
    <row r="525" ht="17.25" spans="25:51">
      <c r="Y525" s="87"/>
      <c r="Z525">
        <f t="shared" si="49"/>
        <v>0</v>
      </c>
      <c r="AA525" t="str">
        <f t="shared" si="47"/>
        <v>唐镇支行</v>
      </c>
      <c r="AB525" s="82" t="s">
        <v>903</v>
      </c>
      <c r="AC525" s="82">
        <v>0</v>
      </c>
      <c r="AD525" s="82">
        <v>0</v>
      </c>
      <c r="AE525" s="82">
        <v>0</v>
      </c>
      <c r="AF525" s="82">
        <v>0</v>
      </c>
      <c r="AG525" t="str">
        <f t="shared" si="48"/>
        <v>唐镇支行</v>
      </c>
      <c r="AI525" s="90" t="s">
        <v>904</v>
      </c>
      <c r="AJ525" s="90" t="s">
        <v>114</v>
      </c>
      <c r="AX525" t="s">
        <v>904</v>
      </c>
      <c r="AY525" t="s">
        <v>114</v>
      </c>
    </row>
    <row r="526" ht="17.25" spans="25:51">
      <c r="Y526" s="87"/>
      <c r="Z526">
        <f t="shared" si="49"/>
        <v>0</v>
      </c>
      <c r="AA526" t="str">
        <f t="shared" si="47"/>
        <v>金杨支行</v>
      </c>
      <c r="AB526" s="82" t="s">
        <v>449</v>
      </c>
      <c r="AC526" s="82">
        <v>0</v>
      </c>
      <c r="AD526" s="82">
        <v>0</v>
      </c>
      <c r="AE526" s="82">
        <v>0</v>
      </c>
      <c r="AF526" s="82">
        <v>0</v>
      </c>
      <c r="AG526" t="str">
        <f t="shared" si="48"/>
        <v>金杨支行</v>
      </c>
      <c r="AI526" s="95" t="s">
        <v>905</v>
      </c>
      <c r="AJ526" s="90" t="s">
        <v>96</v>
      </c>
      <c r="AX526" t="s">
        <v>905</v>
      </c>
      <c r="AY526" t="s">
        <v>96</v>
      </c>
    </row>
    <row r="527" ht="17.25" spans="25:51">
      <c r="Y527" s="87"/>
      <c r="Z527">
        <f t="shared" si="49"/>
        <v>0</v>
      </c>
      <c r="AA527" t="str">
        <f t="shared" si="47"/>
        <v>运营管理部业务保障部</v>
      </c>
      <c r="AB527" s="82" t="s">
        <v>424</v>
      </c>
      <c r="AC527" s="82">
        <v>0</v>
      </c>
      <c r="AD527" s="82">
        <v>0</v>
      </c>
      <c r="AE527" s="82">
        <v>0</v>
      </c>
      <c r="AF527" s="82">
        <v>0</v>
      </c>
      <c r="AG527" t="str">
        <f t="shared" si="48"/>
        <v>运营管理部业务保障部</v>
      </c>
      <c r="AI527" s="96" t="s">
        <v>393</v>
      </c>
      <c r="AJ527" s="90" t="s">
        <v>96</v>
      </c>
      <c r="AX527" t="s">
        <v>393</v>
      </c>
      <c r="AY527" t="s">
        <v>96</v>
      </c>
    </row>
    <row r="528" ht="17.25" spans="25:51">
      <c r="Y528" s="87"/>
      <c r="Z528">
        <f t="shared" si="49"/>
        <v>0</v>
      </c>
      <c r="AA528" t="str">
        <f t="shared" si="47"/>
        <v>杨思支行</v>
      </c>
      <c r="AB528" s="82" t="s">
        <v>451</v>
      </c>
      <c r="AC528" s="82">
        <v>1</v>
      </c>
      <c r="AD528" s="82">
        <v>0</v>
      </c>
      <c r="AE528" s="82">
        <v>1</v>
      </c>
      <c r="AF528" s="82">
        <v>0</v>
      </c>
      <c r="AG528" t="str">
        <f t="shared" si="48"/>
        <v>杨思支行</v>
      </c>
      <c r="AI528" s="90" t="s">
        <v>172</v>
      </c>
      <c r="AJ528" s="90" t="s">
        <v>157</v>
      </c>
      <c r="AX528" t="s">
        <v>172</v>
      </c>
      <c r="AY528" t="s">
        <v>157</v>
      </c>
    </row>
    <row r="529" ht="17.25" spans="25:51">
      <c r="Y529" s="87"/>
      <c r="Z529">
        <f t="shared" si="49"/>
        <v>0</v>
      </c>
      <c r="AA529" t="str">
        <f t="shared" si="47"/>
        <v>高东支行</v>
      </c>
      <c r="AB529" s="82" t="s">
        <v>906</v>
      </c>
      <c r="AC529" s="82">
        <v>0</v>
      </c>
      <c r="AD529" s="82">
        <v>0</v>
      </c>
      <c r="AE529" s="82">
        <v>0</v>
      </c>
      <c r="AF529" s="82">
        <v>0</v>
      </c>
      <c r="AG529" t="str">
        <f t="shared" si="48"/>
        <v>高东支行</v>
      </c>
      <c r="AI529" s="90" t="s">
        <v>907</v>
      </c>
      <c r="AJ529" s="90" t="s">
        <v>96</v>
      </c>
      <c r="AX529" t="s">
        <v>907</v>
      </c>
      <c r="AY529" t="s">
        <v>96</v>
      </c>
    </row>
    <row r="530" ht="17.25" spans="25:51">
      <c r="Y530" s="87"/>
      <c r="Z530">
        <f t="shared" si="49"/>
        <v>0</v>
      </c>
      <c r="AA530" t="str">
        <f t="shared" si="47"/>
        <v>北蔡支行</v>
      </c>
      <c r="AB530" s="82" t="s">
        <v>808</v>
      </c>
      <c r="AC530" s="82">
        <v>0</v>
      </c>
      <c r="AD530" s="82">
        <v>0</v>
      </c>
      <c r="AE530" s="82">
        <v>0</v>
      </c>
      <c r="AF530" s="82">
        <v>0</v>
      </c>
      <c r="AG530" t="str">
        <f t="shared" si="48"/>
        <v>北蔡支行</v>
      </c>
      <c r="AI530" s="90" t="s">
        <v>837</v>
      </c>
      <c r="AJ530" s="90" t="s">
        <v>96</v>
      </c>
      <c r="AX530" t="s">
        <v>837</v>
      </c>
      <c r="AY530" t="s">
        <v>96</v>
      </c>
    </row>
    <row r="531" ht="17.25" spans="25:51">
      <c r="Y531" s="87"/>
      <c r="Z531">
        <f t="shared" si="49"/>
        <v>0</v>
      </c>
      <c r="AA531" t="str">
        <f t="shared" si="47"/>
        <v>三林支行</v>
      </c>
      <c r="AB531" s="82" t="s">
        <v>724</v>
      </c>
      <c r="AC531" s="82">
        <v>0</v>
      </c>
      <c r="AD531" s="82">
        <v>0</v>
      </c>
      <c r="AE531" s="82">
        <v>0</v>
      </c>
      <c r="AF531" s="82">
        <v>0</v>
      </c>
      <c r="AG531" t="str">
        <f t="shared" si="48"/>
        <v>三林支行</v>
      </c>
      <c r="AI531" s="90" t="s">
        <v>365</v>
      </c>
      <c r="AJ531" s="90" t="s">
        <v>96</v>
      </c>
      <c r="AX531" t="s">
        <v>365</v>
      </c>
      <c r="AY531" t="s">
        <v>96</v>
      </c>
    </row>
    <row r="532" ht="17.25" spans="25:51">
      <c r="Y532" s="87"/>
      <c r="Z532">
        <f t="shared" si="49"/>
        <v>0</v>
      </c>
      <c r="AA532" t="str">
        <f t="shared" si="47"/>
        <v>花木支行</v>
      </c>
      <c r="AB532" s="82" t="s">
        <v>237</v>
      </c>
      <c r="AC532" s="82">
        <v>0</v>
      </c>
      <c r="AD532" s="82">
        <v>0</v>
      </c>
      <c r="AE532" s="82">
        <v>0</v>
      </c>
      <c r="AF532" s="82">
        <v>0</v>
      </c>
      <c r="AG532" t="str">
        <f t="shared" si="48"/>
        <v>花木支行</v>
      </c>
      <c r="AI532" s="90" t="s">
        <v>908</v>
      </c>
      <c r="AJ532" s="90" t="s">
        <v>96</v>
      </c>
      <c r="AX532" t="s">
        <v>908</v>
      </c>
      <c r="AY532" t="s">
        <v>96</v>
      </c>
    </row>
    <row r="533" ht="17.25" spans="25:51">
      <c r="Y533" s="87"/>
      <c r="Z533">
        <f t="shared" si="49"/>
        <v>0</v>
      </c>
      <c r="AA533" t="str">
        <f t="shared" si="47"/>
        <v>北蔡支行</v>
      </c>
      <c r="AB533" s="82" t="s">
        <v>794</v>
      </c>
      <c r="AC533" s="82">
        <v>0</v>
      </c>
      <c r="AD533" s="82">
        <v>0</v>
      </c>
      <c r="AE533" s="82">
        <v>0</v>
      </c>
      <c r="AF533" s="82">
        <v>0</v>
      </c>
      <c r="AG533" t="str">
        <f t="shared" si="48"/>
        <v>北蔡支行</v>
      </c>
      <c r="AI533" s="90" t="s">
        <v>909</v>
      </c>
      <c r="AJ533" s="90" t="s">
        <v>96</v>
      </c>
      <c r="AX533" t="s">
        <v>909</v>
      </c>
      <c r="AY533" t="s">
        <v>96</v>
      </c>
    </row>
    <row r="534" ht="17.25" spans="25:51">
      <c r="Y534" s="87"/>
      <c r="Z534">
        <f t="shared" si="49"/>
        <v>0</v>
      </c>
      <c r="AA534" t="str">
        <f t="shared" si="47"/>
        <v>零售市场部</v>
      </c>
      <c r="AB534" s="82" t="s">
        <v>240</v>
      </c>
      <c r="AC534" s="82">
        <v>0</v>
      </c>
      <c r="AD534" s="82">
        <v>0</v>
      </c>
      <c r="AE534" s="82">
        <v>0</v>
      </c>
      <c r="AF534" s="82">
        <v>0</v>
      </c>
      <c r="AG534" t="str">
        <f t="shared" si="48"/>
        <v>零售市场部</v>
      </c>
      <c r="AI534" s="90" t="s">
        <v>910</v>
      </c>
      <c r="AJ534" s="90" t="s">
        <v>96</v>
      </c>
      <c r="AX534" t="s">
        <v>910</v>
      </c>
      <c r="AY534" t="s">
        <v>96</v>
      </c>
    </row>
    <row r="535" ht="17.25" spans="25:51">
      <c r="Y535" s="87"/>
      <c r="Z535">
        <f t="shared" si="49"/>
        <v>0</v>
      </c>
      <c r="AA535" t="str">
        <f t="shared" si="47"/>
        <v>唐镇支行</v>
      </c>
      <c r="AB535" s="82" t="s">
        <v>457</v>
      </c>
      <c r="AC535" s="82">
        <v>0</v>
      </c>
      <c r="AD535" s="82">
        <v>0</v>
      </c>
      <c r="AE535" s="82">
        <v>0</v>
      </c>
      <c r="AF535" s="82">
        <v>0</v>
      </c>
      <c r="AG535" t="str">
        <f t="shared" si="48"/>
        <v>唐镇支行</v>
      </c>
      <c r="AI535" s="93" t="s">
        <v>911</v>
      </c>
      <c r="AJ535" s="90" t="s">
        <v>225</v>
      </c>
      <c r="AX535" t="s">
        <v>911</v>
      </c>
      <c r="AY535" t="s">
        <v>225</v>
      </c>
    </row>
    <row r="536" ht="17.25" spans="25:51">
      <c r="Y536" s="87"/>
      <c r="Z536">
        <f t="shared" si="49"/>
        <v>0</v>
      </c>
      <c r="AA536" t="str">
        <f t="shared" si="47"/>
        <v>三林支行</v>
      </c>
      <c r="AB536" s="82" t="s">
        <v>717</v>
      </c>
      <c r="AC536" s="82">
        <v>0</v>
      </c>
      <c r="AD536" s="82">
        <v>0</v>
      </c>
      <c r="AE536" s="82">
        <v>0</v>
      </c>
      <c r="AF536" s="82">
        <v>0</v>
      </c>
      <c r="AG536" t="str">
        <f t="shared" si="48"/>
        <v>三林支行</v>
      </c>
      <c r="AI536" s="95" t="s">
        <v>552</v>
      </c>
      <c r="AJ536" s="90" t="s">
        <v>225</v>
      </c>
      <c r="AX536" t="s">
        <v>552</v>
      </c>
      <c r="AY536" t="s">
        <v>225</v>
      </c>
    </row>
    <row r="537" ht="17.25" spans="25:51">
      <c r="Y537" s="87"/>
      <c r="Z537">
        <f t="shared" si="49"/>
        <v>0</v>
      </c>
      <c r="AA537" t="str">
        <f t="shared" si="47"/>
        <v>风险管理部</v>
      </c>
      <c r="AB537" s="82" t="s">
        <v>511</v>
      </c>
      <c r="AC537" s="82">
        <v>0</v>
      </c>
      <c r="AD537" s="82">
        <v>0</v>
      </c>
      <c r="AE537" s="82">
        <v>0</v>
      </c>
      <c r="AF537" s="82">
        <v>0</v>
      </c>
      <c r="AG537" t="str">
        <f t="shared" si="48"/>
        <v>风险管理部</v>
      </c>
      <c r="AI537" s="90" t="s">
        <v>416</v>
      </c>
      <c r="AJ537" s="90" t="s">
        <v>225</v>
      </c>
      <c r="AX537" t="s">
        <v>416</v>
      </c>
      <c r="AY537" t="s">
        <v>225</v>
      </c>
    </row>
    <row r="538" ht="17.25" spans="25:51">
      <c r="Y538" s="87"/>
      <c r="Z538">
        <f t="shared" si="49"/>
        <v>0</v>
      </c>
      <c r="AA538">
        <f t="shared" si="47"/>
        <v>0</v>
      </c>
      <c r="AB538" s="82" t="s">
        <v>912</v>
      </c>
      <c r="AC538" s="82">
        <v>0</v>
      </c>
      <c r="AD538" s="82">
        <v>0</v>
      </c>
      <c r="AE538" s="82">
        <v>0</v>
      </c>
      <c r="AF538" s="82">
        <v>0</v>
      </c>
      <c r="AG538">
        <f t="shared" si="48"/>
        <v>0</v>
      </c>
      <c r="AI538" s="96" t="s">
        <v>443</v>
      </c>
      <c r="AJ538" s="90" t="s">
        <v>225</v>
      </c>
      <c r="AX538" t="s">
        <v>443</v>
      </c>
      <c r="AY538" t="s">
        <v>225</v>
      </c>
    </row>
    <row r="539" ht="17.25" spans="25:51">
      <c r="Y539" s="87"/>
      <c r="Z539">
        <f t="shared" si="49"/>
        <v>0</v>
      </c>
      <c r="AA539">
        <f t="shared" si="47"/>
        <v>0</v>
      </c>
      <c r="AB539" s="82" t="s">
        <v>913</v>
      </c>
      <c r="AC539" s="82">
        <v>0</v>
      </c>
      <c r="AD539" s="82">
        <v>0</v>
      </c>
      <c r="AE539" s="82">
        <v>0</v>
      </c>
      <c r="AF539" s="82">
        <v>0</v>
      </c>
      <c r="AG539">
        <f t="shared" si="48"/>
        <v>0</v>
      </c>
      <c r="AI539" s="90" t="s">
        <v>112</v>
      </c>
      <c r="AJ539" s="90" t="s">
        <v>225</v>
      </c>
      <c r="AX539" t="s">
        <v>112</v>
      </c>
      <c r="AY539" t="s">
        <v>225</v>
      </c>
    </row>
    <row r="540" ht="17.25" spans="25:51">
      <c r="Y540" s="87"/>
      <c r="Z540">
        <f t="shared" si="49"/>
        <v>0</v>
      </c>
      <c r="AA540" t="str">
        <f t="shared" si="47"/>
        <v>陆家嘴支行</v>
      </c>
      <c r="AB540" s="82" t="s">
        <v>655</v>
      </c>
      <c r="AC540" s="82">
        <v>0</v>
      </c>
      <c r="AD540" s="82">
        <v>0</v>
      </c>
      <c r="AE540" s="82">
        <v>0</v>
      </c>
      <c r="AF540" s="82">
        <v>0</v>
      </c>
      <c r="AG540" t="str">
        <f t="shared" si="48"/>
        <v>陆家嘴支行</v>
      </c>
      <c r="AI540" s="94" t="s">
        <v>736</v>
      </c>
      <c r="AJ540" s="90" t="s">
        <v>104</v>
      </c>
      <c r="AX540" t="s">
        <v>736</v>
      </c>
      <c r="AY540" t="s">
        <v>104</v>
      </c>
    </row>
    <row r="541" ht="17.25" spans="25:51">
      <c r="Y541" s="87"/>
      <c r="Z541">
        <f t="shared" si="49"/>
        <v>0</v>
      </c>
      <c r="AA541">
        <f t="shared" si="47"/>
        <v>0</v>
      </c>
      <c r="AB541" s="82" t="s">
        <v>914</v>
      </c>
      <c r="AC541" s="82">
        <v>0</v>
      </c>
      <c r="AD541" s="82">
        <v>0</v>
      </c>
      <c r="AE541" s="82">
        <v>0</v>
      </c>
      <c r="AF541" s="82">
        <v>0</v>
      </c>
      <c r="AG541">
        <f t="shared" si="48"/>
        <v>0</v>
      </c>
      <c r="AI541" s="90" t="s">
        <v>360</v>
      </c>
      <c r="AJ541" s="90" t="s">
        <v>104</v>
      </c>
      <c r="AX541" t="s">
        <v>360</v>
      </c>
      <c r="AY541" t="s">
        <v>104</v>
      </c>
    </row>
    <row r="542" ht="17.25" spans="25:51">
      <c r="Y542" s="87"/>
      <c r="Z542">
        <f t="shared" si="49"/>
        <v>0</v>
      </c>
      <c r="AA542" t="str">
        <f t="shared" si="47"/>
        <v>运营管理部</v>
      </c>
      <c r="AB542" s="82" t="s">
        <v>402</v>
      </c>
      <c r="AC542" s="82">
        <v>0</v>
      </c>
      <c r="AD542" s="82">
        <v>0</v>
      </c>
      <c r="AE542" s="82">
        <v>0</v>
      </c>
      <c r="AF542" s="82">
        <v>0</v>
      </c>
      <c r="AG542" t="str">
        <f t="shared" si="48"/>
        <v>运营管理部</v>
      </c>
      <c r="AI542" s="90" t="s">
        <v>825</v>
      </c>
      <c r="AJ542" s="90" t="s">
        <v>104</v>
      </c>
      <c r="AX542" t="s">
        <v>825</v>
      </c>
      <c r="AY542" t="s">
        <v>104</v>
      </c>
    </row>
    <row r="543" ht="17.25" spans="25:51">
      <c r="Y543" s="87"/>
      <c r="Z543">
        <f t="shared" si="49"/>
        <v>0</v>
      </c>
      <c r="AA543" t="str">
        <f t="shared" si="47"/>
        <v>新园路支行</v>
      </c>
      <c r="AB543" s="82" t="s">
        <v>459</v>
      </c>
      <c r="AC543" s="82">
        <v>0</v>
      </c>
      <c r="AD543" s="82">
        <v>0</v>
      </c>
      <c r="AE543" s="82">
        <v>0</v>
      </c>
      <c r="AF543" s="82">
        <v>0</v>
      </c>
      <c r="AG543" t="str">
        <f t="shared" si="48"/>
        <v>新园路支行</v>
      </c>
      <c r="AI543" s="90" t="s">
        <v>626</v>
      </c>
      <c r="AJ543" s="90" t="s">
        <v>104</v>
      </c>
      <c r="AX543" t="s">
        <v>626</v>
      </c>
      <c r="AY543" t="s">
        <v>104</v>
      </c>
    </row>
    <row r="544" ht="17.25" spans="25:51">
      <c r="Y544" s="87"/>
      <c r="Z544">
        <f t="shared" si="49"/>
        <v>0</v>
      </c>
      <c r="AA544" t="str">
        <f t="shared" si="47"/>
        <v>香山分理处</v>
      </c>
      <c r="AB544" s="82" t="s">
        <v>461</v>
      </c>
      <c r="AC544" s="82">
        <v>0</v>
      </c>
      <c r="AD544" s="82">
        <v>0</v>
      </c>
      <c r="AE544" s="82">
        <v>0</v>
      </c>
      <c r="AF544" s="82">
        <v>0</v>
      </c>
      <c r="AG544" t="str">
        <f t="shared" si="48"/>
        <v>香山分理处</v>
      </c>
      <c r="AI544" s="90" t="s">
        <v>218</v>
      </c>
      <c r="AJ544" s="90" t="s">
        <v>104</v>
      </c>
      <c r="AX544" t="s">
        <v>218</v>
      </c>
      <c r="AY544" t="s">
        <v>104</v>
      </c>
    </row>
    <row r="545" ht="17.25" spans="25:51">
      <c r="Y545" s="87"/>
      <c r="Z545">
        <f t="shared" si="49"/>
        <v>0</v>
      </c>
      <c r="AA545">
        <f t="shared" si="47"/>
        <v>0</v>
      </c>
      <c r="AB545" s="82" t="s">
        <v>915</v>
      </c>
      <c r="AC545" s="82">
        <v>0</v>
      </c>
      <c r="AD545" s="82">
        <v>0</v>
      </c>
      <c r="AE545" s="82">
        <v>0</v>
      </c>
      <c r="AF545" s="82">
        <v>0</v>
      </c>
      <c r="AG545">
        <f t="shared" si="48"/>
        <v>0</v>
      </c>
      <c r="AI545" s="90" t="s">
        <v>765</v>
      </c>
      <c r="AJ545" s="90" t="s">
        <v>104</v>
      </c>
      <c r="AX545" t="s">
        <v>765</v>
      </c>
      <c r="AY545" t="s">
        <v>104</v>
      </c>
    </row>
    <row r="546" ht="17.25" spans="25:51">
      <c r="Y546" s="87"/>
      <c r="Z546">
        <f t="shared" si="49"/>
        <v>0</v>
      </c>
      <c r="AA546">
        <f t="shared" si="47"/>
        <v>0</v>
      </c>
      <c r="AB546" s="82" t="s">
        <v>916</v>
      </c>
      <c r="AC546" s="82">
        <v>0</v>
      </c>
      <c r="AD546" s="82">
        <v>0</v>
      </c>
      <c r="AE546" s="82">
        <v>0</v>
      </c>
      <c r="AF546" s="82">
        <v>0</v>
      </c>
      <c r="AG546">
        <f t="shared" si="48"/>
        <v>0</v>
      </c>
      <c r="AI546" s="90" t="s">
        <v>918</v>
      </c>
      <c r="AJ546" s="90" t="s">
        <v>104</v>
      </c>
      <c r="AX546" t="s">
        <v>918</v>
      </c>
      <c r="AY546" t="s">
        <v>104</v>
      </c>
    </row>
    <row r="547" ht="17.25" spans="25:51">
      <c r="Y547" s="87"/>
      <c r="Z547">
        <f t="shared" si="49"/>
        <v>0</v>
      </c>
      <c r="AA547" t="str">
        <f t="shared" si="47"/>
        <v>川沙支行</v>
      </c>
      <c r="AB547" s="82" t="s">
        <v>917</v>
      </c>
      <c r="AC547" s="82">
        <v>0</v>
      </c>
      <c r="AD547" s="82">
        <v>0</v>
      </c>
      <c r="AE547" s="82">
        <v>0</v>
      </c>
      <c r="AF547" s="82">
        <v>0</v>
      </c>
      <c r="AG547" t="str">
        <f t="shared" si="48"/>
        <v>川沙支行</v>
      </c>
      <c r="AI547" s="90" t="s">
        <v>122</v>
      </c>
      <c r="AJ547" s="90" t="s">
        <v>104</v>
      </c>
      <c r="AX547" t="s">
        <v>122</v>
      </c>
      <c r="AY547" t="s">
        <v>104</v>
      </c>
    </row>
    <row r="548" ht="17.25" spans="25:51">
      <c r="Y548" s="87"/>
      <c r="Z548">
        <f t="shared" si="49"/>
        <v>0</v>
      </c>
      <c r="AA548" t="str">
        <f t="shared" si="47"/>
        <v>严桥支行</v>
      </c>
      <c r="AB548" s="82" t="s">
        <v>464</v>
      </c>
      <c r="AC548" s="82">
        <v>0</v>
      </c>
      <c r="AD548" s="82">
        <v>0</v>
      </c>
      <c r="AE548" s="82">
        <v>0</v>
      </c>
      <c r="AF548" s="82">
        <v>0</v>
      </c>
      <c r="AG548" t="str">
        <f t="shared" si="48"/>
        <v>严桥支行</v>
      </c>
      <c r="AI548" s="90" t="s">
        <v>245</v>
      </c>
      <c r="AJ548" s="90" t="s">
        <v>225</v>
      </c>
      <c r="AX548" t="s">
        <v>245</v>
      </c>
      <c r="AY548" t="s">
        <v>225</v>
      </c>
    </row>
    <row r="549" ht="17.25" spans="25:51">
      <c r="Y549" s="87"/>
      <c r="Z549">
        <f t="shared" si="49"/>
        <v>0</v>
      </c>
      <c r="AA549" t="str">
        <f t="shared" si="47"/>
        <v>唐镇支行</v>
      </c>
      <c r="AB549" s="82" t="s">
        <v>919</v>
      </c>
      <c r="AC549" s="82">
        <v>0</v>
      </c>
      <c r="AD549" s="82">
        <v>0</v>
      </c>
      <c r="AE549" s="82">
        <v>0</v>
      </c>
      <c r="AF549" s="82">
        <v>0</v>
      </c>
      <c r="AG549" t="str">
        <f t="shared" si="48"/>
        <v>唐镇支行</v>
      </c>
      <c r="AI549" s="90" t="s">
        <v>180</v>
      </c>
      <c r="AJ549" s="90" t="s">
        <v>104</v>
      </c>
      <c r="AX549" t="s">
        <v>180</v>
      </c>
      <c r="AY549" t="s">
        <v>104</v>
      </c>
    </row>
    <row r="550" ht="17.25" spans="25:51">
      <c r="Y550" s="87"/>
      <c r="Z550">
        <f t="shared" si="49"/>
        <v>0</v>
      </c>
      <c r="AA550" t="str">
        <f t="shared" si="47"/>
        <v>金杨支行</v>
      </c>
      <c r="AB550" s="82" t="s">
        <v>184</v>
      </c>
      <c r="AC550" s="82">
        <v>0</v>
      </c>
      <c r="AD550" s="82">
        <v>60000</v>
      </c>
      <c r="AE550" s="82">
        <v>0</v>
      </c>
      <c r="AF550" s="82">
        <v>83000</v>
      </c>
      <c r="AG550" t="str">
        <f t="shared" si="48"/>
        <v>金杨支行</v>
      </c>
      <c r="AI550" s="90" t="s">
        <v>609</v>
      </c>
      <c r="AJ550" s="90" t="s">
        <v>104</v>
      </c>
      <c r="AX550" t="s">
        <v>609</v>
      </c>
      <c r="AY550" t="s">
        <v>104</v>
      </c>
    </row>
    <row r="551" ht="17.25" spans="25:51">
      <c r="Y551" s="87"/>
      <c r="Z551">
        <f t="shared" si="49"/>
        <v>0</v>
      </c>
      <c r="AA551" t="str">
        <f t="shared" si="47"/>
        <v>办公室</v>
      </c>
      <c r="AB551" s="82" t="s">
        <v>98</v>
      </c>
      <c r="AC551" s="82">
        <v>0</v>
      </c>
      <c r="AD551" s="82">
        <v>0</v>
      </c>
      <c r="AE551" s="82">
        <v>0</v>
      </c>
      <c r="AF551" s="82">
        <v>0</v>
      </c>
      <c r="AG551" t="str">
        <f t="shared" si="48"/>
        <v>办公室</v>
      </c>
      <c r="AI551" s="90" t="s">
        <v>921</v>
      </c>
      <c r="AJ551" s="90" t="s">
        <v>104</v>
      </c>
      <c r="AX551" t="s">
        <v>921</v>
      </c>
      <c r="AY551" t="s">
        <v>104</v>
      </c>
    </row>
    <row r="552" ht="17.25" spans="25:51">
      <c r="Y552" s="87"/>
      <c r="Z552">
        <f t="shared" si="49"/>
        <v>0</v>
      </c>
      <c r="AA552">
        <f t="shared" si="47"/>
        <v>0</v>
      </c>
      <c r="AB552" s="82" t="s">
        <v>920</v>
      </c>
      <c r="AC552" s="82">
        <v>0</v>
      </c>
      <c r="AD552" s="82">
        <v>0</v>
      </c>
      <c r="AE552" s="82">
        <v>0</v>
      </c>
      <c r="AF552" s="82">
        <v>0</v>
      </c>
      <c r="AG552">
        <f t="shared" si="48"/>
        <v>0</v>
      </c>
      <c r="AI552" s="90" t="s">
        <v>923</v>
      </c>
      <c r="AJ552" s="90" t="s">
        <v>104</v>
      </c>
      <c r="AX552" t="s">
        <v>923</v>
      </c>
      <c r="AY552" t="s">
        <v>104</v>
      </c>
    </row>
    <row r="553" ht="17.25" spans="25:51">
      <c r="Y553" s="87"/>
      <c r="Z553">
        <f t="shared" si="49"/>
        <v>0</v>
      </c>
      <c r="AA553" t="str">
        <f t="shared" si="47"/>
        <v>东波分理处</v>
      </c>
      <c r="AB553" s="82" t="s">
        <v>922</v>
      </c>
      <c r="AC553" s="82">
        <v>0</v>
      </c>
      <c r="AD553" s="82">
        <v>0</v>
      </c>
      <c r="AE553" s="82">
        <v>0</v>
      </c>
      <c r="AF553" s="82">
        <v>0</v>
      </c>
      <c r="AG553" t="str">
        <f t="shared" si="48"/>
        <v>东波分理处</v>
      </c>
      <c r="AI553" s="95" t="s">
        <v>778</v>
      </c>
      <c r="AJ553" s="90" t="s">
        <v>104</v>
      </c>
      <c r="AX553" t="s">
        <v>778</v>
      </c>
      <c r="AY553" t="s">
        <v>104</v>
      </c>
    </row>
    <row r="554" ht="17.25" spans="25:51">
      <c r="Y554" s="87"/>
      <c r="Z554">
        <f t="shared" si="49"/>
        <v>0</v>
      </c>
      <c r="AA554" t="str">
        <f t="shared" si="47"/>
        <v>运营管理部业务保障部</v>
      </c>
      <c r="AB554" s="82" t="s">
        <v>427</v>
      </c>
      <c r="AC554" s="82">
        <v>0</v>
      </c>
      <c r="AD554" s="82">
        <v>0</v>
      </c>
      <c r="AE554" s="82">
        <v>0</v>
      </c>
      <c r="AF554" s="82">
        <v>0</v>
      </c>
      <c r="AG554" t="str">
        <f t="shared" si="48"/>
        <v>运营管理部业务保障部</v>
      </c>
      <c r="AI554" s="96" t="s">
        <v>924</v>
      </c>
      <c r="AJ554" s="90" t="s">
        <v>104</v>
      </c>
      <c r="AX554" t="s">
        <v>924</v>
      </c>
      <c r="AY554" t="s">
        <v>104</v>
      </c>
    </row>
    <row r="555" ht="17.25" spans="25:51">
      <c r="Y555" s="87"/>
      <c r="Z555">
        <f t="shared" si="49"/>
        <v>0</v>
      </c>
      <c r="AA555" t="str">
        <f t="shared" si="47"/>
        <v>凌兆分理处</v>
      </c>
      <c r="AB555" s="82" t="s">
        <v>772</v>
      </c>
      <c r="AC555" s="82">
        <v>0</v>
      </c>
      <c r="AD555" s="82">
        <v>0</v>
      </c>
      <c r="AE555" s="82">
        <v>0</v>
      </c>
      <c r="AF555" s="82">
        <v>0</v>
      </c>
      <c r="AG555" t="str">
        <f t="shared" si="48"/>
        <v>凌兆分理处</v>
      </c>
      <c r="AI555" s="90" t="s">
        <v>477</v>
      </c>
      <c r="AJ555" s="90" t="s">
        <v>88</v>
      </c>
      <c r="AX555" t="s">
        <v>477</v>
      </c>
      <c r="AY555" t="s">
        <v>88</v>
      </c>
    </row>
    <row r="556" ht="17.25" spans="25:51">
      <c r="Y556" s="87"/>
      <c r="Z556">
        <f t="shared" si="49"/>
        <v>0</v>
      </c>
      <c r="AA556" t="str">
        <f t="shared" si="47"/>
        <v>人力资源部</v>
      </c>
      <c r="AB556" s="82" t="s">
        <v>178</v>
      </c>
      <c r="AC556" s="82">
        <v>0</v>
      </c>
      <c r="AD556" s="82">
        <v>0</v>
      </c>
      <c r="AE556" s="82">
        <v>0</v>
      </c>
      <c r="AF556" s="82">
        <v>0</v>
      </c>
      <c r="AG556" t="str">
        <f t="shared" si="48"/>
        <v>人力资源部</v>
      </c>
      <c r="AI556" s="90" t="s">
        <v>373</v>
      </c>
      <c r="AJ556" s="90" t="s">
        <v>88</v>
      </c>
      <c r="AX556" t="s">
        <v>373</v>
      </c>
      <c r="AY556" t="s">
        <v>88</v>
      </c>
    </row>
    <row r="557" ht="17.25" spans="25:51">
      <c r="Y557" s="87"/>
      <c r="Z557">
        <f t="shared" si="49"/>
        <v>0</v>
      </c>
      <c r="AA557" t="str">
        <f t="shared" si="47"/>
        <v>金杨支行</v>
      </c>
      <c r="AB557" s="82" t="s">
        <v>859</v>
      </c>
      <c r="AC557" s="82">
        <v>0</v>
      </c>
      <c r="AD557" s="82">
        <v>200000</v>
      </c>
      <c r="AE557" s="82">
        <v>0</v>
      </c>
      <c r="AF557" s="82">
        <v>330000</v>
      </c>
      <c r="AG557" t="str">
        <f t="shared" si="48"/>
        <v>金杨支行</v>
      </c>
      <c r="AI557" s="90" t="s">
        <v>134</v>
      </c>
      <c r="AJ557" s="90" t="s">
        <v>88</v>
      </c>
      <c r="AX557" t="s">
        <v>134</v>
      </c>
      <c r="AY557" t="s">
        <v>88</v>
      </c>
    </row>
    <row r="558" ht="17.25" spans="25:51">
      <c r="Y558" s="87"/>
      <c r="Z558">
        <f t="shared" si="49"/>
        <v>0</v>
      </c>
      <c r="AA558">
        <f t="shared" si="47"/>
        <v>0</v>
      </c>
      <c r="AB558" s="82" t="s">
        <v>925</v>
      </c>
      <c r="AC558" s="82">
        <v>0</v>
      </c>
      <c r="AD558" s="82">
        <v>0</v>
      </c>
      <c r="AE558" s="82">
        <v>0</v>
      </c>
      <c r="AF558" s="82">
        <v>0</v>
      </c>
      <c r="AG558">
        <f t="shared" si="48"/>
        <v>0</v>
      </c>
      <c r="AI558" s="90" t="s">
        <v>709</v>
      </c>
      <c r="AJ558" s="90" t="s">
        <v>88</v>
      </c>
      <c r="AX558" t="s">
        <v>709</v>
      </c>
      <c r="AY558" t="s">
        <v>88</v>
      </c>
    </row>
    <row r="559" ht="17.25" spans="25:51">
      <c r="Y559" s="87"/>
      <c r="Z559">
        <f t="shared" si="49"/>
        <v>0</v>
      </c>
      <c r="AA559">
        <f t="shared" si="47"/>
        <v>0</v>
      </c>
      <c r="AB559" s="82" t="s">
        <v>926</v>
      </c>
      <c r="AC559" s="82">
        <v>0</v>
      </c>
      <c r="AD559" s="82">
        <v>0</v>
      </c>
      <c r="AE559" s="82">
        <v>0</v>
      </c>
      <c r="AF559" s="82">
        <v>0</v>
      </c>
      <c r="AG559">
        <f t="shared" si="48"/>
        <v>0</v>
      </c>
      <c r="AI559" s="90" t="s">
        <v>773</v>
      </c>
      <c r="AJ559" s="90" t="s">
        <v>88</v>
      </c>
      <c r="AX559" t="s">
        <v>773</v>
      </c>
      <c r="AY559" t="s">
        <v>88</v>
      </c>
    </row>
    <row r="560" ht="17.25" spans="25:51">
      <c r="Y560" s="87"/>
      <c r="Z560">
        <f t="shared" si="49"/>
        <v>0</v>
      </c>
      <c r="AA560" t="str">
        <f t="shared" si="47"/>
        <v>黄楼支行</v>
      </c>
      <c r="AB560" s="82" t="s">
        <v>467</v>
      </c>
      <c r="AC560" s="82">
        <v>0</v>
      </c>
      <c r="AD560" s="82">
        <v>0</v>
      </c>
      <c r="AE560" s="82">
        <v>0</v>
      </c>
      <c r="AF560" s="82">
        <v>0</v>
      </c>
      <c r="AG560" t="str">
        <f t="shared" si="48"/>
        <v>黄楼支行</v>
      </c>
      <c r="AI560" s="90" t="s">
        <v>654</v>
      </c>
      <c r="AJ560" s="90" t="s">
        <v>88</v>
      </c>
      <c r="AX560" t="s">
        <v>654</v>
      </c>
      <c r="AY560" t="s">
        <v>88</v>
      </c>
    </row>
    <row r="561" ht="17.25" spans="25:51">
      <c r="Y561" s="87"/>
      <c r="Z561">
        <f t="shared" si="49"/>
        <v>0</v>
      </c>
      <c r="AA561" t="str">
        <f t="shared" si="47"/>
        <v>六里支行</v>
      </c>
      <c r="AB561" s="82" t="s">
        <v>814</v>
      </c>
      <c r="AC561" s="82">
        <v>0</v>
      </c>
      <c r="AD561" s="82">
        <v>0</v>
      </c>
      <c r="AE561" s="82">
        <v>0</v>
      </c>
      <c r="AF561" s="82">
        <v>0</v>
      </c>
      <c r="AG561" t="str">
        <f t="shared" si="48"/>
        <v>六里支行</v>
      </c>
      <c r="AI561" s="95" t="s">
        <v>927</v>
      </c>
      <c r="AJ561" s="90" t="s">
        <v>88</v>
      </c>
      <c r="AX561" t="s">
        <v>927</v>
      </c>
      <c r="AY561" t="s">
        <v>88</v>
      </c>
    </row>
    <row r="562" ht="17.25" spans="25:51">
      <c r="Y562" s="87"/>
      <c r="Z562">
        <f t="shared" si="49"/>
        <v>0</v>
      </c>
      <c r="AA562" t="str">
        <f t="shared" si="47"/>
        <v>孙桥支行</v>
      </c>
      <c r="AB562" s="82" t="s">
        <v>468</v>
      </c>
      <c r="AC562" s="82">
        <v>0</v>
      </c>
      <c r="AD562" s="82">
        <v>0</v>
      </c>
      <c r="AE562" s="82">
        <v>0</v>
      </c>
      <c r="AF562" s="82">
        <v>0</v>
      </c>
      <c r="AG562" t="str">
        <f t="shared" si="48"/>
        <v>孙桥支行</v>
      </c>
      <c r="AI562" s="90" t="s">
        <v>929</v>
      </c>
      <c r="AJ562" s="90" t="s">
        <v>88</v>
      </c>
      <c r="AX562" t="s">
        <v>929</v>
      </c>
      <c r="AY562" t="s">
        <v>88</v>
      </c>
    </row>
    <row r="563" ht="17.25" spans="25:51">
      <c r="Y563" s="87"/>
      <c r="Z563">
        <f t="shared" si="49"/>
        <v>0</v>
      </c>
      <c r="AA563">
        <f t="shared" si="47"/>
        <v>0</v>
      </c>
      <c r="AB563" s="82" t="s">
        <v>928</v>
      </c>
      <c r="AC563" s="82">
        <v>0</v>
      </c>
      <c r="AD563" s="82">
        <v>0</v>
      </c>
      <c r="AE563" s="82">
        <v>0</v>
      </c>
      <c r="AF563" s="82">
        <v>0</v>
      </c>
      <c r="AG563">
        <f t="shared" si="48"/>
        <v>0</v>
      </c>
      <c r="AI563" s="90" t="s">
        <v>931</v>
      </c>
      <c r="AJ563" s="90" t="s">
        <v>82</v>
      </c>
      <c r="AX563" t="s">
        <v>931</v>
      </c>
      <c r="AY563" t="s">
        <v>82</v>
      </c>
    </row>
    <row r="564" ht="17.25" spans="25:51">
      <c r="Y564" s="87"/>
      <c r="Z564">
        <f t="shared" si="49"/>
        <v>0</v>
      </c>
      <c r="AA564" t="str">
        <f t="shared" si="47"/>
        <v>江镇支行</v>
      </c>
      <c r="AB564" s="82" t="s">
        <v>930</v>
      </c>
      <c r="AC564" s="82">
        <v>0</v>
      </c>
      <c r="AD564" s="82">
        <v>0</v>
      </c>
      <c r="AE564" s="82">
        <v>0</v>
      </c>
      <c r="AF564" s="82">
        <v>0</v>
      </c>
      <c r="AG564" t="str">
        <f t="shared" si="48"/>
        <v>江镇支行</v>
      </c>
      <c r="AI564" s="90" t="s">
        <v>440</v>
      </c>
      <c r="AJ564" s="90" t="s">
        <v>82</v>
      </c>
      <c r="AX564" t="s">
        <v>440</v>
      </c>
      <c r="AY564" t="s">
        <v>82</v>
      </c>
    </row>
    <row r="565" ht="17.25" spans="25:51">
      <c r="Y565" s="87"/>
      <c r="Z565">
        <f t="shared" si="49"/>
        <v>0</v>
      </c>
      <c r="AA565">
        <f t="shared" si="47"/>
        <v>0</v>
      </c>
      <c r="AB565" s="82" t="s">
        <v>932</v>
      </c>
      <c r="AC565" s="82">
        <v>0</v>
      </c>
      <c r="AD565" s="82">
        <v>0</v>
      </c>
      <c r="AE565" s="82">
        <v>0</v>
      </c>
      <c r="AF565" s="82">
        <v>0</v>
      </c>
      <c r="AG565">
        <f t="shared" si="48"/>
        <v>0</v>
      </c>
      <c r="AI565" s="90" t="s">
        <v>514</v>
      </c>
      <c r="AJ565" s="90" t="s">
        <v>82</v>
      </c>
      <c r="AX565" t="s">
        <v>514</v>
      </c>
      <c r="AY565" t="s">
        <v>82</v>
      </c>
    </row>
    <row r="566" ht="17.25" spans="25:51">
      <c r="Y566" s="87"/>
      <c r="Z566">
        <f t="shared" si="49"/>
        <v>0</v>
      </c>
      <c r="AA566" t="str">
        <f t="shared" si="47"/>
        <v>花木支行</v>
      </c>
      <c r="AB566" s="82" t="s">
        <v>696</v>
      </c>
      <c r="AC566" s="82">
        <v>0</v>
      </c>
      <c r="AD566" s="82">
        <v>0</v>
      </c>
      <c r="AE566" s="82">
        <v>0</v>
      </c>
      <c r="AF566" s="82">
        <v>0</v>
      </c>
      <c r="AG566" t="str">
        <f t="shared" si="48"/>
        <v>花木支行</v>
      </c>
      <c r="AI566" s="90" t="s">
        <v>354</v>
      </c>
      <c r="AJ566" s="90" t="s">
        <v>82</v>
      </c>
      <c r="AX566" t="s">
        <v>354</v>
      </c>
      <c r="AY566" t="s">
        <v>82</v>
      </c>
    </row>
    <row r="567" ht="17.25" spans="25:51">
      <c r="Y567" s="87"/>
      <c r="Z567">
        <f t="shared" si="49"/>
        <v>0</v>
      </c>
      <c r="AA567" t="str">
        <f t="shared" si="47"/>
        <v>零售市场部</v>
      </c>
      <c r="AB567" s="82" t="s">
        <v>189</v>
      </c>
      <c r="AC567" s="82">
        <v>11</v>
      </c>
      <c r="AD567" s="82">
        <v>986700</v>
      </c>
      <c r="AE567" s="82">
        <v>11</v>
      </c>
      <c r="AF567" s="82">
        <v>1301700</v>
      </c>
      <c r="AG567" t="str">
        <f t="shared" si="48"/>
        <v>零售市场部</v>
      </c>
      <c r="AI567" s="90" t="s">
        <v>922</v>
      </c>
      <c r="AJ567" s="90" t="s">
        <v>82</v>
      </c>
      <c r="AX567" t="s">
        <v>922</v>
      </c>
      <c r="AY567" t="s">
        <v>82</v>
      </c>
    </row>
    <row r="568" ht="17.25" spans="25:51">
      <c r="Y568" s="87"/>
      <c r="Z568">
        <f t="shared" si="49"/>
        <v>0</v>
      </c>
      <c r="AA568" t="str">
        <f t="shared" si="47"/>
        <v>北蔡支行</v>
      </c>
      <c r="AB568" s="82" t="s">
        <v>793</v>
      </c>
      <c r="AC568" s="82">
        <v>0</v>
      </c>
      <c r="AD568" s="82">
        <v>0</v>
      </c>
      <c r="AE568" s="82">
        <v>0</v>
      </c>
      <c r="AF568" s="82">
        <v>0</v>
      </c>
      <c r="AG568" t="str">
        <f t="shared" si="48"/>
        <v>北蔡支行</v>
      </c>
      <c r="AI568" s="93" t="s">
        <v>934</v>
      </c>
      <c r="AJ568" s="90" t="s">
        <v>82</v>
      </c>
      <c r="AX568" t="s">
        <v>934</v>
      </c>
      <c r="AY568" t="s">
        <v>82</v>
      </c>
    </row>
    <row r="569" ht="17.25" spans="25:51">
      <c r="Y569" s="87"/>
      <c r="Z569">
        <f t="shared" si="49"/>
        <v>0</v>
      </c>
      <c r="AA569">
        <f t="shared" si="47"/>
        <v>0</v>
      </c>
      <c r="AB569" s="82" t="s">
        <v>933</v>
      </c>
      <c r="AC569" s="82">
        <v>0</v>
      </c>
      <c r="AD569" s="82">
        <v>0</v>
      </c>
      <c r="AE569" s="82">
        <v>0</v>
      </c>
      <c r="AF569" s="82">
        <v>0</v>
      </c>
      <c r="AG569">
        <f t="shared" si="48"/>
        <v>0</v>
      </c>
      <c r="AI569" s="95" t="s">
        <v>935</v>
      </c>
      <c r="AJ569" s="90" t="s">
        <v>82</v>
      </c>
      <c r="AX569" t="s">
        <v>935</v>
      </c>
      <c r="AY569" t="s">
        <v>82</v>
      </c>
    </row>
    <row r="570" ht="17.25" spans="25:51">
      <c r="Y570" s="87"/>
      <c r="Z570">
        <f t="shared" si="49"/>
        <v>0</v>
      </c>
      <c r="AA570" t="str">
        <f t="shared" si="47"/>
        <v>合庆支行</v>
      </c>
      <c r="AB570" s="82" t="s">
        <v>471</v>
      </c>
      <c r="AC570" s="82">
        <v>0</v>
      </c>
      <c r="AD570" s="82">
        <v>0</v>
      </c>
      <c r="AE570" s="82">
        <v>0</v>
      </c>
      <c r="AF570" s="82">
        <v>0</v>
      </c>
      <c r="AG570" t="str">
        <f t="shared" si="48"/>
        <v>合庆支行</v>
      </c>
      <c r="AI570" s="96" t="s">
        <v>937</v>
      </c>
      <c r="AJ570" s="90" t="s">
        <v>51</v>
      </c>
      <c r="AX570" t="s">
        <v>937</v>
      </c>
      <c r="AY570" t="s">
        <v>51</v>
      </c>
    </row>
    <row r="571" ht="17.25" spans="25:51">
      <c r="Y571" s="87"/>
      <c r="Z571">
        <f t="shared" si="49"/>
        <v>0</v>
      </c>
      <c r="AA571" t="str">
        <f t="shared" si="47"/>
        <v>川沙支行</v>
      </c>
      <c r="AB571" s="82" t="s">
        <v>936</v>
      </c>
      <c r="AC571" s="82">
        <v>0</v>
      </c>
      <c r="AD571" s="82">
        <v>0</v>
      </c>
      <c r="AE571" s="82">
        <v>0</v>
      </c>
      <c r="AF571" s="82">
        <v>0</v>
      </c>
      <c r="AG571" t="str">
        <f t="shared" si="48"/>
        <v>川沙支行</v>
      </c>
      <c r="AI571" s="90" t="s">
        <v>938</v>
      </c>
      <c r="AJ571" s="90" t="s">
        <v>51</v>
      </c>
      <c r="AX571" t="s">
        <v>938</v>
      </c>
      <c r="AY571" t="s">
        <v>51</v>
      </c>
    </row>
    <row r="572" ht="17.25" spans="25:51">
      <c r="Y572" s="87"/>
      <c r="Z572">
        <f t="shared" si="49"/>
        <v>0</v>
      </c>
      <c r="AA572" t="str">
        <f t="shared" si="47"/>
        <v>严桥支行</v>
      </c>
      <c r="AB572" s="82" t="s">
        <v>473</v>
      </c>
      <c r="AC572" s="82">
        <v>1</v>
      </c>
      <c r="AD572" s="82">
        <v>0</v>
      </c>
      <c r="AE572" s="82">
        <v>1</v>
      </c>
      <c r="AF572" s="82">
        <v>0</v>
      </c>
      <c r="AG572" t="str">
        <f t="shared" si="48"/>
        <v>严桥支行</v>
      </c>
      <c r="AI572" s="90" t="s">
        <v>129</v>
      </c>
      <c r="AJ572" s="90" t="s">
        <v>51</v>
      </c>
      <c r="AX572" t="s">
        <v>129</v>
      </c>
      <c r="AY572" t="s">
        <v>51</v>
      </c>
    </row>
    <row r="573" ht="17.25" spans="25:51">
      <c r="Y573" s="87"/>
      <c r="Z573">
        <f t="shared" si="49"/>
        <v>0</v>
      </c>
      <c r="AA573">
        <f t="shared" si="47"/>
        <v>0</v>
      </c>
      <c r="AB573" s="82" t="s">
        <v>939</v>
      </c>
      <c r="AC573" s="82">
        <v>0</v>
      </c>
      <c r="AD573" s="82">
        <v>0</v>
      </c>
      <c r="AE573" s="82">
        <v>0</v>
      </c>
      <c r="AF573" s="82">
        <v>0</v>
      </c>
      <c r="AG573">
        <f t="shared" si="48"/>
        <v>0</v>
      </c>
      <c r="AI573" s="90" t="s">
        <v>885</v>
      </c>
      <c r="AJ573" s="90" t="s">
        <v>51</v>
      </c>
      <c r="AX573" t="s">
        <v>885</v>
      </c>
      <c r="AY573" t="s">
        <v>51</v>
      </c>
    </row>
    <row r="574" ht="17.25" spans="25:51">
      <c r="Y574" s="87"/>
      <c r="Z574">
        <f t="shared" si="49"/>
        <v>0</v>
      </c>
      <c r="AA574" t="str">
        <f t="shared" si="47"/>
        <v>东波分理处</v>
      </c>
      <c r="AB574" s="82" t="s">
        <v>931</v>
      </c>
      <c r="AC574" s="82">
        <v>0</v>
      </c>
      <c r="AD574" s="82">
        <v>0</v>
      </c>
      <c r="AE574" s="82">
        <v>0</v>
      </c>
      <c r="AF574" s="82">
        <v>0</v>
      </c>
      <c r="AG574" t="str">
        <f t="shared" si="48"/>
        <v>东波分理处</v>
      </c>
      <c r="AI574" s="90" t="s">
        <v>941</v>
      </c>
      <c r="AJ574" s="90" t="s">
        <v>51</v>
      </c>
      <c r="AX574" t="s">
        <v>941</v>
      </c>
      <c r="AY574" t="s">
        <v>51</v>
      </c>
    </row>
    <row r="575" ht="17.25" spans="25:51">
      <c r="Y575" s="87"/>
      <c r="Z575">
        <f t="shared" si="49"/>
        <v>0</v>
      </c>
      <c r="AA575">
        <f t="shared" si="47"/>
        <v>0</v>
      </c>
      <c r="AB575" s="82" t="s">
        <v>940</v>
      </c>
      <c r="AC575" s="82">
        <v>0</v>
      </c>
      <c r="AD575" s="82">
        <v>0</v>
      </c>
      <c r="AE575" s="82">
        <v>0</v>
      </c>
      <c r="AF575" s="82">
        <v>0</v>
      </c>
      <c r="AG575">
        <f t="shared" si="48"/>
        <v>0</v>
      </c>
      <c r="AI575" s="90" t="s">
        <v>943</v>
      </c>
      <c r="AJ575" s="90" t="s">
        <v>51</v>
      </c>
      <c r="AX575" t="s">
        <v>943</v>
      </c>
      <c r="AY575" t="s">
        <v>51</v>
      </c>
    </row>
    <row r="576" ht="17.25" spans="25:51">
      <c r="Y576" s="87"/>
      <c r="Z576">
        <f t="shared" si="49"/>
        <v>0</v>
      </c>
      <c r="AA576" t="str">
        <f t="shared" si="47"/>
        <v>益江分理处</v>
      </c>
      <c r="AB576" s="82" t="s">
        <v>942</v>
      </c>
      <c r="AC576" s="82">
        <v>0</v>
      </c>
      <c r="AD576" s="82">
        <v>0</v>
      </c>
      <c r="AE576" s="82">
        <v>0</v>
      </c>
      <c r="AF576" s="82">
        <v>0</v>
      </c>
      <c r="AG576" t="str">
        <f t="shared" si="48"/>
        <v>益江分理处</v>
      </c>
      <c r="AI576" s="90" t="s">
        <v>222</v>
      </c>
      <c r="AJ576" s="90" t="s">
        <v>51</v>
      </c>
      <c r="AX576" t="s">
        <v>222</v>
      </c>
      <c r="AY576" t="s">
        <v>51</v>
      </c>
    </row>
    <row r="577" ht="17.25" spans="25:51">
      <c r="Y577" s="87"/>
      <c r="Z577">
        <f t="shared" si="49"/>
        <v>0</v>
      </c>
      <c r="AA577" t="str">
        <f t="shared" si="47"/>
        <v>运营管理部</v>
      </c>
      <c r="AB577" s="82" t="s">
        <v>372</v>
      </c>
      <c r="AC577" s="82">
        <v>0</v>
      </c>
      <c r="AD577" s="82">
        <v>0</v>
      </c>
      <c r="AE577" s="82">
        <v>0</v>
      </c>
      <c r="AF577" s="82">
        <v>0</v>
      </c>
      <c r="AG577" t="str">
        <f t="shared" si="48"/>
        <v>运营管理部</v>
      </c>
      <c r="AI577" s="90" t="s">
        <v>287</v>
      </c>
      <c r="AJ577" s="90" t="s">
        <v>51</v>
      </c>
      <c r="AX577" t="s">
        <v>287</v>
      </c>
      <c r="AY577" t="s">
        <v>51</v>
      </c>
    </row>
    <row r="578" ht="17.25" spans="25:51">
      <c r="Y578" s="87"/>
      <c r="Z578">
        <f t="shared" si="49"/>
        <v>0</v>
      </c>
      <c r="AA578" t="str">
        <f t="shared" ref="AA578:AA641" si="50">AG578</f>
        <v>妙境支行</v>
      </c>
      <c r="AB578" s="82" t="s">
        <v>944</v>
      </c>
      <c r="AC578" s="82">
        <v>0</v>
      </c>
      <c r="AD578" s="82">
        <v>0</v>
      </c>
      <c r="AE578" s="82">
        <v>0</v>
      </c>
      <c r="AF578" s="82">
        <v>0</v>
      </c>
      <c r="AG578" t="str">
        <f t="shared" ref="AG578:AG641" si="51">IFERROR(VLOOKUP(AB578,$AI:$AJ,2,FALSE),0)</f>
        <v>妙境支行</v>
      </c>
      <c r="AI578" s="90" t="s">
        <v>577</v>
      </c>
      <c r="AJ578" s="90" t="s">
        <v>51</v>
      </c>
      <c r="AX578" t="s">
        <v>577</v>
      </c>
      <c r="AY578" t="s">
        <v>51</v>
      </c>
    </row>
    <row r="579" ht="17.25" spans="25:51">
      <c r="Y579" s="87"/>
      <c r="Z579">
        <f t="shared" si="49"/>
        <v>0</v>
      </c>
      <c r="AA579" t="str">
        <f t="shared" si="50"/>
        <v>东沟支行</v>
      </c>
      <c r="AB579" s="82" t="s">
        <v>927</v>
      </c>
      <c r="AC579" s="82">
        <v>0</v>
      </c>
      <c r="AD579" s="82">
        <v>0</v>
      </c>
      <c r="AE579" s="82">
        <v>0</v>
      </c>
      <c r="AF579" s="82">
        <v>0</v>
      </c>
      <c r="AG579" t="str">
        <f t="shared" si="51"/>
        <v>东沟支行</v>
      </c>
      <c r="AI579" s="90" t="s">
        <v>480</v>
      </c>
      <c r="AJ579" s="90" t="s">
        <v>51</v>
      </c>
      <c r="AX579" t="s">
        <v>480</v>
      </c>
      <c r="AY579" t="s">
        <v>51</v>
      </c>
    </row>
    <row r="580" ht="17.25" spans="25:51">
      <c r="Y580" s="87"/>
      <c r="Z580">
        <f t="shared" ref="Z580:Z643" si="52">P580-Y580</f>
        <v>0</v>
      </c>
      <c r="AA580">
        <f t="shared" si="50"/>
        <v>0</v>
      </c>
      <c r="AB580" s="82" t="s">
        <v>945</v>
      </c>
      <c r="AC580" s="82">
        <v>0</v>
      </c>
      <c r="AD580" s="82">
        <v>0</v>
      </c>
      <c r="AE580" s="82">
        <v>0</v>
      </c>
      <c r="AF580" s="82">
        <v>0</v>
      </c>
      <c r="AG580">
        <f t="shared" si="51"/>
        <v>0</v>
      </c>
      <c r="AI580" s="90" t="s">
        <v>906</v>
      </c>
      <c r="AJ580" s="90" t="s">
        <v>51</v>
      </c>
      <c r="AX580" t="s">
        <v>906</v>
      </c>
      <c r="AY580" t="s">
        <v>51</v>
      </c>
    </row>
    <row r="581" ht="17.25" spans="25:51">
      <c r="Y581" s="87"/>
      <c r="Z581">
        <f t="shared" si="52"/>
        <v>0</v>
      </c>
      <c r="AA581" t="str">
        <f t="shared" si="50"/>
        <v>张江支行</v>
      </c>
      <c r="AB581" s="82" t="s">
        <v>475</v>
      </c>
      <c r="AC581" s="82">
        <v>0</v>
      </c>
      <c r="AD581" s="82">
        <v>0</v>
      </c>
      <c r="AE581" s="82">
        <v>0</v>
      </c>
      <c r="AF581" s="82">
        <v>6000</v>
      </c>
      <c r="AG581" t="str">
        <f t="shared" si="51"/>
        <v>张江支行</v>
      </c>
      <c r="AI581" s="90" t="s">
        <v>489</v>
      </c>
      <c r="AJ581" s="90" t="s">
        <v>51</v>
      </c>
      <c r="AX581" t="s">
        <v>489</v>
      </c>
      <c r="AY581" t="s">
        <v>51</v>
      </c>
    </row>
    <row r="582" ht="17.25" spans="25:51">
      <c r="Y582" s="87"/>
      <c r="Z582">
        <f t="shared" si="52"/>
        <v>0</v>
      </c>
      <c r="AA582" t="str">
        <f t="shared" si="50"/>
        <v>合庆支行</v>
      </c>
      <c r="AB582" s="82" t="s">
        <v>946</v>
      </c>
      <c r="AC582" s="82">
        <v>0</v>
      </c>
      <c r="AD582" s="82">
        <v>0</v>
      </c>
      <c r="AE582" s="82">
        <v>0</v>
      </c>
      <c r="AF582" s="82">
        <v>0</v>
      </c>
      <c r="AG582" t="str">
        <f t="shared" si="51"/>
        <v>合庆支行</v>
      </c>
      <c r="AI582" s="90" t="s">
        <v>948</v>
      </c>
      <c r="AJ582" s="90" t="s">
        <v>51</v>
      </c>
      <c r="AX582" t="s">
        <v>948</v>
      </c>
      <c r="AY582" t="s">
        <v>51</v>
      </c>
    </row>
    <row r="583" ht="17.25" spans="25:51">
      <c r="Y583" s="87"/>
      <c r="Z583">
        <f t="shared" si="52"/>
        <v>0</v>
      </c>
      <c r="AA583">
        <f t="shared" si="50"/>
        <v>0</v>
      </c>
      <c r="AB583" s="82" t="s">
        <v>947</v>
      </c>
      <c r="AC583" s="82">
        <v>0</v>
      </c>
      <c r="AD583" s="82">
        <v>0</v>
      </c>
      <c r="AE583" s="82">
        <v>0</v>
      </c>
      <c r="AF583" s="82">
        <v>0</v>
      </c>
      <c r="AG583">
        <f t="shared" si="51"/>
        <v>0</v>
      </c>
      <c r="AI583" s="90" t="s">
        <v>949</v>
      </c>
      <c r="AJ583" s="90" t="s">
        <v>51</v>
      </c>
      <c r="AX583" t="s">
        <v>949</v>
      </c>
      <c r="AY583" t="s">
        <v>51</v>
      </c>
    </row>
    <row r="584" ht="17.25" spans="25:51">
      <c r="Y584" s="87"/>
      <c r="Z584">
        <f t="shared" si="52"/>
        <v>0</v>
      </c>
      <c r="AA584" t="str">
        <f t="shared" si="50"/>
        <v>和炯路支行</v>
      </c>
      <c r="AB584" s="82" t="s">
        <v>751</v>
      </c>
      <c r="AC584" s="82">
        <v>0</v>
      </c>
      <c r="AD584" s="82">
        <v>0</v>
      </c>
      <c r="AE584" s="82">
        <v>0</v>
      </c>
      <c r="AF584" s="82">
        <v>0</v>
      </c>
      <c r="AG584" t="str">
        <f t="shared" si="51"/>
        <v>和炯路支行</v>
      </c>
      <c r="AI584" s="95" t="s">
        <v>510</v>
      </c>
      <c r="AJ584" s="90" t="s">
        <v>199</v>
      </c>
      <c r="AX584" t="s">
        <v>510</v>
      </c>
      <c r="AY584" t="s">
        <v>199</v>
      </c>
    </row>
    <row r="585" ht="17.25" spans="25:51">
      <c r="Y585" s="87"/>
      <c r="Z585">
        <f t="shared" si="52"/>
        <v>0</v>
      </c>
      <c r="AA585" t="str">
        <f t="shared" si="50"/>
        <v>三林支行</v>
      </c>
      <c r="AB585" s="82" t="s">
        <v>720</v>
      </c>
      <c r="AC585" s="82">
        <v>0</v>
      </c>
      <c r="AD585" s="82">
        <v>0</v>
      </c>
      <c r="AE585" s="82">
        <v>0</v>
      </c>
      <c r="AF585" s="82">
        <v>0</v>
      </c>
      <c r="AG585" t="str">
        <f t="shared" si="51"/>
        <v>三林支行</v>
      </c>
      <c r="AI585" s="96" t="s">
        <v>531</v>
      </c>
      <c r="AJ585" s="90" t="s">
        <v>199</v>
      </c>
      <c r="AX585" t="s">
        <v>531</v>
      </c>
      <c r="AY585" t="s">
        <v>199</v>
      </c>
    </row>
    <row r="586" ht="17.25" spans="25:51">
      <c r="Y586" s="87"/>
      <c r="Z586">
        <f t="shared" si="52"/>
        <v>0</v>
      </c>
      <c r="AA586">
        <f t="shared" si="50"/>
        <v>0</v>
      </c>
      <c r="AB586" s="82" t="s">
        <v>950</v>
      </c>
      <c r="AC586" s="82">
        <v>0</v>
      </c>
      <c r="AD586" s="82">
        <v>0</v>
      </c>
      <c r="AE586" s="82">
        <v>0</v>
      </c>
      <c r="AF586" s="82">
        <v>0</v>
      </c>
      <c r="AG586">
        <f t="shared" si="51"/>
        <v>0</v>
      </c>
      <c r="AI586" s="96" t="s">
        <v>94</v>
      </c>
      <c r="AJ586" s="90" t="s">
        <v>199</v>
      </c>
      <c r="AX586" t="s">
        <v>94</v>
      </c>
      <c r="AY586" t="s">
        <v>199</v>
      </c>
    </row>
    <row r="587" ht="17.25" spans="25:51">
      <c r="Y587" s="87"/>
      <c r="Z587">
        <f t="shared" si="52"/>
        <v>0</v>
      </c>
      <c r="AA587" t="str">
        <f t="shared" si="50"/>
        <v>高东支行</v>
      </c>
      <c r="AB587" s="82" t="s">
        <v>943</v>
      </c>
      <c r="AC587" s="82">
        <v>0</v>
      </c>
      <c r="AD587" s="82">
        <v>0</v>
      </c>
      <c r="AE587" s="82">
        <v>0</v>
      </c>
      <c r="AF587" s="82">
        <v>0</v>
      </c>
      <c r="AG587" t="str">
        <f t="shared" si="51"/>
        <v>高东支行</v>
      </c>
      <c r="AI587" s="90" t="s">
        <v>951</v>
      </c>
      <c r="AJ587" s="90" t="s">
        <v>199</v>
      </c>
      <c r="AX587" t="s">
        <v>951</v>
      </c>
      <c r="AY587" t="s">
        <v>199</v>
      </c>
    </row>
    <row r="588" ht="17.25" spans="25:51">
      <c r="Y588" s="87"/>
      <c r="Z588">
        <f t="shared" si="52"/>
        <v>0</v>
      </c>
      <c r="AA588" t="str">
        <f t="shared" si="50"/>
        <v>东沟支行</v>
      </c>
      <c r="AB588" s="82" t="s">
        <v>477</v>
      </c>
      <c r="AC588" s="82">
        <v>0</v>
      </c>
      <c r="AD588" s="82">
        <v>0</v>
      </c>
      <c r="AE588" s="82">
        <v>0</v>
      </c>
      <c r="AF588" s="82">
        <v>135000</v>
      </c>
      <c r="AG588" t="str">
        <f t="shared" si="51"/>
        <v>东沟支行</v>
      </c>
      <c r="AI588" s="90" t="s">
        <v>952</v>
      </c>
      <c r="AJ588" s="90" t="s">
        <v>199</v>
      </c>
      <c r="AX588" t="s">
        <v>952</v>
      </c>
      <c r="AY588" t="s">
        <v>199</v>
      </c>
    </row>
    <row r="589" ht="17.25" spans="25:51">
      <c r="Y589" s="87"/>
      <c r="Z589">
        <f t="shared" si="52"/>
        <v>0</v>
      </c>
      <c r="AA589" t="str">
        <f t="shared" si="50"/>
        <v>运营管理部</v>
      </c>
      <c r="AB589" s="82" t="s">
        <v>375</v>
      </c>
      <c r="AC589" s="82">
        <v>0</v>
      </c>
      <c r="AD589" s="82">
        <v>0</v>
      </c>
      <c r="AE589" s="82">
        <v>0</v>
      </c>
      <c r="AF589" s="82">
        <v>0</v>
      </c>
      <c r="AG589" t="str">
        <f t="shared" si="51"/>
        <v>运营管理部</v>
      </c>
      <c r="AI589" s="90" t="s">
        <v>953</v>
      </c>
      <c r="AJ589" s="90" t="s">
        <v>199</v>
      </c>
      <c r="AX589" t="s">
        <v>953</v>
      </c>
      <c r="AY589" t="s">
        <v>199</v>
      </c>
    </row>
    <row r="590" ht="17.25" spans="25:51">
      <c r="Y590" s="87"/>
      <c r="Z590">
        <f t="shared" si="52"/>
        <v>0</v>
      </c>
      <c r="AA590" t="str">
        <f t="shared" si="50"/>
        <v>北蔡支行</v>
      </c>
      <c r="AB590" s="82" t="s">
        <v>781</v>
      </c>
      <c r="AC590" s="82">
        <v>0</v>
      </c>
      <c r="AD590" s="82">
        <v>0</v>
      </c>
      <c r="AE590" s="82">
        <v>0</v>
      </c>
      <c r="AF590" s="82">
        <v>0</v>
      </c>
      <c r="AG590" t="str">
        <f t="shared" si="51"/>
        <v>北蔡支行</v>
      </c>
      <c r="AI590" s="90" t="s">
        <v>954</v>
      </c>
      <c r="AJ590" s="90" t="s">
        <v>199</v>
      </c>
      <c r="AX590" t="s">
        <v>954</v>
      </c>
      <c r="AY590" t="s">
        <v>199</v>
      </c>
    </row>
    <row r="591" ht="17.25" spans="25:51">
      <c r="Y591" s="87"/>
      <c r="Z591">
        <f t="shared" si="52"/>
        <v>0</v>
      </c>
      <c r="AA591" t="str">
        <f t="shared" si="50"/>
        <v>北蔡支行</v>
      </c>
      <c r="AB591" s="82" t="s">
        <v>777</v>
      </c>
      <c r="AC591" s="82">
        <v>0</v>
      </c>
      <c r="AD591" s="82">
        <v>0</v>
      </c>
      <c r="AE591" s="82">
        <v>0</v>
      </c>
      <c r="AF591" s="82">
        <v>0</v>
      </c>
      <c r="AG591" t="str">
        <f t="shared" si="51"/>
        <v>北蔡支行</v>
      </c>
      <c r="AI591" s="90" t="s">
        <v>956</v>
      </c>
      <c r="AJ591" s="90" t="s">
        <v>199</v>
      </c>
      <c r="AX591" t="s">
        <v>956</v>
      </c>
      <c r="AY591" t="s">
        <v>199</v>
      </c>
    </row>
    <row r="592" ht="17.25" spans="25:51">
      <c r="Y592" s="87"/>
      <c r="Z592">
        <f t="shared" si="52"/>
        <v>0</v>
      </c>
      <c r="AA592" t="str">
        <f t="shared" si="50"/>
        <v>王港支行</v>
      </c>
      <c r="AB592" s="82" t="s">
        <v>955</v>
      </c>
      <c r="AC592" s="82">
        <v>0</v>
      </c>
      <c r="AD592" s="82">
        <v>26462</v>
      </c>
      <c r="AE592" s="82">
        <v>0</v>
      </c>
      <c r="AF592" s="82">
        <v>32662</v>
      </c>
      <c r="AG592" t="str">
        <f t="shared" si="51"/>
        <v>王港支行</v>
      </c>
      <c r="AI592" s="90" t="s">
        <v>459</v>
      </c>
      <c r="AJ592" s="90" t="s">
        <v>157</v>
      </c>
      <c r="AX592" t="s">
        <v>459</v>
      </c>
      <c r="AY592" t="s">
        <v>157</v>
      </c>
    </row>
    <row r="593" ht="17.25" spans="25:51">
      <c r="Y593" s="87"/>
      <c r="Z593">
        <f t="shared" si="52"/>
        <v>0</v>
      </c>
      <c r="AA593" t="str">
        <f t="shared" si="50"/>
        <v>黄楼支行</v>
      </c>
      <c r="AB593" s="82" t="s">
        <v>957</v>
      </c>
      <c r="AC593" s="82">
        <v>0</v>
      </c>
      <c r="AD593" s="82">
        <v>0</v>
      </c>
      <c r="AE593" s="82">
        <v>0</v>
      </c>
      <c r="AF593" s="82">
        <v>0</v>
      </c>
      <c r="AG593" t="str">
        <f t="shared" si="51"/>
        <v>黄楼支行</v>
      </c>
      <c r="AI593" s="90" t="s">
        <v>625</v>
      </c>
      <c r="AJ593" s="90" t="s">
        <v>107</v>
      </c>
      <c r="AX593" t="s">
        <v>625</v>
      </c>
      <c r="AY593" t="s">
        <v>107</v>
      </c>
    </row>
    <row r="594" ht="17.25" spans="25:51">
      <c r="Y594" s="87"/>
      <c r="Z594">
        <f t="shared" si="52"/>
        <v>0</v>
      </c>
      <c r="AA594" t="str">
        <f t="shared" si="50"/>
        <v>江镇支行</v>
      </c>
      <c r="AB594" s="82" t="s">
        <v>958</v>
      </c>
      <c r="AC594" s="82">
        <v>0</v>
      </c>
      <c r="AD594" s="82">
        <v>0</v>
      </c>
      <c r="AE594" s="82">
        <v>0</v>
      </c>
      <c r="AF594" s="82">
        <v>0</v>
      </c>
      <c r="AG594" t="str">
        <f t="shared" si="51"/>
        <v>江镇支行</v>
      </c>
      <c r="AI594" s="90" t="s">
        <v>549</v>
      </c>
      <c r="AJ594" s="90" t="s">
        <v>157</v>
      </c>
      <c r="AX594" t="s">
        <v>549</v>
      </c>
      <c r="AY594" t="s">
        <v>157</v>
      </c>
    </row>
    <row r="595" ht="17.25" spans="25:51">
      <c r="Y595" s="87"/>
      <c r="Z595">
        <f t="shared" si="52"/>
        <v>0</v>
      </c>
      <c r="AA595" t="str">
        <f t="shared" si="50"/>
        <v>授信审批部</v>
      </c>
      <c r="AB595" s="82" t="s">
        <v>538</v>
      </c>
      <c r="AC595" s="82">
        <v>0</v>
      </c>
      <c r="AD595" s="82">
        <v>0</v>
      </c>
      <c r="AE595" s="82">
        <v>0</v>
      </c>
      <c r="AF595" s="82">
        <v>0</v>
      </c>
      <c r="AG595" t="str">
        <f t="shared" si="51"/>
        <v>授信审批部</v>
      </c>
      <c r="AI595" s="93" t="s">
        <v>553</v>
      </c>
      <c r="AJ595" s="90" t="s">
        <v>157</v>
      </c>
      <c r="AX595" t="s">
        <v>553</v>
      </c>
      <c r="AY595" t="s">
        <v>157</v>
      </c>
    </row>
    <row r="596" ht="17.25" spans="25:51">
      <c r="Y596" s="87"/>
      <c r="Z596">
        <f t="shared" si="52"/>
        <v>0</v>
      </c>
      <c r="AA596" t="str">
        <f t="shared" si="50"/>
        <v>南新分理处</v>
      </c>
      <c r="AB596" s="82" t="s">
        <v>832</v>
      </c>
      <c r="AC596" s="82">
        <v>0</v>
      </c>
      <c r="AD596" s="82">
        <v>0</v>
      </c>
      <c r="AE596" s="82">
        <v>0</v>
      </c>
      <c r="AF596" s="82">
        <v>0</v>
      </c>
      <c r="AG596" t="str">
        <f t="shared" si="51"/>
        <v>南新分理处</v>
      </c>
      <c r="AI596" s="90" t="s">
        <v>646</v>
      </c>
      <c r="AJ596" s="90" t="s">
        <v>157</v>
      </c>
      <c r="AX596" t="s">
        <v>646</v>
      </c>
      <c r="AY596" t="s">
        <v>157</v>
      </c>
    </row>
    <row r="597" ht="17.25" spans="25:51">
      <c r="Y597" s="87"/>
      <c r="Z597">
        <f t="shared" si="52"/>
        <v>0</v>
      </c>
      <c r="AA597">
        <f t="shared" si="50"/>
        <v>0</v>
      </c>
      <c r="AB597" s="82" t="s">
        <v>959</v>
      </c>
      <c r="AC597" s="82">
        <v>0</v>
      </c>
      <c r="AD597" s="82">
        <v>0</v>
      </c>
      <c r="AE597" s="82">
        <v>0</v>
      </c>
      <c r="AF597" s="82">
        <v>0</v>
      </c>
      <c r="AG597">
        <f t="shared" si="51"/>
        <v>0</v>
      </c>
      <c r="AI597" s="94" t="s">
        <v>960</v>
      </c>
      <c r="AJ597" s="90" t="s">
        <v>157</v>
      </c>
      <c r="AX597" t="s">
        <v>960</v>
      </c>
      <c r="AY597" t="s">
        <v>157</v>
      </c>
    </row>
    <row r="598" ht="17.25" spans="25:51">
      <c r="Y598" s="87"/>
      <c r="Z598">
        <f t="shared" si="52"/>
        <v>0</v>
      </c>
      <c r="AA598" t="str">
        <f t="shared" si="50"/>
        <v>运营管理部</v>
      </c>
      <c r="AB598" s="82" t="s">
        <v>307</v>
      </c>
      <c r="AC598" s="82">
        <v>0</v>
      </c>
      <c r="AD598" s="82">
        <v>0</v>
      </c>
      <c r="AE598" s="82">
        <v>0</v>
      </c>
      <c r="AF598" s="82">
        <v>0</v>
      </c>
      <c r="AG598" t="str">
        <f t="shared" si="51"/>
        <v>运营管理部</v>
      </c>
      <c r="AI598" s="95" t="s">
        <v>961</v>
      </c>
      <c r="AJ598" s="90" t="s">
        <v>157</v>
      </c>
      <c r="AX598" t="s">
        <v>961</v>
      </c>
      <c r="AY598" t="s">
        <v>157</v>
      </c>
    </row>
    <row r="599" ht="17.25" spans="25:51">
      <c r="Y599" s="87"/>
      <c r="Z599">
        <f t="shared" si="52"/>
        <v>0</v>
      </c>
      <c r="AA599" t="str">
        <f t="shared" si="50"/>
        <v>金桥支行</v>
      </c>
      <c r="AB599" s="82" t="s">
        <v>249</v>
      </c>
      <c r="AC599" s="82">
        <v>0</v>
      </c>
      <c r="AD599" s="82">
        <v>0</v>
      </c>
      <c r="AE599" s="82">
        <v>0</v>
      </c>
      <c r="AF599" s="82">
        <v>0</v>
      </c>
      <c r="AG599" t="str">
        <f t="shared" si="51"/>
        <v>金桥支行</v>
      </c>
      <c r="AI599" s="96" t="s">
        <v>962</v>
      </c>
      <c r="AJ599" s="90" t="s">
        <v>66</v>
      </c>
      <c r="AX599" t="s">
        <v>962</v>
      </c>
      <c r="AY599" t="s">
        <v>66</v>
      </c>
    </row>
    <row r="600" ht="17.25" spans="25:51">
      <c r="Y600" s="87"/>
      <c r="Z600">
        <f t="shared" si="52"/>
        <v>0</v>
      </c>
      <c r="AA600" t="str">
        <f t="shared" si="50"/>
        <v>高桥支行</v>
      </c>
      <c r="AB600" s="82" t="s">
        <v>481</v>
      </c>
      <c r="AC600" s="82">
        <v>0</v>
      </c>
      <c r="AD600" s="82">
        <v>100000</v>
      </c>
      <c r="AE600" s="82">
        <v>0</v>
      </c>
      <c r="AF600" s="82">
        <v>112000</v>
      </c>
      <c r="AG600" t="str">
        <f t="shared" si="51"/>
        <v>高桥支行</v>
      </c>
      <c r="AI600" s="90" t="s">
        <v>567</v>
      </c>
      <c r="AJ600" s="90" t="s">
        <v>66</v>
      </c>
      <c r="AX600" t="s">
        <v>567</v>
      </c>
      <c r="AY600" t="s">
        <v>66</v>
      </c>
    </row>
    <row r="601" ht="17.25" spans="25:51">
      <c r="Y601" s="87"/>
      <c r="Z601">
        <f t="shared" si="52"/>
        <v>0</v>
      </c>
      <c r="AA601" t="str">
        <f t="shared" si="50"/>
        <v>北蔡支行</v>
      </c>
      <c r="AB601" s="82" t="s">
        <v>788</v>
      </c>
      <c r="AC601" s="82">
        <v>0</v>
      </c>
      <c r="AD601" s="82">
        <v>0</v>
      </c>
      <c r="AE601" s="82">
        <v>0</v>
      </c>
      <c r="AF601" s="82">
        <v>0</v>
      </c>
      <c r="AG601" t="str">
        <f t="shared" si="51"/>
        <v>北蔡支行</v>
      </c>
      <c r="AI601" s="90" t="s">
        <v>963</v>
      </c>
      <c r="AJ601" s="90" t="s">
        <v>66</v>
      </c>
      <c r="AX601" t="s">
        <v>963</v>
      </c>
      <c r="AY601" t="s">
        <v>66</v>
      </c>
    </row>
    <row r="602" ht="17.25" spans="25:51">
      <c r="Y602" s="87"/>
      <c r="Z602">
        <f t="shared" si="52"/>
        <v>0</v>
      </c>
      <c r="AA602" t="str">
        <f t="shared" si="50"/>
        <v>洋泾支行</v>
      </c>
      <c r="AB602" s="82" t="s">
        <v>703</v>
      </c>
      <c r="AC602" s="82">
        <v>1</v>
      </c>
      <c r="AD602" s="82">
        <v>0</v>
      </c>
      <c r="AE602" s="82">
        <v>3</v>
      </c>
      <c r="AF602" s="82">
        <v>0</v>
      </c>
      <c r="AG602" t="str">
        <f t="shared" si="51"/>
        <v>洋泾支行</v>
      </c>
      <c r="AI602" s="90" t="s">
        <v>136</v>
      </c>
      <c r="AJ602" s="90" t="s">
        <v>66</v>
      </c>
      <c r="AX602" t="s">
        <v>136</v>
      </c>
      <c r="AY602" t="s">
        <v>66</v>
      </c>
    </row>
    <row r="603" ht="17.25" spans="25:51">
      <c r="Y603" s="87"/>
      <c r="Z603">
        <f t="shared" si="52"/>
        <v>0</v>
      </c>
      <c r="AA603" t="str">
        <f t="shared" si="50"/>
        <v>江镇支行</v>
      </c>
      <c r="AB603" s="82" t="s">
        <v>964</v>
      </c>
      <c r="AC603" s="82">
        <v>0</v>
      </c>
      <c r="AD603" s="82">
        <v>0</v>
      </c>
      <c r="AE603" s="82">
        <v>0</v>
      </c>
      <c r="AF603" s="82">
        <v>0</v>
      </c>
      <c r="AG603" t="str">
        <f t="shared" si="51"/>
        <v>江镇支行</v>
      </c>
      <c r="AI603" s="90" t="s">
        <v>711</v>
      </c>
      <c r="AJ603" s="90" t="s">
        <v>66</v>
      </c>
      <c r="AX603" t="s">
        <v>711</v>
      </c>
      <c r="AY603" t="s">
        <v>66</v>
      </c>
    </row>
    <row r="604" ht="17.25" spans="25:51">
      <c r="Y604" s="87"/>
      <c r="Z604">
        <f t="shared" si="52"/>
        <v>0</v>
      </c>
      <c r="AA604">
        <f t="shared" si="50"/>
        <v>0</v>
      </c>
      <c r="AB604" s="82" t="s">
        <v>965</v>
      </c>
      <c r="AC604" s="82">
        <v>0</v>
      </c>
      <c r="AD604" s="82">
        <v>0</v>
      </c>
      <c r="AE604" s="82">
        <v>0</v>
      </c>
      <c r="AF604" s="82">
        <v>0</v>
      </c>
      <c r="AG604">
        <f t="shared" si="51"/>
        <v>0</v>
      </c>
      <c r="AI604" s="90" t="s">
        <v>966</v>
      </c>
      <c r="AJ604" s="90" t="s">
        <v>66</v>
      </c>
      <c r="AX604" t="s">
        <v>966</v>
      </c>
      <c r="AY604" t="s">
        <v>66</v>
      </c>
    </row>
    <row r="605" ht="17.25" spans="25:51">
      <c r="Y605" s="87"/>
      <c r="Z605">
        <f t="shared" si="52"/>
        <v>0</v>
      </c>
      <c r="AA605" t="str">
        <f t="shared" si="50"/>
        <v>香山分理处</v>
      </c>
      <c r="AB605" s="82" t="s">
        <v>484</v>
      </c>
      <c r="AC605" s="82">
        <v>0</v>
      </c>
      <c r="AD605" s="82">
        <v>0</v>
      </c>
      <c r="AE605" s="82">
        <v>0</v>
      </c>
      <c r="AF605" s="82">
        <v>0</v>
      </c>
      <c r="AG605" t="str">
        <f t="shared" si="51"/>
        <v>香山分理处</v>
      </c>
      <c r="AI605" s="90" t="s">
        <v>782</v>
      </c>
      <c r="AJ605" s="90" t="s">
        <v>66</v>
      </c>
      <c r="AX605" t="s">
        <v>782</v>
      </c>
      <c r="AY605" t="s">
        <v>66</v>
      </c>
    </row>
    <row r="606" ht="17.25" spans="25:51">
      <c r="Y606" s="87"/>
      <c r="Z606">
        <f t="shared" si="52"/>
        <v>0</v>
      </c>
      <c r="AA606">
        <f t="shared" si="50"/>
        <v>0</v>
      </c>
      <c r="AB606" s="82" t="s">
        <v>967</v>
      </c>
      <c r="AC606" s="82">
        <v>0</v>
      </c>
      <c r="AD606" s="82">
        <v>0</v>
      </c>
      <c r="AE606" s="82">
        <v>0</v>
      </c>
      <c r="AF606" s="82">
        <v>0</v>
      </c>
      <c r="AG606">
        <f t="shared" si="51"/>
        <v>0</v>
      </c>
      <c r="AI606" s="90" t="s">
        <v>969</v>
      </c>
      <c r="AJ606" s="90" t="s">
        <v>66</v>
      </c>
      <c r="AX606" t="s">
        <v>969</v>
      </c>
      <c r="AY606" t="s">
        <v>66</v>
      </c>
    </row>
    <row r="607" ht="17.25" spans="25:51">
      <c r="Y607" s="87"/>
      <c r="Z607">
        <f t="shared" si="52"/>
        <v>0</v>
      </c>
      <c r="AA607" t="str">
        <f t="shared" si="50"/>
        <v>黄楼支行</v>
      </c>
      <c r="AB607" s="82" t="s">
        <v>968</v>
      </c>
      <c r="AC607" s="82">
        <v>0</v>
      </c>
      <c r="AD607" s="82">
        <v>0</v>
      </c>
      <c r="AE607" s="82">
        <v>0</v>
      </c>
      <c r="AF607" s="82">
        <v>0</v>
      </c>
      <c r="AG607" t="str">
        <f t="shared" si="51"/>
        <v>黄楼支行</v>
      </c>
      <c r="AI607" s="90" t="s">
        <v>971</v>
      </c>
      <c r="AJ607" s="90" t="s">
        <v>66</v>
      </c>
      <c r="AX607" t="s">
        <v>971</v>
      </c>
      <c r="AY607" t="s">
        <v>66</v>
      </c>
    </row>
    <row r="608" ht="17.25" spans="25:51">
      <c r="Y608" s="87"/>
      <c r="Z608">
        <f t="shared" si="52"/>
        <v>0</v>
      </c>
      <c r="AA608" t="str">
        <f t="shared" si="50"/>
        <v>唐镇支行</v>
      </c>
      <c r="AB608" s="82" t="s">
        <v>970</v>
      </c>
      <c r="AC608" s="82">
        <v>0</v>
      </c>
      <c r="AD608" s="82">
        <v>0</v>
      </c>
      <c r="AE608" s="82">
        <v>0</v>
      </c>
      <c r="AF608" s="82">
        <v>0</v>
      </c>
      <c r="AG608" t="str">
        <f t="shared" si="51"/>
        <v>唐镇支行</v>
      </c>
      <c r="AI608" s="90" t="s">
        <v>972</v>
      </c>
      <c r="AJ608" s="90" t="s">
        <v>66</v>
      </c>
      <c r="AX608" t="s">
        <v>972</v>
      </c>
      <c r="AY608" t="s">
        <v>66</v>
      </c>
    </row>
    <row r="609" ht="17.25" spans="25:51">
      <c r="Y609" s="87"/>
      <c r="Z609">
        <f t="shared" si="52"/>
        <v>0</v>
      </c>
      <c r="AA609" t="str">
        <f t="shared" si="50"/>
        <v>御桥分理处</v>
      </c>
      <c r="AB609" s="82" t="s">
        <v>486</v>
      </c>
      <c r="AC609" s="82">
        <v>0</v>
      </c>
      <c r="AD609" s="82">
        <v>0</v>
      </c>
      <c r="AE609" s="82">
        <v>0</v>
      </c>
      <c r="AF609" s="82">
        <v>0</v>
      </c>
      <c r="AG609" t="str">
        <f t="shared" si="51"/>
        <v>御桥分理处</v>
      </c>
      <c r="AI609" s="90" t="s">
        <v>974</v>
      </c>
      <c r="AJ609" s="90" t="s">
        <v>66</v>
      </c>
      <c r="AX609" t="s">
        <v>974</v>
      </c>
      <c r="AY609" t="s">
        <v>66</v>
      </c>
    </row>
    <row r="610" ht="17.25" spans="25:51">
      <c r="Y610" s="87"/>
      <c r="Z610">
        <f t="shared" si="52"/>
        <v>0</v>
      </c>
      <c r="AA610">
        <f t="shared" si="50"/>
        <v>0</v>
      </c>
      <c r="AB610" s="82" t="s">
        <v>973</v>
      </c>
      <c r="AC610" s="82">
        <v>0</v>
      </c>
      <c r="AD610" s="82">
        <v>0</v>
      </c>
      <c r="AE610" s="82">
        <v>0</v>
      </c>
      <c r="AF610" s="82">
        <v>0</v>
      </c>
      <c r="AG610">
        <f t="shared" si="51"/>
        <v>0</v>
      </c>
      <c r="AI610" s="90" t="s">
        <v>475</v>
      </c>
      <c r="AJ610" s="90" t="s">
        <v>66</v>
      </c>
      <c r="AX610" t="s">
        <v>475</v>
      </c>
      <c r="AY610" t="s">
        <v>66</v>
      </c>
    </row>
    <row r="611" ht="17.25" spans="25:51">
      <c r="Y611" s="87"/>
      <c r="Z611">
        <f t="shared" si="52"/>
        <v>0</v>
      </c>
      <c r="AA611" t="str">
        <f t="shared" si="50"/>
        <v>三林支行</v>
      </c>
      <c r="AB611" s="82" t="s">
        <v>732</v>
      </c>
      <c r="AC611" s="82">
        <v>0</v>
      </c>
      <c r="AD611" s="82">
        <v>0</v>
      </c>
      <c r="AE611" s="82">
        <v>0</v>
      </c>
      <c r="AF611" s="82">
        <v>0</v>
      </c>
      <c r="AG611" t="str">
        <f t="shared" si="51"/>
        <v>三林支行</v>
      </c>
      <c r="AI611" s="90" t="s">
        <v>203</v>
      </c>
      <c r="AJ611" s="90" t="s">
        <v>163</v>
      </c>
      <c r="AX611" t="s">
        <v>203</v>
      </c>
      <c r="AY611" t="s">
        <v>163</v>
      </c>
    </row>
    <row r="612" ht="17.25" spans="25:51">
      <c r="Y612" s="87"/>
      <c r="Z612">
        <f t="shared" si="52"/>
        <v>0</v>
      </c>
      <c r="AA612" t="str">
        <f t="shared" si="50"/>
        <v>洋泾支行</v>
      </c>
      <c r="AB612" s="82" t="s">
        <v>194</v>
      </c>
      <c r="AC612" s="82">
        <v>0</v>
      </c>
      <c r="AD612" s="82">
        <v>0</v>
      </c>
      <c r="AE612" s="82">
        <v>0</v>
      </c>
      <c r="AF612" s="82">
        <v>0</v>
      </c>
      <c r="AG612" t="str">
        <f t="shared" si="51"/>
        <v>洋泾支行</v>
      </c>
      <c r="AI612" s="90" t="s">
        <v>493</v>
      </c>
      <c r="AJ612" s="90" t="s">
        <v>66</v>
      </c>
      <c r="AX612" t="s">
        <v>493</v>
      </c>
      <c r="AY612" t="s">
        <v>66</v>
      </c>
    </row>
    <row r="613" ht="17.25" spans="25:51">
      <c r="Y613" s="87"/>
      <c r="Z613">
        <f t="shared" si="52"/>
        <v>0</v>
      </c>
      <c r="AA613" t="str">
        <f t="shared" si="50"/>
        <v>高东支行</v>
      </c>
      <c r="AB613" s="82" t="s">
        <v>938</v>
      </c>
      <c r="AC613" s="82">
        <v>0</v>
      </c>
      <c r="AD613" s="82">
        <v>0</v>
      </c>
      <c r="AE613" s="82">
        <v>0</v>
      </c>
      <c r="AF613" s="82">
        <v>0</v>
      </c>
      <c r="AG613" t="str">
        <f t="shared" si="51"/>
        <v>高东支行</v>
      </c>
      <c r="AI613" s="90" t="s">
        <v>596</v>
      </c>
      <c r="AJ613" s="90" t="s">
        <v>66</v>
      </c>
      <c r="AX613" t="s">
        <v>596</v>
      </c>
      <c r="AY613" t="s">
        <v>66</v>
      </c>
    </row>
    <row r="614" ht="17.25" spans="25:51">
      <c r="Y614" s="87"/>
      <c r="Z614">
        <f t="shared" si="52"/>
        <v>0</v>
      </c>
      <c r="AA614">
        <f t="shared" si="50"/>
        <v>0</v>
      </c>
      <c r="AB614" s="82" t="s">
        <v>975</v>
      </c>
      <c r="AC614" s="82">
        <v>0</v>
      </c>
      <c r="AD614" s="82">
        <v>0</v>
      </c>
      <c r="AE614" s="82">
        <v>0</v>
      </c>
      <c r="AF614" s="82">
        <v>0</v>
      </c>
      <c r="AG614">
        <f t="shared" si="51"/>
        <v>0</v>
      </c>
      <c r="AI614" s="90" t="s">
        <v>976</v>
      </c>
      <c r="AJ614" s="90" t="s">
        <v>66</v>
      </c>
      <c r="AX614" t="s">
        <v>976</v>
      </c>
      <c r="AY614" t="s">
        <v>66</v>
      </c>
    </row>
    <row r="615" ht="17.25" spans="25:51">
      <c r="Y615" s="87"/>
      <c r="Z615">
        <f t="shared" si="52"/>
        <v>0</v>
      </c>
      <c r="AA615" t="str">
        <f t="shared" si="50"/>
        <v>张江支行</v>
      </c>
      <c r="AB615" s="82" t="s">
        <v>614</v>
      </c>
      <c r="AC615" s="82">
        <v>0</v>
      </c>
      <c r="AD615" s="82">
        <v>0</v>
      </c>
      <c r="AE615" s="82">
        <v>0</v>
      </c>
      <c r="AF615" s="82">
        <v>0</v>
      </c>
      <c r="AG615" t="str">
        <f t="shared" si="51"/>
        <v>张江支行</v>
      </c>
      <c r="AI615" s="90" t="s">
        <v>977</v>
      </c>
      <c r="AJ615" s="90" t="s">
        <v>66</v>
      </c>
      <c r="AX615" t="s">
        <v>977</v>
      </c>
      <c r="AY615" t="s">
        <v>66</v>
      </c>
    </row>
    <row r="616" ht="17.25" spans="25:51">
      <c r="Y616" s="87"/>
      <c r="Z616">
        <f t="shared" si="52"/>
        <v>0</v>
      </c>
      <c r="AA616" t="str">
        <f t="shared" si="50"/>
        <v>零售金融部</v>
      </c>
      <c r="AB616" s="82" t="s">
        <v>1063</v>
      </c>
      <c r="AC616" s="82">
        <v>0</v>
      </c>
      <c r="AD616" s="82">
        <v>0</v>
      </c>
      <c r="AE616" s="82">
        <v>0</v>
      </c>
      <c r="AF616" s="82">
        <v>0</v>
      </c>
      <c r="AG616" t="str">
        <f t="shared" si="51"/>
        <v>零售金融部</v>
      </c>
      <c r="AI616" s="90" t="s">
        <v>979</v>
      </c>
      <c r="AJ616" s="90" t="s">
        <v>66</v>
      </c>
      <c r="AX616" t="s">
        <v>979</v>
      </c>
      <c r="AY616" t="s">
        <v>66</v>
      </c>
    </row>
    <row r="617" ht="17.25" spans="25:51">
      <c r="Y617" s="87"/>
      <c r="Z617">
        <f t="shared" si="52"/>
        <v>0</v>
      </c>
      <c r="AA617" t="str">
        <f t="shared" si="50"/>
        <v>合庆支行</v>
      </c>
      <c r="AB617" s="82" t="s">
        <v>978</v>
      </c>
      <c r="AC617" s="82">
        <v>0</v>
      </c>
      <c r="AD617" s="82">
        <v>0</v>
      </c>
      <c r="AE617" s="82">
        <v>0</v>
      </c>
      <c r="AF617" s="82">
        <v>0</v>
      </c>
      <c r="AG617" t="str">
        <f t="shared" si="51"/>
        <v>合庆支行</v>
      </c>
      <c r="AI617" s="90" t="s">
        <v>358</v>
      </c>
      <c r="AJ617" s="90" t="s">
        <v>66</v>
      </c>
      <c r="AX617" t="s">
        <v>358</v>
      </c>
      <c r="AY617" t="s">
        <v>66</v>
      </c>
    </row>
    <row r="618" ht="17.25" spans="25:51">
      <c r="Y618" s="87"/>
      <c r="Z618">
        <f t="shared" si="52"/>
        <v>0</v>
      </c>
      <c r="AA618" t="str">
        <f t="shared" si="50"/>
        <v>香山分理处</v>
      </c>
      <c r="AB618" s="82" t="s">
        <v>675</v>
      </c>
      <c r="AC618" s="82">
        <v>0</v>
      </c>
      <c r="AD618" s="82">
        <v>0</v>
      </c>
      <c r="AE618" s="82">
        <v>0</v>
      </c>
      <c r="AF618" s="82">
        <v>0</v>
      </c>
      <c r="AG618" t="str">
        <f t="shared" si="51"/>
        <v>香山分理处</v>
      </c>
      <c r="AI618" s="90" t="s">
        <v>980</v>
      </c>
      <c r="AJ618" s="90" t="s">
        <v>66</v>
      </c>
      <c r="AX618" t="s">
        <v>980</v>
      </c>
      <c r="AY618" t="s">
        <v>66</v>
      </c>
    </row>
    <row r="619" ht="17.25" spans="25:51">
      <c r="Y619" s="87"/>
      <c r="Z619">
        <f t="shared" si="52"/>
        <v>0</v>
      </c>
      <c r="AA619" t="str">
        <f t="shared" si="50"/>
        <v>合庆支行</v>
      </c>
      <c r="AB619" s="82" t="s">
        <v>491</v>
      </c>
      <c r="AC619" s="82">
        <v>0</v>
      </c>
      <c r="AD619" s="82">
        <v>0</v>
      </c>
      <c r="AE619" s="82">
        <v>0</v>
      </c>
      <c r="AF619" s="82">
        <v>0</v>
      </c>
      <c r="AG619" t="str">
        <f t="shared" si="51"/>
        <v>合庆支行</v>
      </c>
      <c r="AI619" s="95" t="s">
        <v>97</v>
      </c>
      <c r="AJ619" s="90" t="s">
        <v>66</v>
      </c>
      <c r="AX619" t="s">
        <v>97</v>
      </c>
      <c r="AY619" t="s">
        <v>66</v>
      </c>
    </row>
    <row r="620" ht="17.25" spans="25:51">
      <c r="Y620" s="87"/>
      <c r="Z620">
        <f t="shared" si="52"/>
        <v>0</v>
      </c>
      <c r="AA620" t="str">
        <f t="shared" si="50"/>
        <v>三林支行</v>
      </c>
      <c r="AB620" s="82" t="s">
        <v>722</v>
      </c>
      <c r="AC620" s="82">
        <v>0</v>
      </c>
      <c r="AD620" s="82">
        <v>17700</v>
      </c>
      <c r="AE620" s="82">
        <v>0</v>
      </c>
      <c r="AF620" s="82">
        <v>17700</v>
      </c>
      <c r="AG620" t="str">
        <f t="shared" si="51"/>
        <v>三林支行</v>
      </c>
      <c r="AI620" s="96" t="s">
        <v>468</v>
      </c>
      <c r="AJ620" s="90" t="s">
        <v>163</v>
      </c>
      <c r="AX620" t="s">
        <v>468</v>
      </c>
      <c r="AY620" t="s">
        <v>163</v>
      </c>
    </row>
    <row r="621" ht="17.25" spans="25:51">
      <c r="Y621" s="87"/>
      <c r="Z621">
        <f t="shared" si="52"/>
        <v>0</v>
      </c>
      <c r="AA621">
        <f t="shared" si="50"/>
        <v>0</v>
      </c>
      <c r="AB621" s="82" t="s">
        <v>981</v>
      </c>
      <c r="AC621" s="82">
        <v>0</v>
      </c>
      <c r="AD621" s="82">
        <v>0</v>
      </c>
      <c r="AE621" s="82">
        <v>0</v>
      </c>
      <c r="AF621" s="82">
        <v>0</v>
      </c>
      <c r="AG621">
        <f t="shared" si="51"/>
        <v>0</v>
      </c>
      <c r="AI621" s="90" t="s">
        <v>342</v>
      </c>
      <c r="AJ621" s="90" t="s">
        <v>163</v>
      </c>
      <c r="AX621" t="s">
        <v>342</v>
      </c>
      <c r="AY621" t="s">
        <v>163</v>
      </c>
    </row>
    <row r="622" ht="17.25" spans="25:51">
      <c r="Y622" s="87"/>
      <c r="Z622">
        <f t="shared" si="52"/>
        <v>0</v>
      </c>
      <c r="AA622" t="str">
        <f t="shared" si="50"/>
        <v>市场一部</v>
      </c>
      <c r="AB622" s="82" t="s">
        <v>588</v>
      </c>
      <c r="AC622" s="82">
        <v>0</v>
      </c>
      <c r="AD622" s="82">
        <v>0</v>
      </c>
      <c r="AE622" s="82">
        <v>0</v>
      </c>
      <c r="AF622" s="82">
        <v>0</v>
      </c>
      <c r="AG622" t="str">
        <f t="shared" si="51"/>
        <v>市场一部</v>
      </c>
      <c r="AI622" s="90" t="s">
        <v>536</v>
      </c>
      <c r="AJ622" s="90" t="s">
        <v>163</v>
      </c>
      <c r="AX622" t="s">
        <v>536</v>
      </c>
      <c r="AY622" t="s">
        <v>163</v>
      </c>
    </row>
    <row r="623" ht="17.25" spans="25:51">
      <c r="Y623" s="87"/>
      <c r="Z623">
        <f t="shared" si="52"/>
        <v>0</v>
      </c>
      <c r="AA623" t="str">
        <f t="shared" si="50"/>
        <v>张江支行</v>
      </c>
      <c r="AB623" s="82" t="s">
        <v>493</v>
      </c>
      <c r="AC623" s="82">
        <v>0</v>
      </c>
      <c r="AD623" s="82">
        <v>0</v>
      </c>
      <c r="AE623" s="82">
        <v>0</v>
      </c>
      <c r="AF623" s="82">
        <v>0</v>
      </c>
      <c r="AG623" t="str">
        <f t="shared" si="51"/>
        <v>张江支行</v>
      </c>
      <c r="AI623" s="90" t="s">
        <v>399</v>
      </c>
      <c r="AJ623" s="90" t="s">
        <v>290</v>
      </c>
      <c r="AX623" t="s">
        <v>399</v>
      </c>
      <c r="AY623" t="s">
        <v>290</v>
      </c>
    </row>
    <row r="624" ht="17.25" spans="25:51">
      <c r="Y624" s="87"/>
      <c r="Z624">
        <f t="shared" si="52"/>
        <v>0</v>
      </c>
      <c r="AA624" t="str">
        <f t="shared" si="50"/>
        <v>曹路支行</v>
      </c>
      <c r="AB624" s="82" t="s">
        <v>496</v>
      </c>
      <c r="AC624" s="82">
        <v>0</v>
      </c>
      <c r="AD624" s="82">
        <v>0</v>
      </c>
      <c r="AE624" s="82">
        <v>0</v>
      </c>
      <c r="AF624" s="82">
        <v>0</v>
      </c>
      <c r="AG624" t="str">
        <f t="shared" si="51"/>
        <v>曹路支行</v>
      </c>
      <c r="AI624" s="90" t="s">
        <v>743</v>
      </c>
      <c r="AJ624" s="90" t="s">
        <v>163</v>
      </c>
      <c r="AX624" t="s">
        <v>743</v>
      </c>
      <c r="AY624" t="s">
        <v>163</v>
      </c>
    </row>
    <row r="625" ht="17.25" spans="25:51">
      <c r="Y625" s="87"/>
      <c r="Z625">
        <f t="shared" si="52"/>
        <v>0</v>
      </c>
      <c r="AA625" t="str">
        <f t="shared" si="50"/>
        <v>营业部</v>
      </c>
      <c r="AB625" s="82" t="s">
        <v>637</v>
      </c>
      <c r="AC625" s="82">
        <v>0</v>
      </c>
      <c r="AD625" s="82">
        <v>0</v>
      </c>
      <c r="AE625" s="82">
        <v>0</v>
      </c>
      <c r="AF625" s="82">
        <v>0</v>
      </c>
      <c r="AG625" t="str">
        <f t="shared" si="51"/>
        <v>营业部</v>
      </c>
      <c r="AI625" s="90" t="s">
        <v>983</v>
      </c>
      <c r="AJ625" s="90" t="s">
        <v>163</v>
      </c>
      <c r="AX625" t="s">
        <v>983</v>
      </c>
      <c r="AY625" t="s">
        <v>163</v>
      </c>
    </row>
    <row r="626" ht="17.25" spans="25:51">
      <c r="Y626" s="87"/>
      <c r="Z626">
        <f t="shared" si="52"/>
        <v>0</v>
      </c>
      <c r="AA626" t="str">
        <f t="shared" si="50"/>
        <v>川沙支行</v>
      </c>
      <c r="AB626" s="82" t="s">
        <v>982</v>
      </c>
      <c r="AC626" s="82">
        <v>0</v>
      </c>
      <c r="AD626" s="82">
        <v>0</v>
      </c>
      <c r="AE626" s="82">
        <v>0</v>
      </c>
      <c r="AF626" s="82">
        <v>0</v>
      </c>
      <c r="AG626" t="str">
        <f t="shared" si="51"/>
        <v>川沙支行</v>
      </c>
      <c r="AI626" s="90" t="s">
        <v>985</v>
      </c>
      <c r="AJ626" s="90" t="s">
        <v>163</v>
      </c>
      <c r="AX626" t="s">
        <v>985</v>
      </c>
      <c r="AY626" t="s">
        <v>163</v>
      </c>
    </row>
    <row r="627" ht="17.25" spans="25:51">
      <c r="Y627" s="87"/>
      <c r="Z627">
        <f t="shared" si="52"/>
        <v>0</v>
      </c>
      <c r="AA627" t="str">
        <f t="shared" si="50"/>
        <v>黄楼支行</v>
      </c>
      <c r="AB627" s="82" t="s">
        <v>984</v>
      </c>
      <c r="AC627" s="82">
        <v>0</v>
      </c>
      <c r="AD627" s="82">
        <v>0</v>
      </c>
      <c r="AE627" s="82">
        <v>0</v>
      </c>
      <c r="AF627" s="82">
        <v>0</v>
      </c>
      <c r="AG627" t="str">
        <f t="shared" si="51"/>
        <v>黄楼支行</v>
      </c>
      <c r="AI627" s="90" t="s">
        <v>986</v>
      </c>
      <c r="AJ627" s="90" t="s">
        <v>163</v>
      </c>
      <c r="AX627" t="s">
        <v>986</v>
      </c>
      <c r="AY627" t="s">
        <v>163</v>
      </c>
    </row>
    <row r="628" ht="17.25" spans="25:51">
      <c r="Y628" s="87"/>
      <c r="Z628">
        <f t="shared" si="52"/>
        <v>0</v>
      </c>
      <c r="AA628" t="str">
        <f t="shared" si="50"/>
        <v>和炯路支行</v>
      </c>
      <c r="AB628" s="82" t="s">
        <v>754</v>
      </c>
      <c r="AC628" s="82">
        <v>0</v>
      </c>
      <c r="AD628" s="82">
        <v>0</v>
      </c>
      <c r="AE628" s="82">
        <v>0</v>
      </c>
      <c r="AF628" s="82">
        <v>0</v>
      </c>
      <c r="AG628" t="str">
        <f t="shared" si="51"/>
        <v>和炯路支行</v>
      </c>
      <c r="AI628" s="90" t="s">
        <v>988</v>
      </c>
      <c r="AJ628" s="90" t="s">
        <v>163</v>
      </c>
      <c r="AX628" t="s">
        <v>988</v>
      </c>
      <c r="AY628" t="s">
        <v>163</v>
      </c>
    </row>
    <row r="629" ht="17.25" spans="25:51">
      <c r="Y629" s="87"/>
      <c r="Z629">
        <f t="shared" si="52"/>
        <v>0</v>
      </c>
      <c r="AA629" t="str">
        <f t="shared" si="50"/>
        <v>川沙支行</v>
      </c>
      <c r="AB629" s="82" t="s">
        <v>987</v>
      </c>
      <c r="AC629" s="82">
        <v>0</v>
      </c>
      <c r="AD629" s="82">
        <v>0</v>
      </c>
      <c r="AE629" s="82">
        <v>0</v>
      </c>
      <c r="AF629" s="82">
        <v>0</v>
      </c>
      <c r="AG629" t="str">
        <f t="shared" si="51"/>
        <v>川沙支行</v>
      </c>
      <c r="AI629" s="95" t="s">
        <v>522</v>
      </c>
      <c r="AJ629" s="90" t="s">
        <v>128</v>
      </c>
      <c r="AX629" t="s">
        <v>522</v>
      </c>
      <c r="AY629" t="s">
        <v>128</v>
      </c>
    </row>
    <row r="630" ht="17.25" spans="25:51">
      <c r="Y630" s="87"/>
      <c r="Z630">
        <f t="shared" si="52"/>
        <v>0</v>
      </c>
      <c r="AA630" t="str">
        <f t="shared" si="50"/>
        <v>金杨支行</v>
      </c>
      <c r="AB630" s="82" t="s">
        <v>863</v>
      </c>
      <c r="AC630" s="82">
        <v>0</v>
      </c>
      <c r="AD630" s="82">
        <v>0</v>
      </c>
      <c r="AE630" s="82">
        <v>0</v>
      </c>
      <c r="AF630" s="82">
        <v>0</v>
      </c>
      <c r="AG630" t="str">
        <f t="shared" si="51"/>
        <v>金杨支行</v>
      </c>
      <c r="AI630" s="96" t="s">
        <v>140</v>
      </c>
      <c r="AJ630" s="90" t="s">
        <v>32</v>
      </c>
      <c r="AX630" t="s">
        <v>140</v>
      </c>
      <c r="AY630" t="s">
        <v>32</v>
      </c>
    </row>
    <row r="631" ht="17.25" spans="25:51">
      <c r="Y631" s="87"/>
      <c r="Z631">
        <f t="shared" si="52"/>
        <v>0</v>
      </c>
      <c r="AA631" t="str">
        <f t="shared" si="50"/>
        <v>凌兆分理处</v>
      </c>
      <c r="AB631" s="82" t="s">
        <v>763</v>
      </c>
      <c r="AC631" s="82">
        <v>0</v>
      </c>
      <c r="AD631" s="82">
        <v>0</v>
      </c>
      <c r="AE631" s="82">
        <v>0</v>
      </c>
      <c r="AF631" s="82">
        <v>0</v>
      </c>
      <c r="AG631" t="str">
        <f t="shared" si="51"/>
        <v>凌兆分理处</v>
      </c>
      <c r="AI631" s="90" t="s">
        <v>215</v>
      </c>
      <c r="AJ631" s="90" t="s">
        <v>128</v>
      </c>
      <c r="AX631" t="s">
        <v>215</v>
      </c>
      <c r="AY631" t="s">
        <v>128</v>
      </c>
    </row>
    <row r="632" ht="17.25" spans="25:51">
      <c r="Y632" s="87"/>
      <c r="Z632">
        <f t="shared" si="52"/>
        <v>0</v>
      </c>
      <c r="AA632">
        <f t="shared" si="50"/>
        <v>0</v>
      </c>
      <c r="AB632" s="82" t="s">
        <v>989</v>
      </c>
      <c r="AC632" s="82">
        <v>0</v>
      </c>
      <c r="AD632" s="82">
        <v>0</v>
      </c>
      <c r="AE632" s="82">
        <v>0</v>
      </c>
      <c r="AF632" s="82">
        <v>0</v>
      </c>
      <c r="AG632">
        <f t="shared" si="51"/>
        <v>0</v>
      </c>
      <c r="AI632" s="90" t="s">
        <v>942</v>
      </c>
      <c r="AJ632" s="90" t="s">
        <v>128</v>
      </c>
      <c r="AX632" t="s">
        <v>942</v>
      </c>
      <c r="AY632" t="s">
        <v>128</v>
      </c>
    </row>
    <row r="633" ht="17.25" spans="25:51">
      <c r="Y633" s="87"/>
      <c r="Z633">
        <f t="shared" si="52"/>
        <v>0</v>
      </c>
      <c r="AA633" t="str">
        <f t="shared" si="50"/>
        <v>御桥分理处</v>
      </c>
      <c r="AB633" s="82" t="s">
        <v>836</v>
      </c>
      <c r="AC633" s="82">
        <v>0</v>
      </c>
      <c r="AD633" s="82">
        <v>0</v>
      </c>
      <c r="AE633" s="82">
        <v>0</v>
      </c>
      <c r="AF633" s="82">
        <v>0</v>
      </c>
      <c r="AG633" t="str">
        <f t="shared" si="51"/>
        <v>御桥分理处</v>
      </c>
      <c r="AI633" s="90" t="s">
        <v>990</v>
      </c>
      <c r="AJ633" s="90" t="s">
        <v>128</v>
      </c>
      <c r="AX633" t="s">
        <v>990</v>
      </c>
      <c r="AY633" t="s">
        <v>128</v>
      </c>
    </row>
    <row r="634" ht="17.25" spans="25:51">
      <c r="Y634" s="87"/>
      <c r="Z634">
        <f t="shared" si="52"/>
        <v>0</v>
      </c>
      <c r="AA634" t="str">
        <f t="shared" si="50"/>
        <v>张江支行</v>
      </c>
      <c r="AB634" s="82" t="s">
        <v>971</v>
      </c>
      <c r="AC634" s="82">
        <v>0</v>
      </c>
      <c r="AD634" s="82">
        <v>0</v>
      </c>
      <c r="AE634" s="82">
        <v>0</v>
      </c>
      <c r="AF634" s="82">
        <v>0</v>
      </c>
      <c r="AG634" t="str">
        <f t="shared" si="51"/>
        <v>张江支行</v>
      </c>
      <c r="AI634" s="90" t="s">
        <v>991</v>
      </c>
      <c r="AJ634" s="90" t="s">
        <v>128</v>
      </c>
      <c r="AX634" t="s">
        <v>991</v>
      </c>
      <c r="AY634" t="s">
        <v>128</v>
      </c>
    </row>
    <row r="635" ht="17.25" spans="25:51">
      <c r="Y635" s="87"/>
      <c r="Z635">
        <f t="shared" si="52"/>
        <v>0</v>
      </c>
      <c r="AA635" t="str">
        <f t="shared" si="50"/>
        <v>运营管理部</v>
      </c>
      <c r="AB635" s="82" t="s">
        <v>377</v>
      </c>
      <c r="AC635" s="82">
        <v>0</v>
      </c>
      <c r="AD635" s="82">
        <v>0</v>
      </c>
      <c r="AE635" s="82">
        <v>0</v>
      </c>
      <c r="AF635" s="82">
        <v>0</v>
      </c>
      <c r="AG635" t="str">
        <f t="shared" si="51"/>
        <v>运营管理部</v>
      </c>
      <c r="AI635" s="90" t="s">
        <v>992</v>
      </c>
      <c r="AJ635" s="90" t="s">
        <v>128</v>
      </c>
      <c r="AX635" t="s">
        <v>992</v>
      </c>
      <c r="AY635" t="s">
        <v>128</v>
      </c>
    </row>
    <row r="636" ht="17.25" spans="25:51">
      <c r="Y636" s="87"/>
      <c r="Z636">
        <f t="shared" si="52"/>
        <v>0</v>
      </c>
      <c r="AA636" t="str">
        <f t="shared" si="50"/>
        <v>运营管理部</v>
      </c>
      <c r="AB636" s="82" t="s">
        <v>380</v>
      </c>
      <c r="AC636" s="82">
        <v>0</v>
      </c>
      <c r="AD636" s="82">
        <v>0</v>
      </c>
      <c r="AE636" s="82">
        <v>0</v>
      </c>
      <c r="AF636" s="82">
        <v>0</v>
      </c>
      <c r="AG636" t="str">
        <f t="shared" si="51"/>
        <v>运营管理部</v>
      </c>
      <c r="AI636" s="93" t="s">
        <v>993</v>
      </c>
      <c r="AJ636" s="90" t="s">
        <v>107</v>
      </c>
      <c r="AX636" t="s">
        <v>993</v>
      </c>
      <c r="AY636" t="s">
        <v>107</v>
      </c>
    </row>
    <row r="637" ht="17.25" spans="25:51">
      <c r="Y637" s="87"/>
      <c r="Z637">
        <f t="shared" si="52"/>
        <v>0</v>
      </c>
      <c r="AA637" t="str">
        <f t="shared" si="50"/>
        <v>蔡路支行</v>
      </c>
      <c r="AB637" s="82" t="s">
        <v>499</v>
      </c>
      <c r="AC637" s="82">
        <v>0</v>
      </c>
      <c r="AD637" s="82">
        <v>0</v>
      </c>
      <c r="AE637" s="82">
        <v>0</v>
      </c>
      <c r="AF637" s="82">
        <v>0</v>
      </c>
      <c r="AG637" t="str">
        <f t="shared" si="51"/>
        <v>蔡路支行</v>
      </c>
      <c r="AI637" s="95" t="s">
        <v>343</v>
      </c>
      <c r="AJ637" s="90" t="s">
        <v>107</v>
      </c>
      <c r="AX637" t="s">
        <v>343</v>
      </c>
      <c r="AY637" t="s">
        <v>107</v>
      </c>
    </row>
    <row r="638" ht="17.25" spans="25:51">
      <c r="Y638" s="87"/>
      <c r="Z638">
        <f t="shared" si="52"/>
        <v>0</v>
      </c>
      <c r="AA638" t="str">
        <f t="shared" si="50"/>
        <v>运营管理部</v>
      </c>
      <c r="AB638" s="82" t="s">
        <v>404</v>
      </c>
      <c r="AC638" s="82">
        <v>0</v>
      </c>
      <c r="AD638" s="82">
        <v>0</v>
      </c>
      <c r="AE638" s="82">
        <v>0</v>
      </c>
      <c r="AF638" s="82">
        <v>0</v>
      </c>
      <c r="AG638" t="str">
        <f t="shared" si="51"/>
        <v>运营管理部</v>
      </c>
      <c r="AI638" s="94" t="s">
        <v>919</v>
      </c>
      <c r="AJ638" s="90" t="s">
        <v>107</v>
      </c>
      <c r="AX638" t="s">
        <v>919</v>
      </c>
      <c r="AY638" t="s">
        <v>107</v>
      </c>
    </row>
    <row r="639" ht="17.25" spans="25:51">
      <c r="Y639" s="87"/>
      <c r="Z639">
        <f t="shared" si="52"/>
        <v>0</v>
      </c>
      <c r="AA639" t="str">
        <f t="shared" si="50"/>
        <v>曹路支行</v>
      </c>
      <c r="AB639" s="82" t="s">
        <v>871</v>
      </c>
      <c r="AC639" s="82">
        <v>0</v>
      </c>
      <c r="AD639" s="82">
        <v>0</v>
      </c>
      <c r="AE639" s="82">
        <v>0</v>
      </c>
      <c r="AF639" s="82">
        <v>0</v>
      </c>
      <c r="AG639" t="str">
        <f t="shared" si="51"/>
        <v>曹路支行</v>
      </c>
      <c r="AI639" s="96" t="s">
        <v>970</v>
      </c>
      <c r="AJ639" s="90" t="s">
        <v>107</v>
      </c>
      <c r="AX639" t="s">
        <v>970</v>
      </c>
      <c r="AY639" t="s">
        <v>107</v>
      </c>
    </row>
    <row r="640" ht="17.25" spans="25:51">
      <c r="Y640" s="87"/>
      <c r="Z640">
        <f t="shared" si="52"/>
        <v>0</v>
      </c>
      <c r="AA640" t="str">
        <f t="shared" si="50"/>
        <v>施湾支行</v>
      </c>
      <c r="AB640" s="82" t="s">
        <v>502</v>
      </c>
      <c r="AC640" s="82">
        <v>0</v>
      </c>
      <c r="AD640" s="82">
        <v>0</v>
      </c>
      <c r="AE640" s="82">
        <v>0</v>
      </c>
      <c r="AF640" s="82">
        <v>0</v>
      </c>
      <c r="AG640" t="str">
        <f t="shared" si="51"/>
        <v>施湾支行</v>
      </c>
      <c r="AI640" s="90" t="s">
        <v>798</v>
      </c>
      <c r="AJ640" s="90" t="s">
        <v>107</v>
      </c>
      <c r="AX640" t="s">
        <v>798</v>
      </c>
      <c r="AY640" t="s">
        <v>107</v>
      </c>
    </row>
    <row r="641" ht="17.25" spans="25:51">
      <c r="Y641" s="87"/>
      <c r="Z641">
        <f t="shared" si="52"/>
        <v>0</v>
      </c>
      <c r="AA641" t="str">
        <f t="shared" si="50"/>
        <v>张江支行</v>
      </c>
      <c r="AB641" s="82" t="s">
        <v>963</v>
      </c>
      <c r="AC641" s="82">
        <v>0</v>
      </c>
      <c r="AD641" s="82">
        <v>0</v>
      </c>
      <c r="AE641" s="82">
        <v>0</v>
      </c>
      <c r="AF641" s="82">
        <v>0</v>
      </c>
      <c r="AG641" t="str">
        <f t="shared" si="51"/>
        <v>张江支行</v>
      </c>
      <c r="AI641" s="90" t="s">
        <v>294</v>
      </c>
      <c r="AJ641" s="90" t="s">
        <v>107</v>
      </c>
      <c r="AX641" t="s">
        <v>294</v>
      </c>
      <c r="AY641" t="s">
        <v>107</v>
      </c>
    </row>
    <row r="642" ht="17.25" spans="25:51">
      <c r="Y642" s="87"/>
      <c r="Z642">
        <f t="shared" si="52"/>
        <v>0</v>
      </c>
      <c r="AA642" t="str">
        <f t="shared" ref="AA642:AA705" si="53">AG642</f>
        <v>施湾支行</v>
      </c>
      <c r="AB642" s="82" t="s">
        <v>994</v>
      </c>
      <c r="AC642" s="82">
        <v>0</v>
      </c>
      <c r="AD642" s="82">
        <v>0</v>
      </c>
      <c r="AE642" s="82">
        <v>0</v>
      </c>
      <c r="AF642" s="82">
        <v>0</v>
      </c>
      <c r="AG642" t="str">
        <f t="shared" ref="AG642:AG705" si="54">IFERROR(VLOOKUP(AB642,$AI:$AJ,2,FALSE),0)</f>
        <v>施湾支行</v>
      </c>
      <c r="AI642" s="90" t="s">
        <v>838</v>
      </c>
      <c r="AJ642" s="90" t="s">
        <v>107</v>
      </c>
      <c r="AX642" t="s">
        <v>838</v>
      </c>
      <c r="AY642" t="s">
        <v>107</v>
      </c>
    </row>
    <row r="643" ht="17.25" spans="25:51">
      <c r="Y643" s="87"/>
      <c r="Z643">
        <f t="shared" si="52"/>
        <v>0</v>
      </c>
      <c r="AA643" t="str">
        <f t="shared" si="53"/>
        <v>零售金融部</v>
      </c>
      <c r="AB643" s="82" t="s">
        <v>261</v>
      </c>
      <c r="AC643" s="82">
        <v>0</v>
      </c>
      <c r="AD643" s="82">
        <v>0</v>
      </c>
      <c r="AE643" s="82">
        <v>0</v>
      </c>
      <c r="AF643" s="82">
        <v>0</v>
      </c>
      <c r="AG643" t="str">
        <f t="shared" si="54"/>
        <v>零售金融部</v>
      </c>
      <c r="AI643" s="90" t="s">
        <v>457</v>
      </c>
      <c r="AJ643" s="90" t="s">
        <v>107</v>
      </c>
      <c r="AX643" t="s">
        <v>457</v>
      </c>
      <c r="AY643" t="s">
        <v>107</v>
      </c>
    </row>
    <row r="644" ht="17.25" spans="25:51">
      <c r="Y644" s="87"/>
      <c r="Z644">
        <f t="shared" ref="Z644:Z707" si="55">P644-Y644</f>
        <v>0</v>
      </c>
      <c r="AA644" t="str">
        <f t="shared" si="53"/>
        <v>川沙支行</v>
      </c>
      <c r="AB644" s="82" t="s">
        <v>995</v>
      </c>
      <c r="AC644" s="82">
        <v>0</v>
      </c>
      <c r="AD644" s="82">
        <v>0</v>
      </c>
      <c r="AE644" s="82">
        <v>0</v>
      </c>
      <c r="AF644" s="82">
        <v>0</v>
      </c>
      <c r="AG644" t="str">
        <f t="shared" si="54"/>
        <v>川沙支行</v>
      </c>
      <c r="AI644" s="90" t="s">
        <v>652</v>
      </c>
      <c r="AJ644" s="90" t="s">
        <v>107</v>
      </c>
      <c r="AX644" t="s">
        <v>652</v>
      </c>
      <c r="AY644" t="s">
        <v>107</v>
      </c>
    </row>
    <row r="645" ht="17.25" spans="25:51">
      <c r="Y645" s="87"/>
      <c r="Z645">
        <f t="shared" si="55"/>
        <v>0</v>
      </c>
      <c r="AA645" t="str">
        <f t="shared" si="53"/>
        <v>南新支行</v>
      </c>
      <c r="AB645" s="82" t="s">
        <v>747</v>
      </c>
      <c r="AC645" s="82">
        <v>0</v>
      </c>
      <c r="AD645" s="82">
        <v>0</v>
      </c>
      <c r="AE645" s="82">
        <v>0</v>
      </c>
      <c r="AF645" s="82">
        <v>0</v>
      </c>
      <c r="AG645" t="str">
        <f t="shared" si="54"/>
        <v>南新支行</v>
      </c>
      <c r="AI645" s="90" t="s">
        <v>996</v>
      </c>
      <c r="AJ645" s="90" t="s">
        <v>107</v>
      </c>
      <c r="AX645" t="s">
        <v>996</v>
      </c>
      <c r="AY645" t="s">
        <v>107</v>
      </c>
    </row>
    <row r="646" ht="17.25" spans="25:51">
      <c r="Y646" s="87"/>
      <c r="Z646">
        <f t="shared" si="55"/>
        <v>0</v>
      </c>
      <c r="AA646" t="str">
        <f t="shared" si="53"/>
        <v>杨思支行</v>
      </c>
      <c r="AB646" s="82" t="s">
        <v>198</v>
      </c>
      <c r="AC646" s="82">
        <v>0</v>
      </c>
      <c r="AD646" s="82">
        <v>0</v>
      </c>
      <c r="AE646" s="82">
        <v>0</v>
      </c>
      <c r="AF646" s="82">
        <v>0</v>
      </c>
      <c r="AG646" t="str">
        <f t="shared" si="54"/>
        <v>杨思支行</v>
      </c>
      <c r="AI646" s="90" t="s">
        <v>437</v>
      </c>
      <c r="AJ646" s="90" t="s">
        <v>107</v>
      </c>
      <c r="AX646" t="s">
        <v>437</v>
      </c>
      <c r="AY646" t="s">
        <v>107</v>
      </c>
    </row>
    <row r="647" ht="17.25" spans="25:51">
      <c r="Y647" s="87"/>
      <c r="Z647">
        <f t="shared" si="55"/>
        <v>0</v>
      </c>
      <c r="AA647" t="str">
        <f t="shared" si="53"/>
        <v>江镇支行</v>
      </c>
      <c r="AB647" s="82" t="s">
        <v>997</v>
      </c>
      <c r="AC647" s="82">
        <v>0</v>
      </c>
      <c r="AD647" s="82">
        <v>0</v>
      </c>
      <c r="AE647" s="82">
        <v>0</v>
      </c>
      <c r="AF647" s="82">
        <v>0</v>
      </c>
      <c r="AG647" t="str">
        <f t="shared" si="54"/>
        <v>江镇支行</v>
      </c>
      <c r="AI647" s="90" t="s">
        <v>110</v>
      </c>
      <c r="AJ647" s="90" t="s">
        <v>159</v>
      </c>
      <c r="AX647" t="s">
        <v>110</v>
      </c>
      <c r="AY647" t="s">
        <v>159</v>
      </c>
    </row>
    <row r="648" ht="17.25" spans="25:51">
      <c r="Y648" s="87"/>
      <c r="Z648">
        <f t="shared" si="55"/>
        <v>0</v>
      </c>
      <c r="AA648" t="str">
        <f t="shared" si="53"/>
        <v>北蔡支行</v>
      </c>
      <c r="AB648" s="82" t="s">
        <v>784</v>
      </c>
      <c r="AC648" s="82">
        <v>0</v>
      </c>
      <c r="AD648" s="82">
        <v>0</v>
      </c>
      <c r="AE648" s="82">
        <v>0</v>
      </c>
      <c r="AF648" s="82">
        <v>0</v>
      </c>
      <c r="AG648" t="str">
        <f t="shared" si="54"/>
        <v>北蔡支行</v>
      </c>
      <c r="AI648" s="90" t="s">
        <v>544</v>
      </c>
      <c r="AJ648" s="90" t="s">
        <v>107</v>
      </c>
      <c r="AX648" t="s">
        <v>544</v>
      </c>
      <c r="AY648" t="s">
        <v>107</v>
      </c>
    </row>
    <row r="649" ht="17.25" spans="25:51">
      <c r="Y649" s="87"/>
      <c r="Z649">
        <f t="shared" si="55"/>
        <v>0</v>
      </c>
      <c r="AA649" t="str">
        <f t="shared" si="53"/>
        <v>潼港分理处</v>
      </c>
      <c r="AB649" s="82" t="s">
        <v>911</v>
      </c>
      <c r="AC649" s="82">
        <v>0</v>
      </c>
      <c r="AD649" s="82">
        <v>0</v>
      </c>
      <c r="AE649" s="82">
        <v>0</v>
      </c>
      <c r="AF649" s="82">
        <v>0</v>
      </c>
      <c r="AG649" t="str">
        <f t="shared" si="54"/>
        <v>潼港分理处</v>
      </c>
      <c r="AI649" s="90" t="s">
        <v>362</v>
      </c>
      <c r="AJ649" s="90" t="s">
        <v>107</v>
      </c>
      <c r="AX649" t="s">
        <v>362</v>
      </c>
      <c r="AY649" t="s">
        <v>107</v>
      </c>
    </row>
    <row r="650" ht="17.25" spans="25:51">
      <c r="Y650" s="87"/>
      <c r="Z650">
        <f t="shared" si="55"/>
        <v>0</v>
      </c>
      <c r="AA650" t="str">
        <f t="shared" si="53"/>
        <v>运营管理部</v>
      </c>
      <c r="AB650" s="82" t="s">
        <v>383</v>
      </c>
      <c r="AC650" s="82">
        <v>0</v>
      </c>
      <c r="AD650" s="82">
        <v>0</v>
      </c>
      <c r="AE650" s="82">
        <v>0</v>
      </c>
      <c r="AF650" s="82">
        <v>0</v>
      </c>
      <c r="AG650" t="str">
        <f t="shared" si="54"/>
        <v>运营管理部</v>
      </c>
      <c r="AI650" s="90" t="s">
        <v>998</v>
      </c>
      <c r="AJ650" s="90" t="s">
        <v>107</v>
      </c>
      <c r="AX650" t="s">
        <v>998</v>
      </c>
      <c r="AY650" t="s">
        <v>107</v>
      </c>
    </row>
    <row r="651" ht="17.25" spans="25:51">
      <c r="Y651" s="87"/>
      <c r="Z651">
        <f t="shared" si="55"/>
        <v>0</v>
      </c>
      <c r="AA651" t="str">
        <f t="shared" si="53"/>
        <v>营业部</v>
      </c>
      <c r="AB651" s="82" t="s">
        <v>598</v>
      </c>
      <c r="AC651" s="82">
        <v>0</v>
      </c>
      <c r="AD651" s="82">
        <v>0</v>
      </c>
      <c r="AE651" s="82">
        <v>0</v>
      </c>
      <c r="AF651" s="82">
        <v>0</v>
      </c>
      <c r="AG651" t="str">
        <f t="shared" si="54"/>
        <v>营业部</v>
      </c>
      <c r="AI651" s="90" t="s">
        <v>999</v>
      </c>
      <c r="AJ651" s="90" t="s">
        <v>107</v>
      </c>
      <c r="AX651" t="s">
        <v>999</v>
      </c>
      <c r="AY651" t="s">
        <v>107</v>
      </c>
    </row>
    <row r="652" ht="17.25" spans="25:51">
      <c r="Y652" s="87"/>
      <c r="Z652">
        <f t="shared" si="55"/>
        <v>0</v>
      </c>
      <c r="AA652" t="str">
        <f t="shared" si="53"/>
        <v>凌兆分理处</v>
      </c>
      <c r="AB652" s="82" t="s">
        <v>768</v>
      </c>
      <c r="AC652" s="82">
        <v>0</v>
      </c>
      <c r="AD652" s="82">
        <v>0</v>
      </c>
      <c r="AE652" s="82">
        <v>0</v>
      </c>
      <c r="AF652" s="82">
        <v>0</v>
      </c>
      <c r="AG652" t="str">
        <f t="shared" si="54"/>
        <v>凌兆分理处</v>
      </c>
      <c r="AI652" s="90" t="s">
        <v>903</v>
      </c>
      <c r="AJ652" s="90" t="s">
        <v>107</v>
      </c>
      <c r="AX652" t="s">
        <v>903</v>
      </c>
      <c r="AY652" t="s">
        <v>107</v>
      </c>
    </row>
    <row r="653" ht="17.25" spans="25:51">
      <c r="Y653" s="87"/>
      <c r="Z653">
        <f t="shared" si="55"/>
        <v>0</v>
      </c>
      <c r="AA653">
        <f t="shared" si="53"/>
        <v>0</v>
      </c>
      <c r="AB653" s="82" t="s">
        <v>1000</v>
      </c>
      <c r="AC653" s="82">
        <v>0</v>
      </c>
      <c r="AD653" s="82">
        <v>0</v>
      </c>
      <c r="AE653" s="82">
        <v>0</v>
      </c>
      <c r="AF653" s="82">
        <v>0</v>
      </c>
      <c r="AG653">
        <f t="shared" si="54"/>
        <v>0</v>
      </c>
      <c r="AI653" s="90" t="s">
        <v>1002</v>
      </c>
      <c r="AJ653" s="90" t="s">
        <v>107</v>
      </c>
      <c r="AX653" t="s">
        <v>1002</v>
      </c>
      <c r="AY653" t="s">
        <v>107</v>
      </c>
    </row>
    <row r="654" ht="17.25" spans="25:51">
      <c r="Y654" s="87"/>
      <c r="Z654">
        <f t="shared" si="55"/>
        <v>0</v>
      </c>
      <c r="AA654" t="str">
        <f t="shared" si="53"/>
        <v>施湾支行</v>
      </c>
      <c r="AB654" s="82" t="s">
        <v>1001</v>
      </c>
      <c r="AC654" s="82">
        <v>0</v>
      </c>
      <c r="AD654" s="82">
        <v>0</v>
      </c>
      <c r="AE654" s="82">
        <v>0</v>
      </c>
      <c r="AF654" s="82">
        <v>0</v>
      </c>
      <c r="AG654" t="str">
        <f t="shared" si="54"/>
        <v>施湾支行</v>
      </c>
      <c r="AI654" s="90" t="s">
        <v>878</v>
      </c>
      <c r="AJ654" s="90" t="s">
        <v>107</v>
      </c>
      <c r="AX654" t="s">
        <v>878</v>
      </c>
      <c r="AY654" t="s">
        <v>107</v>
      </c>
    </row>
    <row r="655" ht="17.25" spans="25:51">
      <c r="Y655" s="87"/>
      <c r="Z655">
        <f t="shared" si="55"/>
        <v>0</v>
      </c>
      <c r="AA655" t="str">
        <f t="shared" si="53"/>
        <v>花木支行</v>
      </c>
      <c r="AB655" s="82" t="s">
        <v>505</v>
      </c>
      <c r="AC655" s="82">
        <v>0</v>
      </c>
      <c r="AD655" s="82">
        <v>0</v>
      </c>
      <c r="AE655" s="82">
        <v>0</v>
      </c>
      <c r="AF655" s="82">
        <v>0</v>
      </c>
      <c r="AG655" t="str">
        <f t="shared" si="54"/>
        <v>花木支行</v>
      </c>
      <c r="AI655" s="90" t="s">
        <v>1004</v>
      </c>
      <c r="AJ655" s="90" t="s">
        <v>107</v>
      </c>
      <c r="AX655" t="s">
        <v>1004</v>
      </c>
      <c r="AY655" t="s">
        <v>107</v>
      </c>
    </row>
    <row r="656" ht="17.25" spans="25:51">
      <c r="Y656" s="87"/>
      <c r="Z656">
        <f t="shared" si="55"/>
        <v>0</v>
      </c>
      <c r="AA656" t="str">
        <f t="shared" si="53"/>
        <v>合庆支行</v>
      </c>
      <c r="AB656" s="82" t="s">
        <v>1003</v>
      </c>
      <c r="AC656" s="82">
        <v>0</v>
      </c>
      <c r="AD656" s="82">
        <v>0</v>
      </c>
      <c r="AE656" s="82">
        <v>0</v>
      </c>
      <c r="AF656" s="82">
        <v>0</v>
      </c>
      <c r="AG656" t="str">
        <f t="shared" si="54"/>
        <v>合庆支行</v>
      </c>
      <c r="AI656" s="95" t="s">
        <v>1005</v>
      </c>
      <c r="AJ656" s="90" t="s">
        <v>107</v>
      </c>
      <c r="AX656" t="s">
        <v>1005</v>
      </c>
      <c r="AY656" t="s">
        <v>107</v>
      </c>
    </row>
    <row r="657" ht="17.25" spans="25:51">
      <c r="Y657" s="87"/>
      <c r="Z657">
        <f t="shared" si="55"/>
        <v>0</v>
      </c>
      <c r="AA657" t="str">
        <f t="shared" si="53"/>
        <v>运营管理部</v>
      </c>
      <c r="AB657" s="82" t="s">
        <v>406</v>
      </c>
      <c r="AC657" s="82">
        <v>0</v>
      </c>
      <c r="AD657" s="82">
        <v>0</v>
      </c>
      <c r="AE657" s="82">
        <v>0</v>
      </c>
      <c r="AF657" s="82">
        <v>0</v>
      </c>
      <c r="AG657" t="str">
        <f t="shared" si="54"/>
        <v>运营管理部</v>
      </c>
      <c r="AI657" s="95" t="s">
        <v>955</v>
      </c>
      <c r="AJ657" s="90" t="s">
        <v>102</v>
      </c>
      <c r="AX657" t="s">
        <v>955</v>
      </c>
      <c r="AY657" t="s">
        <v>102</v>
      </c>
    </row>
    <row r="658" ht="17.25" spans="25:51">
      <c r="Y658" s="87"/>
      <c r="Z658">
        <f t="shared" si="55"/>
        <v>0</v>
      </c>
      <c r="AA658" t="str">
        <f t="shared" si="53"/>
        <v>高桥支行</v>
      </c>
      <c r="AB658" s="82" t="s">
        <v>508</v>
      </c>
      <c r="AC658" s="82">
        <v>0</v>
      </c>
      <c r="AD658" s="82">
        <v>0</v>
      </c>
      <c r="AE658" s="82">
        <v>0</v>
      </c>
      <c r="AF658" s="82">
        <v>0</v>
      </c>
      <c r="AG658" t="str">
        <f t="shared" si="54"/>
        <v>高桥支行</v>
      </c>
      <c r="AI658" s="96" t="s">
        <v>452</v>
      </c>
      <c r="AJ658" s="90" t="s">
        <v>102</v>
      </c>
      <c r="AX658" t="s">
        <v>452</v>
      </c>
      <c r="AY658" t="s">
        <v>102</v>
      </c>
    </row>
    <row r="659" ht="17.25" spans="25:51">
      <c r="Y659" s="87"/>
      <c r="Z659">
        <f t="shared" si="55"/>
        <v>0</v>
      </c>
      <c r="AA659" t="str">
        <f t="shared" si="53"/>
        <v>杨园支行</v>
      </c>
      <c r="AB659" s="82" t="s">
        <v>510</v>
      </c>
      <c r="AC659" s="82">
        <v>0</v>
      </c>
      <c r="AD659" s="82">
        <v>0</v>
      </c>
      <c r="AE659" s="82">
        <v>0</v>
      </c>
      <c r="AF659" s="82">
        <v>0</v>
      </c>
      <c r="AG659" t="str">
        <f t="shared" si="54"/>
        <v>杨园支行</v>
      </c>
      <c r="AI659" s="90" t="s">
        <v>83</v>
      </c>
      <c r="AJ659" s="90" t="s">
        <v>102</v>
      </c>
      <c r="AX659" t="s">
        <v>83</v>
      </c>
      <c r="AY659" t="s">
        <v>102</v>
      </c>
    </row>
    <row r="660" ht="17.25" spans="25:51">
      <c r="Y660" s="87"/>
      <c r="Z660">
        <f t="shared" si="55"/>
        <v>0</v>
      </c>
      <c r="AA660">
        <f t="shared" si="53"/>
        <v>0</v>
      </c>
      <c r="AB660" s="82" t="s">
        <v>1006</v>
      </c>
      <c r="AC660" s="82">
        <v>0</v>
      </c>
      <c r="AD660" s="82">
        <v>0</v>
      </c>
      <c r="AE660" s="82">
        <v>0</v>
      </c>
      <c r="AF660" s="82">
        <v>0</v>
      </c>
      <c r="AG660">
        <f t="shared" si="54"/>
        <v>0</v>
      </c>
      <c r="AI660" s="90" t="s">
        <v>881</v>
      </c>
      <c r="AJ660" s="90" t="s">
        <v>102</v>
      </c>
      <c r="AX660" t="s">
        <v>881</v>
      </c>
      <c r="AY660" t="s">
        <v>102</v>
      </c>
    </row>
    <row r="661" ht="17.25" spans="25:51">
      <c r="Y661" s="87"/>
      <c r="Z661">
        <f t="shared" si="55"/>
        <v>0</v>
      </c>
      <c r="AA661" t="str">
        <f t="shared" si="53"/>
        <v>市场一部</v>
      </c>
      <c r="AB661" s="82" t="s">
        <v>586</v>
      </c>
      <c r="AC661" s="82">
        <v>0</v>
      </c>
      <c r="AD661" s="82">
        <v>100000</v>
      </c>
      <c r="AE661" s="82">
        <v>0</v>
      </c>
      <c r="AF661" s="82">
        <v>100000</v>
      </c>
      <c r="AG661" t="str">
        <f t="shared" si="54"/>
        <v>市场一部</v>
      </c>
      <c r="AI661" s="90" t="s">
        <v>759</v>
      </c>
      <c r="AJ661" s="90" t="s">
        <v>102</v>
      </c>
      <c r="AX661" t="s">
        <v>759</v>
      </c>
      <c r="AY661" t="s">
        <v>102</v>
      </c>
    </row>
    <row r="662" ht="17.25" spans="25:51">
      <c r="Y662" s="87"/>
      <c r="Z662">
        <f t="shared" si="55"/>
        <v>0</v>
      </c>
      <c r="AA662" t="str">
        <f t="shared" si="53"/>
        <v>和炯路支行</v>
      </c>
      <c r="AB662" s="82" t="s">
        <v>749</v>
      </c>
      <c r="AC662" s="82">
        <v>0</v>
      </c>
      <c r="AD662" s="82">
        <v>5600</v>
      </c>
      <c r="AE662" s="82">
        <v>0</v>
      </c>
      <c r="AF662" s="82">
        <v>5600</v>
      </c>
      <c r="AG662" t="str">
        <f t="shared" si="54"/>
        <v>和炯路支行</v>
      </c>
      <c r="AI662" s="90" t="s">
        <v>324</v>
      </c>
      <c r="AJ662" s="90" t="s">
        <v>102</v>
      </c>
      <c r="AX662" t="s">
        <v>324</v>
      </c>
      <c r="AY662" t="s">
        <v>102</v>
      </c>
    </row>
    <row r="663" ht="17.25" spans="25:51">
      <c r="Y663" s="87"/>
      <c r="Z663">
        <f t="shared" si="55"/>
        <v>0</v>
      </c>
      <c r="AA663" t="str">
        <f t="shared" si="53"/>
        <v>北蔡支行</v>
      </c>
      <c r="AB663" s="82" t="s">
        <v>512</v>
      </c>
      <c r="AC663" s="82">
        <v>0</v>
      </c>
      <c r="AD663" s="82">
        <v>0</v>
      </c>
      <c r="AE663" s="82">
        <v>0</v>
      </c>
      <c r="AF663" s="82">
        <v>0</v>
      </c>
      <c r="AG663" t="str">
        <f t="shared" si="54"/>
        <v>北蔡支行</v>
      </c>
      <c r="AI663" s="90" t="s">
        <v>1008</v>
      </c>
      <c r="AJ663" s="90" t="s">
        <v>102</v>
      </c>
      <c r="AX663" t="s">
        <v>1008</v>
      </c>
      <c r="AY663" t="s">
        <v>102</v>
      </c>
    </row>
    <row r="664" ht="17.25" spans="25:51">
      <c r="Y664" s="87"/>
      <c r="Z664">
        <f t="shared" si="55"/>
        <v>0</v>
      </c>
      <c r="AA664" t="str">
        <f t="shared" si="53"/>
        <v>黄楼支行</v>
      </c>
      <c r="AB664" s="82" t="s">
        <v>1007</v>
      </c>
      <c r="AC664" s="82">
        <v>0</v>
      </c>
      <c r="AD664" s="82">
        <v>0</v>
      </c>
      <c r="AE664" s="82">
        <v>0</v>
      </c>
      <c r="AF664" s="82">
        <v>0</v>
      </c>
      <c r="AG664" t="str">
        <f t="shared" si="54"/>
        <v>黄楼支行</v>
      </c>
      <c r="AI664" s="90" t="s">
        <v>1009</v>
      </c>
      <c r="AJ664" s="90" t="s">
        <v>102</v>
      </c>
      <c r="AX664" t="s">
        <v>1009</v>
      </c>
      <c r="AY664" t="s">
        <v>102</v>
      </c>
    </row>
    <row r="665" ht="17.25" spans="25:51">
      <c r="Y665" s="87"/>
      <c r="Z665">
        <f t="shared" si="55"/>
        <v>0</v>
      </c>
      <c r="AA665" t="str">
        <f t="shared" si="53"/>
        <v>金桥支行</v>
      </c>
      <c r="AB665" s="82" t="s">
        <v>846</v>
      </c>
      <c r="AC665" s="82">
        <v>0</v>
      </c>
      <c r="AD665" s="82">
        <v>0</v>
      </c>
      <c r="AE665" s="82">
        <v>0</v>
      </c>
      <c r="AF665" s="82">
        <v>0</v>
      </c>
      <c r="AG665" t="str">
        <f t="shared" si="54"/>
        <v>金桥支行</v>
      </c>
      <c r="AI665" s="90" t="s">
        <v>1010</v>
      </c>
      <c r="AJ665" s="90" t="s">
        <v>102</v>
      </c>
      <c r="AX665" t="s">
        <v>1010</v>
      </c>
      <c r="AY665" t="s">
        <v>102</v>
      </c>
    </row>
    <row r="666" ht="17.25" spans="25:51">
      <c r="Y666" s="87"/>
      <c r="Z666">
        <f t="shared" si="55"/>
        <v>0</v>
      </c>
      <c r="AA666" t="str">
        <f t="shared" si="53"/>
        <v>东波分理处</v>
      </c>
      <c r="AB666" s="82" t="s">
        <v>514</v>
      </c>
      <c r="AC666" s="82">
        <v>0</v>
      </c>
      <c r="AD666" s="82">
        <v>0</v>
      </c>
      <c r="AE666" s="82">
        <v>0</v>
      </c>
      <c r="AF666" s="82">
        <v>0</v>
      </c>
      <c r="AG666" t="str">
        <f t="shared" si="54"/>
        <v>东波分理处</v>
      </c>
      <c r="AI666" s="90" t="s">
        <v>304</v>
      </c>
      <c r="AJ666" s="90" t="s">
        <v>102</v>
      </c>
      <c r="AX666" t="s">
        <v>304</v>
      </c>
      <c r="AY666" t="s">
        <v>102</v>
      </c>
    </row>
    <row r="667" ht="17.25" spans="25:51">
      <c r="Y667" s="87"/>
      <c r="Z667">
        <f t="shared" si="55"/>
        <v>0</v>
      </c>
      <c r="AA667" t="str">
        <f t="shared" si="53"/>
        <v>金桥支行</v>
      </c>
      <c r="AB667" s="82" t="s">
        <v>854</v>
      </c>
      <c r="AC667" s="82">
        <v>0</v>
      </c>
      <c r="AD667" s="82">
        <v>0</v>
      </c>
      <c r="AE667" s="82">
        <v>0</v>
      </c>
      <c r="AF667" s="82">
        <v>0</v>
      </c>
      <c r="AG667" t="str">
        <f t="shared" si="54"/>
        <v>金桥支行</v>
      </c>
      <c r="AI667" s="93" t="s">
        <v>641</v>
      </c>
      <c r="AJ667" s="90" t="s">
        <v>35</v>
      </c>
      <c r="AX667" t="s">
        <v>641</v>
      </c>
      <c r="AY667" t="s">
        <v>35</v>
      </c>
    </row>
    <row r="668" ht="17.25" spans="25:51">
      <c r="Y668" s="87"/>
      <c r="Z668">
        <f t="shared" si="55"/>
        <v>0</v>
      </c>
      <c r="AA668" t="str">
        <f t="shared" si="53"/>
        <v>公司金融部</v>
      </c>
      <c r="AB668" s="82" t="s">
        <v>234</v>
      </c>
      <c r="AC668" s="82">
        <v>0</v>
      </c>
      <c r="AD668" s="82">
        <v>0</v>
      </c>
      <c r="AE668" s="82">
        <v>0</v>
      </c>
      <c r="AF668" s="82">
        <v>0</v>
      </c>
      <c r="AG668" t="str">
        <f t="shared" si="54"/>
        <v>公司金融部</v>
      </c>
      <c r="AI668" s="94" t="s">
        <v>946</v>
      </c>
      <c r="AJ668" s="90" t="s">
        <v>35</v>
      </c>
      <c r="AX668" t="s">
        <v>946</v>
      </c>
      <c r="AY668" t="s">
        <v>35</v>
      </c>
    </row>
    <row r="669" ht="17.25" spans="25:51">
      <c r="Y669" s="87"/>
      <c r="Z669">
        <f t="shared" si="55"/>
        <v>0</v>
      </c>
      <c r="AA669" t="str">
        <f t="shared" si="53"/>
        <v>南新分理处</v>
      </c>
      <c r="AB669" s="82" t="s">
        <v>828</v>
      </c>
      <c r="AC669" s="82">
        <v>0</v>
      </c>
      <c r="AD669" s="82">
        <v>20000</v>
      </c>
      <c r="AE669" s="82">
        <v>0</v>
      </c>
      <c r="AF669" s="82">
        <v>20000</v>
      </c>
      <c r="AG669" t="str">
        <f t="shared" si="54"/>
        <v>南新分理处</v>
      </c>
      <c r="AI669" s="95" t="s">
        <v>491</v>
      </c>
      <c r="AJ669" s="90" t="s">
        <v>35</v>
      </c>
      <c r="AX669" t="s">
        <v>491</v>
      </c>
      <c r="AY669" t="s">
        <v>35</v>
      </c>
    </row>
    <row r="670" ht="17.25" spans="25:51">
      <c r="Y670" s="87"/>
      <c r="Z670">
        <f t="shared" si="55"/>
        <v>0</v>
      </c>
      <c r="AA670">
        <f t="shared" si="53"/>
        <v>0</v>
      </c>
      <c r="AB670" s="82" t="s">
        <v>1011</v>
      </c>
      <c r="AC670" s="82">
        <v>0</v>
      </c>
      <c r="AD670" s="82">
        <v>0</v>
      </c>
      <c r="AE670" s="82">
        <v>0</v>
      </c>
      <c r="AF670" s="82">
        <v>0</v>
      </c>
      <c r="AG670">
        <f t="shared" si="54"/>
        <v>0</v>
      </c>
      <c r="AI670" s="90" t="s">
        <v>780</v>
      </c>
      <c r="AJ670" s="90" t="s">
        <v>35</v>
      </c>
      <c r="AX670" t="s">
        <v>780</v>
      </c>
      <c r="AY670" t="s">
        <v>35</v>
      </c>
    </row>
    <row r="671" ht="17.25" spans="25:51">
      <c r="Y671" s="87"/>
      <c r="Z671">
        <f t="shared" si="55"/>
        <v>0</v>
      </c>
      <c r="AA671">
        <f t="shared" si="53"/>
        <v>0</v>
      </c>
      <c r="AB671" s="82" t="s">
        <v>1012</v>
      </c>
      <c r="AC671" s="82">
        <v>0</v>
      </c>
      <c r="AD671" s="82">
        <v>0</v>
      </c>
      <c r="AE671" s="82">
        <v>0</v>
      </c>
      <c r="AF671" s="82">
        <v>0</v>
      </c>
      <c r="AG671">
        <f t="shared" si="54"/>
        <v>0</v>
      </c>
      <c r="AI671" s="96" t="s">
        <v>105</v>
      </c>
      <c r="AJ671" s="90" t="s">
        <v>35</v>
      </c>
      <c r="AX671" t="s">
        <v>105</v>
      </c>
      <c r="AY671" t="s">
        <v>35</v>
      </c>
    </row>
    <row r="672" ht="17.25" spans="25:51">
      <c r="Y672" s="87"/>
      <c r="Z672">
        <f t="shared" si="55"/>
        <v>0</v>
      </c>
      <c r="AA672">
        <f t="shared" si="53"/>
        <v>0</v>
      </c>
      <c r="AB672" s="82" t="s">
        <v>1013</v>
      </c>
      <c r="AC672" s="82">
        <v>0</v>
      </c>
      <c r="AD672" s="82">
        <v>0</v>
      </c>
      <c r="AE672" s="82">
        <v>0</v>
      </c>
      <c r="AF672" s="82">
        <v>0</v>
      </c>
      <c r="AG672">
        <f t="shared" si="54"/>
        <v>0</v>
      </c>
      <c r="AI672" s="90" t="s">
        <v>1014</v>
      </c>
      <c r="AJ672" s="90" t="s">
        <v>35</v>
      </c>
      <c r="AX672" t="s">
        <v>1014</v>
      </c>
      <c r="AY672" t="s">
        <v>35</v>
      </c>
    </row>
    <row r="673" ht="17.25" spans="25:51">
      <c r="Y673" s="87"/>
      <c r="Z673">
        <f t="shared" si="55"/>
        <v>0</v>
      </c>
      <c r="AA673" t="str">
        <f t="shared" si="53"/>
        <v>曹路支行</v>
      </c>
      <c r="AB673" s="82" t="s">
        <v>865</v>
      </c>
      <c r="AC673" s="82">
        <v>0</v>
      </c>
      <c r="AD673" s="82">
        <v>0</v>
      </c>
      <c r="AE673" s="82">
        <v>0</v>
      </c>
      <c r="AF673" s="82">
        <v>0</v>
      </c>
      <c r="AG673" t="str">
        <f t="shared" si="54"/>
        <v>曹路支行</v>
      </c>
      <c r="AI673" s="90" t="s">
        <v>161</v>
      </c>
      <c r="AJ673" s="90" t="s">
        <v>35</v>
      </c>
      <c r="AX673" t="s">
        <v>161</v>
      </c>
      <c r="AY673" t="s">
        <v>35</v>
      </c>
    </row>
    <row r="674" ht="17.25" spans="25:51">
      <c r="Y674" s="87"/>
      <c r="Z674">
        <f t="shared" si="55"/>
        <v>0</v>
      </c>
      <c r="AA674" t="str">
        <f t="shared" si="53"/>
        <v>凌桥支行</v>
      </c>
      <c r="AB674" s="82" t="s">
        <v>907</v>
      </c>
      <c r="AC674" s="82">
        <v>0</v>
      </c>
      <c r="AD674" s="82">
        <v>0</v>
      </c>
      <c r="AE674" s="82">
        <v>0</v>
      </c>
      <c r="AF674" s="82">
        <v>0</v>
      </c>
      <c r="AG674" t="str">
        <f t="shared" si="54"/>
        <v>凌桥支行</v>
      </c>
      <c r="AI674" s="90" t="s">
        <v>1015</v>
      </c>
      <c r="AJ674" s="90" t="s">
        <v>35</v>
      </c>
      <c r="AX674" t="s">
        <v>1015</v>
      </c>
      <c r="AY674" t="s">
        <v>35</v>
      </c>
    </row>
    <row r="675" ht="17.25" spans="25:51">
      <c r="Y675" s="87"/>
      <c r="Z675">
        <f t="shared" si="55"/>
        <v>0</v>
      </c>
      <c r="AA675" t="str">
        <f t="shared" si="53"/>
        <v>五星路支行</v>
      </c>
      <c r="AB675" s="82" t="s">
        <v>516</v>
      </c>
      <c r="AC675" s="82">
        <v>0</v>
      </c>
      <c r="AD675" s="82">
        <v>0</v>
      </c>
      <c r="AE675" s="82">
        <v>0</v>
      </c>
      <c r="AF675" s="82">
        <v>0</v>
      </c>
      <c r="AG675" t="str">
        <f t="shared" si="54"/>
        <v>五星路支行</v>
      </c>
      <c r="AI675" s="90" t="s">
        <v>542</v>
      </c>
      <c r="AJ675" s="90" t="s">
        <v>35</v>
      </c>
      <c r="AX675" t="s">
        <v>542</v>
      </c>
      <c r="AY675" t="s">
        <v>35</v>
      </c>
    </row>
    <row r="676" ht="17.25" spans="25:51">
      <c r="Y676" s="87"/>
      <c r="Z676">
        <f t="shared" si="55"/>
        <v>0</v>
      </c>
      <c r="AA676" t="str">
        <f t="shared" si="53"/>
        <v>零售市场部</v>
      </c>
      <c r="AB676" s="82" t="s">
        <v>617</v>
      </c>
      <c r="AC676" s="82">
        <v>0</v>
      </c>
      <c r="AD676" s="82">
        <v>0</v>
      </c>
      <c r="AE676" s="82">
        <v>0</v>
      </c>
      <c r="AF676" s="82">
        <v>0</v>
      </c>
      <c r="AG676" t="str">
        <f t="shared" si="54"/>
        <v>零售市场部</v>
      </c>
      <c r="AI676" s="90" t="s">
        <v>471</v>
      </c>
      <c r="AJ676" s="90" t="s">
        <v>35</v>
      </c>
      <c r="AX676" t="s">
        <v>471</v>
      </c>
      <c r="AY676" t="s">
        <v>35</v>
      </c>
    </row>
    <row r="677" ht="17.25" spans="25:51">
      <c r="Y677" s="87"/>
      <c r="Z677">
        <f t="shared" si="55"/>
        <v>0</v>
      </c>
      <c r="AA677" t="str">
        <f t="shared" si="53"/>
        <v>高东支行</v>
      </c>
      <c r="AB677" s="82" t="s">
        <v>937</v>
      </c>
      <c r="AC677" s="82">
        <v>0</v>
      </c>
      <c r="AD677" s="82">
        <v>0</v>
      </c>
      <c r="AE677" s="82">
        <v>0</v>
      </c>
      <c r="AF677" s="82">
        <v>0</v>
      </c>
      <c r="AG677" t="str">
        <f t="shared" si="54"/>
        <v>高东支行</v>
      </c>
      <c r="AI677" s="90" t="s">
        <v>384</v>
      </c>
      <c r="AJ677" s="90" t="s">
        <v>35</v>
      </c>
      <c r="AX677" t="s">
        <v>384</v>
      </c>
      <c r="AY677" t="s">
        <v>35</v>
      </c>
    </row>
    <row r="678" ht="17.25" spans="25:51">
      <c r="Y678" s="87"/>
      <c r="Z678">
        <f t="shared" si="55"/>
        <v>0</v>
      </c>
      <c r="AA678" t="str">
        <f t="shared" si="53"/>
        <v>公司金融部</v>
      </c>
      <c r="AB678" s="82" t="s">
        <v>220</v>
      </c>
      <c r="AC678" s="82">
        <v>0</v>
      </c>
      <c r="AD678" s="82">
        <v>0</v>
      </c>
      <c r="AE678" s="82">
        <v>0</v>
      </c>
      <c r="AF678" s="82">
        <v>0</v>
      </c>
      <c r="AG678" t="str">
        <f t="shared" si="54"/>
        <v>公司金融部</v>
      </c>
      <c r="AI678" s="90" t="s">
        <v>1003</v>
      </c>
      <c r="AJ678" s="90" t="s">
        <v>35</v>
      </c>
      <c r="AX678" t="s">
        <v>1003</v>
      </c>
      <c r="AY678" t="s">
        <v>35</v>
      </c>
    </row>
    <row r="679" ht="17.25" spans="25:51">
      <c r="Y679" s="87"/>
      <c r="Z679">
        <f t="shared" si="55"/>
        <v>0</v>
      </c>
      <c r="AA679" t="str">
        <f t="shared" si="53"/>
        <v>运营管理部</v>
      </c>
      <c r="AB679" s="82" t="s">
        <v>389</v>
      </c>
      <c r="AC679" s="82">
        <v>0</v>
      </c>
      <c r="AD679" s="82">
        <v>0</v>
      </c>
      <c r="AE679" s="82">
        <v>0</v>
      </c>
      <c r="AF679" s="82">
        <v>0</v>
      </c>
      <c r="AG679" t="str">
        <f t="shared" si="54"/>
        <v>运营管理部</v>
      </c>
      <c r="AI679" s="90" t="s">
        <v>253</v>
      </c>
      <c r="AJ679" s="90" t="s">
        <v>35</v>
      </c>
      <c r="AX679" t="s">
        <v>253</v>
      </c>
      <c r="AY679" t="s">
        <v>35</v>
      </c>
    </row>
    <row r="680" ht="17.25" spans="25:51">
      <c r="Y680" s="87"/>
      <c r="Z680">
        <f t="shared" si="55"/>
        <v>0</v>
      </c>
      <c r="AA680">
        <f t="shared" si="53"/>
        <v>0</v>
      </c>
      <c r="AB680" s="82" t="s">
        <v>1016</v>
      </c>
      <c r="AC680" s="82">
        <v>0</v>
      </c>
      <c r="AD680" s="82">
        <v>0</v>
      </c>
      <c r="AE680" s="82">
        <v>0</v>
      </c>
      <c r="AF680" s="82">
        <v>0</v>
      </c>
      <c r="AG680">
        <f t="shared" si="54"/>
        <v>0</v>
      </c>
      <c r="AI680" s="90" t="s">
        <v>697</v>
      </c>
      <c r="AJ680" s="90" t="s">
        <v>35</v>
      </c>
      <c r="AX680" t="s">
        <v>697</v>
      </c>
      <c r="AY680" t="s">
        <v>35</v>
      </c>
    </row>
    <row r="681" ht="17.25" spans="25:51">
      <c r="Y681" s="87"/>
      <c r="Z681">
        <f t="shared" si="55"/>
        <v>0</v>
      </c>
      <c r="AA681" t="str">
        <f t="shared" si="53"/>
        <v>零售市场部</v>
      </c>
      <c r="AB681" s="82" t="s">
        <v>620</v>
      </c>
      <c r="AC681" s="82">
        <v>0</v>
      </c>
      <c r="AD681" s="82">
        <v>0</v>
      </c>
      <c r="AE681" s="82">
        <v>0</v>
      </c>
      <c r="AF681" s="82">
        <v>0</v>
      </c>
      <c r="AG681" t="str">
        <f t="shared" si="54"/>
        <v>零售市场部</v>
      </c>
      <c r="AI681" s="90" t="s">
        <v>898</v>
      </c>
      <c r="AJ681" s="90" t="s">
        <v>35</v>
      </c>
      <c r="AX681" t="s">
        <v>898</v>
      </c>
      <c r="AY681" t="s">
        <v>35</v>
      </c>
    </row>
    <row r="682" ht="17.25" spans="25:51">
      <c r="Y682" s="87"/>
      <c r="Z682">
        <f t="shared" si="55"/>
        <v>0</v>
      </c>
      <c r="AA682" t="str">
        <f t="shared" si="53"/>
        <v>营业部</v>
      </c>
      <c r="AB682" s="82" t="s">
        <v>519</v>
      </c>
      <c r="AC682" s="82">
        <v>0</v>
      </c>
      <c r="AD682" s="82">
        <v>0</v>
      </c>
      <c r="AE682" s="82">
        <v>0</v>
      </c>
      <c r="AF682" s="82">
        <v>0</v>
      </c>
      <c r="AG682" t="str">
        <f t="shared" si="54"/>
        <v>营业部</v>
      </c>
      <c r="AI682" s="90" t="s">
        <v>1017</v>
      </c>
      <c r="AJ682" s="90" t="s">
        <v>35</v>
      </c>
      <c r="AX682" t="s">
        <v>1017</v>
      </c>
      <c r="AY682" t="s">
        <v>35</v>
      </c>
    </row>
    <row r="683" ht="17.25" spans="25:51">
      <c r="Y683" s="87"/>
      <c r="Z683">
        <f t="shared" si="55"/>
        <v>0</v>
      </c>
      <c r="AA683" t="str">
        <f t="shared" si="53"/>
        <v>合庆支行</v>
      </c>
      <c r="AB683" s="82" t="s">
        <v>1014</v>
      </c>
      <c r="AC683" s="82">
        <v>0</v>
      </c>
      <c r="AD683" s="82">
        <v>0</v>
      </c>
      <c r="AE683" s="82">
        <v>0</v>
      </c>
      <c r="AF683" s="82">
        <v>0</v>
      </c>
      <c r="AG683" t="str">
        <f t="shared" si="54"/>
        <v>合庆支行</v>
      </c>
      <c r="AI683" s="90" t="s">
        <v>1018</v>
      </c>
      <c r="AJ683" s="90" t="s">
        <v>35</v>
      </c>
      <c r="AX683" t="s">
        <v>1018</v>
      </c>
      <c r="AY683" t="s">
        <v>35</v>
      </c>
    </row>
    <row r="684" ht="17.25" spans="25:51">
      <c r="Y684" s="87"/>
      <c r="Z684">
        <f t="shared" si="55"/>
        <v>0</v>
      </c>
      <c r="AA684" t="str">
        <f t="shared" si="53"/>
        <v>益江分理处</v>
      </c>
      <c r="AB684" s="82" t="s">
        <v>522</v>
      </c>
      <c r="AC684" s="82">
        <v>0</v>
      </c>
      <c r="AD684" s="82">
        <v>0</v>
      </c>
      <c r="AE684" s="82">
        <v>0</v>
      </c>
      <c r="AF684" s="82">
        <v>0</v>
      </c>
      <c r="AG684" t="str">
        <f t="shared" si="54"/>
        <v>益江分理处</v>
      </c>
      <c r="AI684" s="90" t="s">
        <v>1019</v>
      </c>
      <c r="AJ684" s="90" t="s">
        <v>35</v>
      </c>
      <c r="AX684" t="s">
        <v>1019</v>
      </c>
      <c r="AY684" t="s">
        <v>35</v>
      </c>
    </row>
    <row r="685" ht="17.25" spans="25:51">
      <c r="Y685" s="87"/>
      <c r="Z685">
        <f t="shared" si="55"/>
        <v>0</v>
      </c>
      <c r="AA685">
        <f t="shared" si="53"/>
        <v>0</v>
      </c>
      <c r="AB685" s="82" t="s">
        <v>525</v>
      </c>
      <c r="AC685" s="82">
        <v>0</v>
      </c>
      <c r="AD685" s="82">
        <v>0</v>
      </c>
      <c r="AE685" s="82">
        <v>0</v>
      </c>
      <c r="AF685" s="82">
        <v>0</v>
      </c>
      <c r="AG685">
        <f t="shared" si="54"/>
        <v>0</v>
      </c>
      <c r="AI685" s="90" t="s">
        <v>1020</v>
      </c>
      <c r="AJ685" s="90" t="s">
        <v>35</v>
      </c>
      <c r="AX685" t="s">
        <v>1020</v>
      </c>
      <c r="AY685" t="s">
        <v>35</v>
      </c>
    </row>
    <row r="686" ht="17.25" spans="25:51">
      <c r="Y686" s="87"/>
      <c r="Z686">
        <f t="shared" si="55"/>
        <v>0</v>
      </c>
      <c r="AA686" t="str">
        <f t="shared" si="53"/>
        <v>杨园支行</v>
      </c>
      <c r="AB686" s="82" t="s">
        <v>951</v>
      </c>
      <c r="AC686" s="82">
        <v>0</v>
      </c>
      <c r="AD686" s="82">
        <v>0</v>
      </c>
      <c r="AE686" s="82">
        <v>0</v>
      </c>
      <c r="AF686" s="82">
        <v>0</v>
      </c>
      <c r="AG686" t="str">
        <f t="shared" si="54"/>
        <v>杨园支行</v>
      </c>
      <c r="AI686" s="90" t="s">
        <v>1021</v>
      </c>
      <c r="AJ686" s="90" t="s">
        <v>35</v>
      </c>
      <c r="AX686" t="s">
        <v>1021</v>
      </c>
      <c r="AY686" t="s">
        <v>35</v>
      </c>
    </row>
    <row r="687" ht="17.25" spans="25:51">
      <c r="Y687" s="87"/>
      <c r="Z687">
        <f t="shared" si="55"/>
        <v>0</v>
      </c>
      <c r="AA687" t="str">
        <f t="shared" si="53"/>
        <v>黄楼支行</v>
      </c>
      <c r="AB687" s="82" t="s">
        <v>528</v>
      </c>
      <c r="AC687" s="82">
        <v>0</v>
      </c>
      <c r="AD687" s="82">
        <v>0</v>
      </c>
      <c r="AE687" s="82">
        <v>0</v>
      </c>
      <c r="AF687" s="82">
        <v>0</v>
      </c>
      <c r="AG687" t="str">
        <f t="shared" si="54"/>
        <v>黄楼支行</v>
      </c>
      <c r="AI687" s="90" t="s">
        <v>1022</v>
      </c>
      <c r="AJ687" s="90" t="s">
        <v>35</v>
      </c>
      <c r="AX687" t="s">
        <v>1022</v>
      </c>
      <c r="AY687" t="s">
        <v>35</v>
      </c>
    </row>
    <row r="688" ht="17.25" spans="25:51">
      <c r="Y688" s="87"/>
      <c r="Z688">
        <f t="shared" si="55"/>
        <v>0</v>
      </c>
      <c r="AA688" t="str">
        <f t="shared" si="53"/>
        <v>杨园支行</v>
      </c>
      <c r="AB688" s="82" t="s">
        <v>531</v>
      </c>
      <c r="AC688" s="82">
        <v>0</v>
      </c>
      <c r="AD688" s="82">
        <v>0</v>
      </c>
      <c r="AE688" s="82">
        <v>0</v>
      </c>
      <c r="AF688" s="82">
        <v>0</v>
      </c>
      <c r="AG688" t="str">
        <f t="shared" si="54"/>
        <v>杨园支行</v>
      </c>
      <c r="AI688" s="90" t="s">
        <v>978</v>
      </c>
      <c r="AJ688" s="90" t="s">
        <v>35</v>
      </c>
      <c r="AX688" t="s">
        <v>978</v>
      </c>
      <c r="AY688" t="s">
        <v>35</v>
      </c>
    </row>
    <row r="689" ht="17.25" spans="25:51">
      <c r="Y689" s="87"/>
      <c r="Z689">
        <f t="shared" si="55"/>
        <v>0</v>
      </c>
      <c r="AA689">
        <f t="shared" si="53"/>
        <v>0</v>
      </c>
      <c r="AB689" s="82" t="s">
        <v>1023</v>
      </c>
      <c r="AC689" s="82">
        <v>0</v>
      </c>
      <c r="AD689" s="82">
        <v>0</v>
      </c>
      <c r="AE689" s="82">
        <v>0</v>
      </c>
      <c r="AF689" s="82">
        <v>0</v>
      </c>
      <c r="AG689">
        <f t="shared" si="54"/>
        <v>0</v>
      </c>
      <c r="AI689" s="90" t="s">
        <v>1024</v>
      </c>
      <c r="AJ689" s="90" t="s">
        <v>35</v>
      </c>
      <c r="AX689" t="s">
        <v>1024</v>
      </c>
      <c r="AY689" t="s">
        <v>35</v>
      </c>
    </row>
    <row r="690" ht="17.25" spans="25:51">
      <c r="Y690" s="87"/>
      <c r="Z690">
        <f t="shared" si="55"/>
        <v>0</v>
      </c>
      <c r="AA690" t="str">
        <f t="shared" si="53"/>
        <v>公司金融部</v>
      </c>
      <c r="AB690" s="82" t="s">
        <v>217</v>
      </c>
      <c r="AC690" s="82">
        <v>0</v>
      </c>
      <c r="AD690" s="82">
        <v>0</v>
      </c>
      <c r="AE690" s="82">
        <v>0</v>
      </c>
      <c r="AF690" s="82">
        <v>0</v>
      </c>
      <c r="AG690" t="str">
        <f t="shared" si="54"/>
        <v>公司金融部</v>
      </c>
      <c r="AI690" s="90" t="s">
        <v>499</v>
      </c>
      <c r="AJ690" s="90" t="s">
        <v>61</v>
      </c>
      <c r="AX690" t="s">
        <v>499</v>
      </c>
      <c r="AY690" t="s">
        <v>61</v>
      </c>
    </row>
    <row r="691" ht="17.25" spans="25:51">
      <c r="Y691" s="87"/>
      <c r="Z691">
        <f t="shared" si="55"/>
        <v>0</v>
      </c>
      <c r="AA691">
        <f t="shared" si="53"/>
        <v>0</v>
      </c>
      <c r="AB691" s="82" t="s">
        <v>1025</v>
      </c>
      <c r="AC691" s="82">
        <v>0</v>
      </c>
      <c r="AD691" s="82">
        <v>0</v>
      </c>
      <c r="AE691" s="82">
        <v>0</v>
      </c>
      <c r="AF691" s="82">
        <v>0</v>
      </c>
      <c r="AG691">
        <f t="shared" si="54"/>
        <v>0</v>
      </c>
      <c r="AI691" s="90" t="s">
        <v>555</v>
      </c>
      <c r="AJ691" s="90" t="s">
        <v>61</v>
      </c>
      <c r="AX691" t="s">
        <v>555</v>
      </c>
      <c r="AY691" t="s">
        <v>61</v>
      </c>
    </row>
    <row r="692" ht="17.25" spans="25:51">
      <c r="Y692" s="87"/>
      <c r="Z692">
        <f t="shared" si="55"/>
        <v>0</v>
      </c>
      <c r="AA692" t="str">
        <f t="shared" si="53"/>
        <v>凌桥支行</v>
      </c>
      <c r="AB692" s="82" t="s">
        <v>905</v>
      </c>
      <c r="AC692" s="82">
        <v>0</v>
      </c>
      <c r="AD692" s="82">
        <v>0</v>
      </c>
      <c r="AE692" s="82">
        <v>1</v>
      </c>
      <c r="AF692" s="82">
        <v>0</v>
      </c>
      <c r="AG692" t="str">
        <f t="shared" si="54"/>
        <v>凌桥支行</v>
      </c>
      <c r="AI692" s="95" t="s">
        <v>434</v>
      </c>
      <c r="AJ692" s="90" t="s">
        <v>61</v>
      </c>
      <c r="AX692" t="s">
        <v>434</v>
      </c>
      <c r="AY692" t="s">
        <v>61</v>
      </c>
    </row>
    <row r="693" ht="17.25" spans="25:51">
      <c r="Y693" s="87"/>
      <c r="Z693">
        <f t="shared" si="55"/>
        <v>0</v>
      </c>
      <c r="AA693" t="str">
        <f t="shared" si="53"/>
        <v>高东支行</v>
      </c>
      <c r="AB693" s="82" t="s">
        <v>941</v>
      </c>
      <c r="AC693" s="82">
        <v>0</v>
      </c>
      <c r="AD693" s="82">
        <v>0</v>
      </c>
      <c r="AE693" s="82">
        <v>0</v>
      </c>
      <c r="AF693" s="82">
        <v>0</v>
      </c>
      <c r="AG693" t="str">
        <f t="shared" si="54"/>
        <v>高东支行</v>
      </c>
      <c r="AI693" s="96" t="s">
        <v>1027</v>
      </c>
      <c r="AJ693" s="90" t="s">
        <v>61</v>
      </c>
      <c r="AX693" t="s">
        <v>1027</v>
      </c>
      <c r="AY693" t="s">
        <v>61</v>
      </c>
    </row>
    <row r="694" ht="17.25" spans="25:51">
      <c r="Y694" s="87"/>
      <c r="Z694">
        <f t="shared" si="55"/>
        <v>0</v>
      </c>
      <c r="AA694">
        <f t="shared" si="53"/>
        <v>0</v>
      </c>
      <c r="AB694" s="82" t="s">
        <v>1026</v>
      </c>
      <c r="AC694" s="82">
        <v>0</v>
      </c>
      <c r="AD694" s="82">
        <v>0</v>
      </c>
      <c r="AE694" s="82">
        <v>0</v>
      </c>
      <c r="AF694" s="82">
        <v>0</v>
      </c>
      <c r="AG694">
        <f t="shared" si="54"/>
        <v>0</v>
      </c>
      <c r="AI694" s="90" t="s">
        <v>1028</v>
      </c>
      <c r="AJ694" s="90" t="s">
        <v>61</v>
      </c>
      <c r="AX694" t="s">
        <v>1028</v>
      </c>
      <c r="AY694" t="s">
        <v>61</v>
      </c>
    </row>
    <row r="695" ht="17.25" spans="25:51">
      <c r="Y695" s="87"/>
      <c r="Z695">
        <f t="shared" si="55"/>
        <v>0</v>
      </c>
      <c r="AA695" t="str">
        <f t="shared" si="53"/>
        <v>孙桥支行</v>
      </c>
      <c r="AB695" s="82" t="s">
        <v>983</v>
      </c>
      <c r="AC695" s="82">
        <v>0</v>
      </c>
      <c r="AD695" s="82">
        <v>0</v>
      </c>
      <c r="AE695" s="82">
        <v>0</v>
      </c>
      <c r="AF695" s="82">
        <v>0</v>
      </c>
      <c r="AG695" t="str">
        <f t="shared" si="54"/>
        <v>孙桥支行</v>
      </c>
      <c r="AI695" s="90" t="s">
        <v>1029</v>
      </c>
      <c r="AJ695" s="90" t="s">
        <v>61</v>
      </c>
      <c r="AX695" t="s">
        <v>1029</v>
      </c>
      <c r="AY695" t="s">
        <v>61</v>
      </c>
    </row>
    <row r="696" ht="17.25" spans="25:51">
      <c r="Y696" s="87"/>
      <c r="Z696">
        <f t="shared" si="55"/>
        <v>0</v>
      </c>
      <c r="AA696" t="str">
        <f t="shared" si="53"/>
        <v>凌兆分理处</v>
      </c>
      <c r="AB696" s="82" t="s">
        <v>712</v>
      </c>
      <c r="AC696" s="82">
        <v>0</v>
      </c>
      <c r="AD696" s="82">
        <v>0</v>
      </c>
      <c r="AE696" s="82">
        <v>0</v>
      </c>
      <c r="AF696" s="82">
        <v>0</v>
      </c>
      <c r="AG696" t="str">
        <f t="shared" si="54"/>
        <v>凌兆分理处</v>
      </c>
      <c r="AI696" s="90" t="s">
        <v>496</v>
      </c>
      <c r="AJ696" s="90" t="s">
        <v>61</v>
      </c>
      <c r="AX696" t="s">
        <v>496</v>
      </c>
      <c r="AY696" t="s">
        <v>61</v>
      </c>
    </row>
    <row r="697" ht="17.25" spans="25:51">
      <c r="Y697" s="87"/>
      <c r="Z697">
        <f t="shared" si="55"/>
        <v>0</v>
      </c>
      <c r="AA697" t="str">
        <f t="shared" si="53"/>
        <v>川沙支行</v>
      </c>
      <c r="AB697" s="82" t="s">
        <v>1030</v>
      </c>
      <c r="AC697" s="82">
        <v>0</v>
      </c>
      <c r="AD697" s="82">
        <v>90000</v>
      </c>
      <c r="AE697" s="82">
        <v>0</v>
      </c>
      <c r="AF697" s="82">
        <v>90000</v>
      </c>
      <c r="AG697" t="str">
        <f t="shared" si="54"/>
        <v>川沙支行</v>
      </c>
      <c r="AI697" s="90" t="s">
        <v>1031</v>
      </c>
      <c r="AJ697" s="90" t="s">
        <v>61</v>
      </c>
      <c r="AX697" t="s">
        <v>1031</v>
      </c>
      <c r="AY697" t="s">
        <v>61</v>
      </c>
    </row>
    <row r="698" ht="17.25" spans="25:51">
      <c r="Y698" s="87"/>
      <c r="Z698">
        <f t="shared" si="55"/>
        <v>0</v>
      </c>
      <c r="AA698" t="str">
        <f t="shared" si="53"/>
        <v>人力资源部</v>
      </c>
      <c r="AB698" s="82" t="s">
        <v>170</v>
      </c>
      <c r="AC698" s="82">
        <v>0</v>
      </c>
      <c r="AD698" s="82">
        <v>0</v>
      </c>
      <c r="AE698" s="82">
        <v>0</v>
      </c>
      <c r="AF698" s="82">
        <v>0</v>
      </c>
      <c r="AG698" t="str">
        <f t="shared" si="54"/>
        <v>人力资源部</v>
      </c>
      <c r="AI698" s="90" t="s">
        <v>1032</v>
      </c>
      <c r="AJ698" s="90" t="s">
        <v>61</v>
      </c>
      <c r="AX698" t="s">
        <v>1032</v>
      </c>
      <c r="AY698" t="s">
        <v>61</v>
      </c>
    </row>
    <row r="699" ht="17.25" spans="25:51">
      <c r="Y699" s="87"/>
      <c r="Z699">
        <f t="shared" si="55"/>
        <v>0</v>
      </c>
      <c r="AA699" t="str">
        <f t="shared" si="53"/>
        <v>三林支行</v>
      </c>
      <c r="AB699" s="82" t="s">
        <v>252</v>
      </c>
      <c r="AC699" s="82">
        <v>0</v>
      </c>
      <c r="AD699" s="82">
        <v>0</v>
      </c>
      <c r="AE699" s="82">
        <v>0</v>
      </c>
      <c r="AF699" s="82">
        <v>0</v>
      </c>
      <c r="AG699" t="str">
        <f t="shared" si="54"/>
        <v>三林支行</v>
      </c>
      <c r="AI699" s="90" t="s">
        <v>1033</v>
      </c>
      <c r="AJ699" s="90" t="s">
        <v>34</v>
      </c>
      <c r="AX699" t="s">
        <v>1033</v>
      </c>
      <c r="AY699" t="s">
        <v>34</v>
      </c>
    </row>
    <row r="700" ht="17.25" spans="25:51">
      <c r="Y700" s="87"/>
      <c r="Z700">
        <f t="shared" si="55"/>
        <v>0</v>
      </c>
      <c r="AA700" t="str">
        <f t="shared" si="53"/>
        <v>运营管理部</v>
      </c>
      <c r="AB700" s="82" t="s">
        <v>392</v>
      </c>
      <c r="AC700" s="82">
        <v>0</v>
      </c>
      <c r="AD700" s="82">
        <v>0</v>
      </c>
      <c r="AE700" s="82">
        <v>0</v>
      </c>
      <c r="AF700" s="82">
        <v>0</v>
      </c>
      <c r="AG700" t="str">
        <f t="shared" si="54"/>
        <v>运营管理部</v>
      </c>
      <c r="AI700" s="90" t="s">
        <v>336</v>
      </c>
      <c r="AJ700" s="90" t="s">
        <v>34</v>
      </c>
      <c r="AX700" t="s">
        <v>336</v>
      </c>
      <c r="AY700" t="s">
        <v>34</v>
      </c>
    </row>
    <row r="701" ht="17.25" spans="25:51">
      <c r="Y701" s="87"/>
      <c r="Z701">
        <f t="shared" si="55"/>
        <v>0</v>
      </c>
      <c r="AA701" t="str">
        <f t="shared" si="53"/>
        <v>金桥支行</v>
      </c>
      <c r="AB701" s="82" t="s">
        <v>842</v>
      </c>
      <c r="AC701" s="82">
        <v>0</v>
      </c>
      <c r="AD701" s="82">
        <v>0</v>
      </c>
      <c r="AE701" s="82">
        <v>0</v>
      </c>
      <c r="AF701" s="82">
        <v>0</v>
      </c>
      <c r="AG701" t="str">
        <f t="shared" si="54"/>
        <v>金桥支行</v>
      </c>
      <c r="AI701" s="93" t="s">
        <v>59</v>
      </c>
      <c r="AJ701" s="90" t="s">
        <v>34</v>
      </c>
      <c r="AX701" t="s">
        <v>59</v>
      </c>
      <c r="AY701" t="s">
        <v>34</v>
      </c>
    </row>
    <row r="702" ht="17.25" spans="25:51">
      <c r="Y702" s="87"/>
      <c r="Z702">
        <f t="shared" si="55"/>
        <v>0</v>
      </c>
      <c r="AA702" t="str">
        <f t="shared" si="53"/>
        <v>洋泾支行</v>
      </c>
      <c r="AB702" s="82" t="s">
        <v>256</v>
      </c>
      <c r="AC702" s="82">
        <v>0</v>
      </c>
      <c r="AD702" s="82">
        <v>62000</v>
      </c>
      <c r="AE702" s="82">
        <v>0</v>
      </c>
      <c r="AF702" s="82">
        <v>89000</v>
      </c>
      <c r="AG702" t="str">
        <f t="shared" si="54"/>
        <v>洋泾支行</v>
      </c>
      <c r="AI702" s="95" t="s">
        <v>338</v>
      </c>
      <c r="AJ702" s="90" t="s">
        <v>34</v>
      </c>
      <c r="AX702" t="s">
        <v>338</v>
      </c>
      <c r="AY702" t="s">
        <v>34</v>
      </c>
    </row>
    <row r="703" ht="17.25" spans="25:51">
      <c r="Y703" s="87"/>
      <c r="Z703">
        <f t="shared" si="55"/>
        <v>0</v>
      </c>
      <c r="AA703">
        <f t="shared" si="53"/>
        <v>0</v>
      </c>
      <c r="AB703" s="82" t="s">
        <v>1034</v>
      </c>
      <c r="AC703" s="82">
        <v>0</v>
      </c>
      <c r="AD703" s="82">
        <v>0</v>
      </c>
      <c r="AE703" s="82">
        <v>0</v>
      </c>
      <c r="AF703" s="82">
        <v>0</v>
      </c>
      <c r="AG703">
        <f t="shared" si="54"/>
        <v>0</v>
      </c>
      <c r="AI703" s="94" t="s">
        <v>164</v>
      </c>
      <c r="AJ703" s="90" t="s">
        <v>34</v>
      </c>
      <c r="AX703" t="s">
        <v>164</v>
      </c>
      <c r="AY703" t="s">
        <v>34</v>
      </c>
    </row>
    <row r="704" ht="17.25" spans="25:51">
      <c r="Y704" s="87"/>
      <c r="Z704">
        <f t="shared" si="55"/>
        <v>0</v>
      </c>
      <c r="AA704">
        <f t="shared" si="53"/>
        <v>0</v>
      </c>
      <c r="AB704" s="82" t="s">
        <v>1035</v>
      </c>
      <c r="AC704" s="82">
        <v>0</v>
      </c>
      <c r="AD704" s="82">
        <v>0</v>
      </c>
      <c r="AE704" s="82">
        <v>0</v>
      </c>
      <c r="AF704" s="82">
        <v>0</v>
      </c>
      <c r="AG704">
        <f t="shared" si="54"/>
        <v>0</v>
      </c>
      <c r="AI704" s="94" t="s">
        <v>917</v>
      </c>
      <c r="AJ704" s="90" t="s">
        <v>34</v>
      </c>
      <c r="AX704" t="s">
        <v>917</v>
      </c>
      <c r="AY704" t="s">
        <v>34</v>
      </c>
    </row>
    <row r="705" ht="17.25" spans="25:51">
      <c r="Y705" s="87"/>
      <c r="Z705">
        <f t="shared" si="55"/>
        <v>0</v>
      </c>
      <c r="AA705" t="str">
        <f t="shared" si="53"/>
        <v>花木支行</v>
      </c>
      <c r="AB705" s="82" t="s">
        <v>688</v>
      </c>
      <c r="AC705" s="82">
        <v>0</v>
      </c>
      <c r="AD705" s="82">
        <v>0</v>
      </c>
      <c r="AE705" s="82">
        <v>0</v>
      </c>
      <c r="AF705" s="82">
        <v>0</v>
      </c>
      <c r="AG705" t="str">
        <f t="shared" si="54"/>
        <v>花木支行</v>
      </c>
      <c r="AI705" s="90" t="s">
        <v>987</v>
      </c>
      <c r="AJ705" s="90" t="s">
        <v>34</v>
      </c>
      <c r="AX705" t="s">
        <v>987</v>
      </c>
      <c r="AY705" t="s">
        <v>34</v>
      </c>
    </row>
    <row r="706" ht="17.25" spans="25:51">
      <c r="Y706" s="87"/>
      <c r="Z706">
        <f t="shared" si="55"/>
        <v>0</v>
      </c>
      <c r="AA706" t="str">
        <f t="shared" ref="AA706:AA739" si="56">AG706</f>
        <v>孙桥支行</v>
      </c>
      <c r="AB706" s="82" t="s">
        <v>536</v>
      </c>
      <c r="AC706" s="82">
        <v>0</v>
      </c>
      <c r="AD706" s="82">
        <v>0</v>
      </c>
      <c r="AE706" s="82">
        <v>0</v>
      </c>
      <c r="AF706" s="82">
        <v>0</v>
      </c>
      <c r="AG706" t="str">
        <f t="shared" ref="AG706:AG739" si="57">IFERROR(VLOOKUP(AB706,$AI:$AJ,2,FALSE),0)</f>
        <v>孙桥支行</v>
      </c>
      <c r="AI706" s="96" t="s">
        <v>1030</v>
      </c>
      <c r="AJ706" s="90" t="s">
        <v>34</v>
      </c>
      <c r="AX706" t="s">
        <v>1030</v>
      </c>
      <c r="AY706" t="s">
        <v>34</v>
      </c>
    </row>
    <row r="707" ht="17.25" spans="25:51">
      <c r="Y707" s="87"/>
      <c r="Z707">
        <f t="shared" si="55"/>
        <v>0</v>
      </c>
      <c r="AA707" t="str">
        <f t="shared" si="56"/>
        <v>江镇支行</v>
      </c>
      <c r="AB707" s="82" t="s">
        <v>1036</v>
      </c>
      <c r="AC707" s="82">
        <v>0</v>
      </c>
      <c r="AD707" s="82">
        <v>0</v>
      </c>
      <c r="AE707" s="82">
        <v>0</v>
      </c>
      <c r="AF707" s="82">
        <v>0</v>
      </c>
      <c r="AG707" t="str">
        <f t="shared" si="57"/>
        <v>江镇支行</v>
      </c>
      <c r="AI707" s="90" t="s">
        <v>401</v>
      </c>
      <c r="AJ707" s="90" t="s">
        <v>34</v>
      </c>
      <c r="AX707" t="s">
        <v>401</v>
      </c>
      <c r="AY707" t="s">
        <v>34</v>
      </c>
    </row>
    <row r="708" ht="17.25" spans="25:51">
      <c r="Y708" s="87"/>
      <c r="Z708">
        <f t="shared" ref="Z708:Z739" si="58">P708-Y708</f>
        <v>0</v>
      </c>
      <c r="AA708" t="str">
        <f t="shared" si="56"/>
        <v>高桥支行</v>
      </c>
      <c r="AB708" s="82" t="s">
        <v>896</v>
      </c>
      <c r="AC708" s="82">
        <v>0</v>
      </c>
      <c r="AD708" s="82">
        <v>0</v>
      </c>
      <c r="AE708" s="82">
        <v>0</v>
      </c>
      <c r="AF708" s="82">
        <v>0</v>
      </c>
      <c r="AG708" t="str">
        <f t="shared" si="57"/>
        <v>高桥支行</v>
      </c>
      <c r="AI708" s="90" t="s">
        <v>89</v>
      </c>
      <c r="AJ708" s="90" t="s">
        <v>34</v>
      </c>
      <c r="AX708" t="s">
        <v>89</v>
      </c>
      <c r="AY708" t="s">
        <v>34</v>
      </c>
    </row>
    <row r="709" ht="17.25" spans="25:51">
      <c r="Y709" s="87"/>
      <c r="Z709">
        <f t="shared" si="58"/>
        <v>0</v>
      </c>
      <c r="AA709" t="str">
        <f t="shared" si="56"/>
        <v>授信审批部</v>
      </c>
      <c r="AB709" s="82" t="s">
        <v>541</v>
      </c>
      <c r="AC709" s="82">
        <v>0</v>
      </c>
      <c r="AD709" s="82">
        <v>0</v>
      </c>
      <c r="AE709" s="82">
        <v>0</v>
      </c>
      <c r="AF709" s="82">
        <v>0</v>
      </c>
      <c r="AG709" t="str">
        <f t="shared" si="57"/>
        <v>授信审批部</v>
      </c>
      <c r="AI709" s="90" t="s">
        <v>48</v>
      </c>
      <c r="AJ709" s="90" t="s">
        <v>34</v>
      </c>
      <c r="AX709" t="s">
        <v>48</v>
      </c>
      <c r="AY709" t="s">
        <v>34</v>
      </c>
    </row>
    <row r="710" ht="17.25" spans="25:51">
      <c r="Y710" s="87"/>
      <c r="Z710">
        <f t="shared" si="58"/>
        <v>0</v>
      </c>
      <c r="AA710" t="str">
        <f t="shared" si="56"/>
        <v>金桥支行</v>
      </c>
      <c r="AB710" s="82" t="s">
        <v>539</v>
      </c>
      <c r="AC710" s="82">
        <v>0</v>
      </c>
      <c r="AD710" s="82">
        <v>0</v>
      </c>
      <c r="AE710" s="82">
        <v>0</v>
      </c>
      <c r="AF710" s="82">
        <v>0</v>
      </c>
      <c r="AG710" t="str">
        <f t="shared" si="57"/>
        <v>金桥支行</v>
      </c>
      <c r="AI710" s="90" t="s">
        <v>347</v>
      </c>
      <c r="AJ710" s="90" t="s">
        <v>78</v>
      </c>
      <c r="AX710" s="82" t="s">
        <v>347</v>
      </c>
      <c r="AY710" s="82" t="s">
        <v>78</v>
      </c>
    </row>
    <row r="711" ht="17.25" spans="25:51">
      <c r="Y711" s="87"/>
      <c r="Z711">
        <f t="shared" si="58"/>
        <v>0</v>
      </c>
      <c r="AA711">
        <f t="shared" si="56"/>
        <v>0</v>
      </c>
      <c r="AB711" s="82" t="s">
        <v>1037</v>
      </c>
      <c r="AC711" s="82">
        <v>0</v>
      </c>
      <c r="AD711" s="82">
        <v>0</v>
      </c>
      <c r="AE711" s="82">
        <v>0</v>
      </c>
      <c r="AF711" s="82">
        <v>0</v>
      </c>
      <c r="AG711">
        <f t="shared" si="57"/>
        <v>0</v>
      </c>
      <c r="AI711" s="90" t="s">
        <v>702</v>
      </c>
      <c r="AJ711" s="90" t="s">
        <v>34</v>
      </c>
      <c r="AX711" t="s">
        <v>702</v>
      </c>
      <c r="AY711" t="s">
        <v>34</v>
      </c>
    </row>
    <row r="712" ht="17.25" spans="25:51">
      <c r="Y712" s="87"/>
      <c r="Z712">
        <f t="shared" si="58"/>
        <v>0</v>
      </c>
      <c r="AA712" t="str">
        <f t="shared" si="56"/>
        <v>曹路支行</v>
      </c>
      <c r="AB712" s="82" t="s">
        <v>866</v>
      </c>
      <c r="AC712" s="82">
        <v>0</v>
      </c>
      <c r="AD712" s="82">
        <v>0</v>
      </c>
      <c r="AE712" s="82">
        <v>0</v>
      </c>
      <c r="AF712" s="82">
        <v>0</v>
      </c>
      <c r="AG712" t="str">
        <f t="shared" si="57"/>
        <v>曹路支行</v>
      </c>
      <c r="AI712" s="90" t="s">
        <v>656</v>
      </c>
      <c r="AJ712" s="90" t="s">
        <v>34</v>
      </c>
      <c r="AX712" t="s">
        <v>656</v>
      </c>
      <c r="AY712" t="s">
        <v>34</v>
      </c>
    </row>
    <row r="713" ht="17.25" spans="25:51">
      <c r="Y713" s="87"/>
      <c r="Z713">
        <f t="shared" si="58"/>
        <v>0</v>
      </c>
      <c r="AA713" t="str">
        <f t="shared" si="56"/>
        <v>陆家嘴支行</v>
      </c>
      <c r="AB713" s="82" t="s">
        <v>666</v>
      </c>
      <c r="AC713" s="82">
        <v>0</v>
      </c>
      <c r="AD713" s="82">
        <v>0</v>
      </c>
      <c r="AE713" s="82">
        <v>0</v>
      </c>
      <c r="AF713" s="82">
        <v>0</v>
      </c>
      <c r="AG713" t="str">
        <f t="shared" si="57"/>
        <v>陆家嘴支行</v>
      </c>
      <c r="AI713" s="90" t="s">
        <v>284</v>
      </c>
      <c r="AJ713" s="90" t="s">
        <v>34</v>
      </c>
      <c r="AX713" t="s">
        <v>284</v>
      </c>
      <c r="AY713" t="s">
        <v>34</v>
      </c>
    </row>
    <row r="714" ht="17.25" spans="25:51">
      <c r="Y714" s="87"/>
      <c r="Z714">
        <f t="shared" si="58"/>
        <v>0</v>
      </c>
      <c r="AA714" t="str">
        <f t="shared" si="56"/>
        <v>营业部</v>
      </c>
      <c r="AB714" s="82" t="s">
        <v>645</v>
      </c>
      <c r="AC714" s="82">
        <v>0</v>
      </c>
      <c r="AD714" s="82">
        <v>0</v>
      </c>
      <c r="AE714" s="82">
        <v>0</v>
      </c>
      <c r="AF714" s="82">
        <v>0</v>
      </c>
      <c r="AG714" t="str">
        <f t="shared" si="57"/>
        <v>营业部</v>
      </c>
      <c r="AI714" s="90" t="s">
        <v>936</v>
      </c>
      <c r="AJ714" s="90" t="s">
        <v>34</v>
      </c>
      <c r="AX714" t="s">
        <v>936</v>
      </c>
      <c r="AY714" t="s">
        <v>34</v>
      </c>
    </row>
    <row r="715" ht="17.25" spans="25:51">
      <c r="Y715" s="87"/>
      <c r="Z715">
        <f t="shared" si="58"/>
        <v>0</v>
      </c>
      <c r="AA715" t="str">
        <f t="shared" si="56"/>
        <v>公司金融部</v>
      </c>
      <c r="AB715" s="82" t="s">
        <v>205</v>
      </c>
      <c r="AC715" s="82">
        <v>0</v>
      </c>
      <c r="AD715" s="82">
        <v>0</v>
      </c>
      <c r="AE715" s="82">
        <v>0</v>
      </c>
      <c r="AF715" s="82">
        <v>0</v>
      </c>
      <c r="AG715" t="str">
        <f t="shared" si="57"/>
        <v>公司金融部</v>
      </c>
      <c r="AI715" s="90" t="s">
        <v>982</v>
      </c>
      <c r="AJ715" s="90" t="s">
        <v>34</v>
      </c>
      <c r="AX715" t="s">
        <v>982</v>
      </c>
      <c r="AY715" t="s">
        <v>34</v>
      </c>
    </row>
    <row r="716" ht="17.25" spans="25:51">
      <c r="Y716" s="87"/>
      <c r="Z716">
        <f t="shared" si="58"/>
        <v>0</v>
      </c>
      <c r="AA716" t="str">
        <f t="shared" si="56"/>
        <v>运营管理部</v>
      </c>
      <c r="AB716" s="82" t="s">
        <v>335</v>
      </c>
      <c r="AC716" s="82">
        <v>0</v>
      </c>
      <c r="AD716" s="82">
        <v>0</v>
      </c>
      <c r="AE716" s="82">
        <v>0</v>
      </c>
      <c r="AF716" s="82">
        <v>0</v>
      </c>
      <c r="AG716" t="str">
        <f t="shared" si="57"/>
        <v>运营管理部</v>
      </c>
      <c r="AI716" s="90" t="s">
        <v>995</v>
      </c>
      <c r="AJ716" s="90" t="s">
        <v>34</v>
      </c>
      <c r="AX716" t="s">
        <v>995</v>
      </c>
      <c r="AY716" t="s">
        <v>34</v>
      </c>
    </row>
    <row r="717" ht="17.25" spans="25:51">
      <c r="Y717" s="87"/>
      <c r="Z717">
        <f t="shared" si="58"/>
        <v>0</v>
      </c>
      <c r="AA717" t="str">
        <f t="shared" si="56"/>
        <v>运营管理部业务保障部</v>
      </c>
      <c r="AB717" s="82" t="s">
        <v>430</v>
      </c>
      <c r="AC717" s="82">
        <v>0</v>
      </c>
      <c r="AD717" s="82">
        <v>0</v>
      </c>
      <c r="AE717" s="82">
        <v>0</v>
      </c>
      <c r="AF717" s="82">
        <v>0</v>
      </c>
      <c r="AG717" t="str">
        <f t="shared" si="57"/>
        <v>运营管理部业务保障部</v>
      </c>
      <c r="AI717" s="90" t="s">
        <v>1038</v>
      </c>
      <c r="AJ717" s="90" t="s">
        <v>34</v>
      </c>
      <c r="AX717" t="s">
        <v>1038</v>
      </c>
      <c r="AY717" t="s">
        <v>34</v>
      </c>
    </row>
    <row r="718" ht="17.25" spans="25:51">
      <c r="Y718" s="87"/>
      <c r="Z718">
        <f t="shared" si="58"/>
        <v>0</v>
      </c>
      <c r="AA718" t="str">
        <f t="shared" si="56"/>
        <v>合庆支行</v>
      </c>
      <c r="AB718" s="82" t="s">
        <v>542</v>
      </c>
      <c r="AC718" s="82">
        <v>0</v>
      </c>
      <c r="AD718" s="82">
        <v>0</v>
      </c>
      <c r="AE718" s="82">
        <v>0</v>
      </c>
      <c r="AF718" s="82">
        <v>0</v>
      </c>
      <c r="AG718" t="str">
        <f t="shared" si="57"/>
        <v>合庆支行</v>
      </c>
      <c r="AI718" s="90" t="s">
        <v>1039</v>
      </c>
      <c r="AJ718" s="90" t="s">
        <v>34</v>
      </c>
      <c r="AX718" t="s">
        <v>1039</v>
      </c>
      <c r="AY718" t="s">
        <v>34</v>
      </c>
    </row>
    <row r="719" ht="17.25" spans="25:51">
      <c r="Y719" s="87"/>
      <c r="Z719">
        <f t="shared" si="58"/>
        <v>0</v>
      </c>
      <c r="AA719" t="str">
        <f t="shared" si="56"/>
        <v>陆家嘴支行</v>
      </c>
      <c r="AB719" s="82" t="s">
        <v>649</v>
      </c>
      <c r="AC719" s="82">
        <v>0</v>
      </c>
      <c r="AD719" s="82">
        <v>0</v>
      </c>
      <c r="AE719" s="82">
        <v>0</v>
      </c>
      <c r="AF719" s="82">
        <v>0</v>
      </c>
      <c r="AG719" t="str">
        <f t="shared" si="57"/>
        <v>陆家嘴支行</v>
      </c>
      <c r="AI719" s="90" t="s">
        <v>547</v>
      </c>
      <c r="AJ719" s="90" t="s">
        <v>34</v>
      </c>
      <c r="AX719" t="s">
        <v>547</v>
      </c>
      <c r="AY719" t="s">
        <v>34</v>
      </c>
    </row>
    <row r="720" ht="17.25" spans="25:51">
      <c r="Y720" s="87"/>
      <c r="Z720">
        <f t="shared" si="58"/>
        <v>0</v>
      </c>
      <c r="AA720" t="str">
        <f t="shared" si="56"/>
        <v>施湾支行</v>
      </c>
      <c r="AB720" s="82" t="s">
        <v>1058</v>
      </c>
      <c r="AC720" s="82">
        <v>0</v>
      </c>
      <c r="AD720" s="82">
        <v>0</v>
      </c>
      <c r="AE720" s="82">
        <v>0</v>
      </c>
      <c r="AF720" s="82">
        <v>0</v>
      </c>
      <c r="AG720" t="str">
        <f t="shared" si="57"/>
        <v>施湾支行</v>
      </c>
      <c r="AI720" s="90" t="s">
        <v>658</v>
      </c>
      <c r="AJ720" s="90" t="s">
        <v>109</v>
      </c>
      <c r="AX720" t="s">
        <v>658</v>
      </c>
      <c r="AY720" t="s">
        <v>109</v>
      </c>
    </row>
    <row r="721" ht="17.25" spans="25:51">
      <c r="Y721" s="87"/>
      <c r="Z721">
        <f t="shared" si="58"/>
        <v>0</v>
      </c>
      <c r="AA721" t="str">
        <f t="shared" si="56"/>
        <v>高桥支行</v>
      </c>
      <c r="AB721" s="82" t="s">
        <v>892</v>
      </c>
      <c r="AC721" s="82">
        <v>0</v>
      </c>
      <c r="AD721" s="82">
        <v>0</v>
      </c>
      <c r="AE721" s="82">
        <v>0</v>
      </c>
      <c r="AF721" s="82">
        <v>0</v>
      </c>
      <c r="AG721" t="str">
        <f t="shared" si="57"/>
        <v>高桥支行</v>
      </c>
      <c r="AI721" s="90" t="s">
        <v>79</v>
      </c>
      <c r="AJ721" s="90" t="s">
        <v>109</v>
      </c>
      <c r="AX721" t="s">
        <v>79</v>
      </c>
      <c r="AY721" t="s">
        <v>109</v>
      </c>
    </row>
    <row r="722" ht="17.25" spans="25:51">
      <c r="Y722" s="87"/>
      <c r="Z722">
        <f t="shared" si="58"/>
        <v>0</v>
      </c>
      <c r="AA722">
        <f t="shared" si="56"/>
        <v>0</v>
      </c>
      <c r="AB722" s="82" t="s">
        <v>1040</v>
      </c>
      <c r="AC722" s="82">
        <v>0</v>
      </c>
      <c r="AD722" s="82">
        <v>0</v>
      </c>
      <c r="AE722" s="82">
        <v>0</v>
      </c>
      <c r="AF722" s="82">
        <v>0</v>
      </c>
      <c r="AG722">
        <f t="shared" si="57"/>
        <v>0</v>
      </c>
      <c r="AI722" s="90" t="s">
        <v>209</v>
      </c>
      <c r="AJ722" s="90" t="s">
        <v>109</v>
      </c>
      <c r="AX722" t="s">
        <v>209</v>
      </c>
      <c r="AY722" t="s">
        <v>109</v>
      </c>
    </row>
    <row r="723" ht="17.25" spans="25:51">
      <c r="Y723" s="87"/>
      <c r="Z723">
        <f t="shared" si="58"/>
        <v>0</v>
      </c>
      <c r="AA723" t="str">
        <f t="shared" si="56"/>
        <v>五星路支行</v>
      </c>
      <c r="AB723" s="82" t="s">
        <v>819</v>
      </c>
      <c r="AC723" s="82">
        <v>0</v>
      </c>
      <c r="AD723" s="82">
        <v>0</v>
      </c>
      <c r="AE723" s="82">
        <v>0</v>
      </c>
      <c r="AF723" s="82">
        <v>0</v>
      </c>
      <c r="AG723" t="str">
        <f t="shared" si="57"/>
        <v>五星路支行</v>
      </c>
      <c r="AI723" s="90" t="s">
        <v>120</v>
      </c>
      <c r="AJ723" s="90" t="s">
        <v>109</v>
      </c>
      <c r="AX723" t="s">
        <v>120</v>
      </c>
      <c r="AY723" t="s">
        <v>109</v>
      </c>
    </row>
    <row r="724" ht="17.25" spans="25:51">
      <c r="Y724" s="87"/>
      <c r="Z724">
        <f t="shared" si="58"/>
        <v>0</v>
      </c>
      <c r="AA724" t="str">
        <f t="shared" si="56"/>
        <v>市场一部</v>
      </c>
      <c r="AB724" s="82" t="s">
        <v>582</v>
      </c>
      <c r="AC724" s="82">
        <v>0</v>
      </c>
      <c r="AD724" s="82">
        <v>0</v>
      </c>
      <c r="AE724" s="82">
        <v>0</v>
      </c>
      <c r="AF724" s="82">
        <v>0</v>
      </c>
      <c r="AG724" t="str">
        <f t="shared" si="57"/>
        <v>市场一部</v>
      </c>
      <c r="AI724" s="90" t="s">
        <v>785</v>
      </c>
      <c r="AJ724" s="90" t="s">
        <v>109</v>
      </c>
      <c r="AX724" t="s">
        <v>785</v>
      </c>
      <c r="AY724" t="s">
        <v>109</v>
      </c>
    </row>
    <row r="725" ht="17.25" spans="25:51">
      <c r="Y725" s="87"/>
      <c r="Z725">
        <f t="shared" si="58"/>
        <v>0</v>
      </c>
      <c r="AA725">
        <f t="shared" si="56"/>
        <v>0</v>
      </c>
      <c r="AB725" s="82" t="s">
        <v>1041</v>
      </c>
      <c r="AC725" s="82">
        <v>0</v>
      </c>
      <c r="AD725" s="82">
        <v>0</v>
      </c>
      <c r="AE725" s="82">
        <v>0</v>
      </c>
      <c r="AF725" s="82">
        <v>0</v>
      </c>
      <c r="AG725">
        <f t="shared" si="57"/>
        <v>0</v>
      </c>
      <c r="AI725" s="95" t="s">
        <v>1043</v>
      </c>
      <c r="AJ725" s="90" t="s">
        <v>109</v>
      </c>
      <c r="AX725" t="s">
        <v>1043</v>
      </c>
      <c r="AY725" t="s">
        <v>109</v>
      </c>
    </row>
    <row r="726" ht="17.25" spans="25:51">
      <c r="Y726" s="87"/>
      <c r="Z726">
        <f t="shared" si="58"/>
        <v>0</v>
      </c>
      <c r="AA726" t="str">
        <f t="shared" si="56"/>
        <v>运营管理部</v>
      </c>
      <c r="AB726" s="82" t="s">
        <v>395</v>
      </c>
      <c r="AC726" s="82">
        <v>0</v>
      </c>
      <c r="AD726" s="82">
        <v>0</v>
      </c>
      <c r="AE726" s="82">
        <v>0</v>
      </c>
      <c r="AF726" s="82">
        <v>0</v>
      </c>
      <c r="AG726" t="str">
        <f t="shared" si="57"/>
        <v>运营管理部</v>
      </c>
      <c r="AI726" s="96" t="s">
        <v>1044</v>
      </c>
      <c r="AJ726" s="90" t="s">
        <v>109</v>
      </c>
      <c r="AX726" t="s">
        <v>1044</v>
      </c>
      <c r="AY726" t="s">
        <v>109</v>
      </c>
    </row>
    <row r="727" ht="17.25" spans="25:51">
      <c r="Y727" s="87"/>
      <c r="Z727">
        <f t="shared" si="58"/>
        <v>0</v>
      </c>
      <c r="AA727">
        <f t="shared" si="56"/>
        <v>0</v>
      </c>
      <c r="AB727" s="82" t="s">
        <v>1042</v>
      </c>
      <c r="AC727" s="82">
        <v>0</v>
      </c>
      <c r="AD727" s="82">
        <v>0</v>
      </c>
      <c r="AE727" s="82">
        <v>0</v>
      </c>
      <c r="AF727" s="82">
        <v>0</v>
      </c>
      <c r="AG727">
        <f t="shared" si="57"/>
        <v>0</v>
      </c>
      <c r="AI727" s="90" t="s">
        <v>1045</v>
      </c>
      <c r="AJ727" s="90" t="s">
        <v>109</v>
      </c>
      <c r="AX727" t="s">
        <v>1045</v>
      </c>
      <c r="AY727" t="s">
        <v>109</v>
      </c>
    </row>
    <row r="728" ht="17.25" spans="25:51">
      <c r="Y728" s="87"/>
      <c r="Z728">
        <f t="shared" si="58"/>
        <v>0</v>
      </c>
      <c r="AA728" t="str">
        <f t="shared" si="56"/>
        <v>唐镇支行</v>
      </c>
      <c r="AB728" s="82" t="s">
        <v>544</v>
      </c>
      <c r="AC728" s="82">
        <v>0</v>
      </c>
      <c r="AD728" s="82">
        <v>0</v>
      </c>
      <c r="AE728" s="82">
        <v>0</v>
      </c>
      <c r="AF728" s="82">
        <v>0</v>
      </c>
      <c r="AG728" t="str">
        <f t="shared" si="57"/>
        <v>唐镇支行</v>
      </c>
      <c r="AI728" s="90" t="s">
        <v>944</v>
      </c>
      <c r="AJ728" s="90" t="s">
        <v>109</v>
      </c>
      <c r="AX728" t="s">
        <v>944</v>
      </c>
      <c r="AY728" t="s">
        <v>109</v>
      </c>
    </row>
    <row r="729" ht="17.25" spans="25:51">
      <c r="Y729" s="87"/>
      <c r="Z729">
        <f t="shared" si="58"/>
        <v>0</v>
      </c>
      <c r="AA729" t="str">
        <f t="shared" si="56"/>
        <v>川沙支行</v>
      </c>
      <c r="AB729" s="82" t="s">
        <v>547</v>
      </c>
      <c r="AC729" s="82">
        <v>0</v>
      </c>
      <c r="AD729" s="82">
        <v>0</v>
      </c>
      <c r="AE729" s="82">
        <v>0</v>
      </c>
      <c r="AF729" s="82">
        <v>0</v>
      </c>
      <c r="AG729" t="str">
        <f t="shared" si="57"/>
        <v>川沙支行</v>
      </c>
      <c r="AI729" s="90" t="s">
        <v>467</v>
      </c>
      <c r="AJ729" s="90" t="s">
        <v>78</v>
      </c>
      <c r="AX729" t="s">
        <v>467</v>
      </c>
      <c r="AY729" t="s">
        <v>78</v>
      </c>
    </row>
    <row r="730" ht="17.25" spans="25:51">
      <c r="Y730" s="87"/>
      <c r="Z730">
        <f t="shared" si="58"/>
        <v>0</v>
      </c>
      <c r="AA730" t="str">
        <f t="shared" si="56"/>
        <v>唐镇支行</v>
      </c>
      <c r="AB730" s="82" t="s">
        <v>993</v>
      </c>
      <c r="AC730" s="82">
        <v>0</v>
      </c>
      <c r="AD730" s="82">
        <v>0</v>
      </c>
      <c r="AE730" s="82">
        <v>0</v>
      </c>
      <c r="AF730" s="82">
        <v>0</v>
      </c>
      <c r="AG730" t="str">
        <f t="shared" si="57"/>
        <v>唐镇支行</v>
      </c>
      <c r="AI730" s="90" t="s">
        <v>175</v>
      </c>
      <c r="AJ730" s="90" t="s">
        <v>34</v>
      </c>
      <c r="AX730" t="s">
        <v>175</v>
      </c>
      <c r="AY730" t="s">
        <v>34</v>
      </c>
    </row>
    <row r="731" ht="17.25" spans="25:51">
      <c r="Y731" s="87"/>
      <c r="Z731">
        <f t="shared" si="58"/>
        <v>0</v>
      </c>
      <c r="AA731" t="str">
        <f t="shared" si="56"/>
        <v>新园路支行</v>
      </c>
      <c r="AB731" s="82" t="s">
        <v>549</v>
      </c>
      <c r="AC731" s="82">
        <v>0</v>
      </c>
      <c r="AD731" s="82">
        <v>0</v>
      </c>
      <c r="AE731" s="82">
        <v>0</v>
      </c>
      <c r="AF731" s="82">
        <v>0</v>
      </c>
      <c r="AG731" t="str">
        <f t="shared" si="57"/>
        <v>新园路支行</v>
      </c>
      <c r="AI731" s="90" t="s">
        <v>321</v>
      </c>
      <c r="AJ731" s="90" t="s">
        <v>78</v>
      </c>
      <c r="AX731" t="s">
        <v>321</v>
      </c>
      <c r="AY731" t="s">
        <v>78</v>
      </c>
    </row>
    <row r="732" ht="17.25" spans="25:51">
      <c r="Y732" s="87"/>
      <c r="Z732">
        <f t="shared" si="58"/>
        <v>0</v>
      </c>
      <c r="AA732" t="str">
        <f t="shared" si="56"/>
        <v>张江支行</v>
      </c>
      <c r="AB732" s="82" t="s">
        <v>966</v>
      </c>
      <c r="AC732" s="82">
        <v>0</v>
      </c>
      <c r="AD732" s="82">
        <v>0</v>
      </c>
      <c r="AE732" s="82">
        <v>0</v>
      </c>
      <c r="AF732" s="82">
        <v>0</v>
      </c>
      <c r="AG732" t="str">
        <f t="shared" si="57"/>
        <v>张江支行</v>
      </c>
      <c r="AI732" s="90" t="s">
        <v>126</v>
      </c>
      <c r="AJ732" s="90" t="s">
        <v>66</v>
      </c>
      <c r="AX732" t="s">
        <v>126</v>
      </c>
      <c r="AY732" t="s">
        <v>66</v>
      </c>
    </row>
    <row r="733" ht="17.25" spans="25:51">
      <c r="Y733" s="87"/>
      <c r="Z733">
        <f t="shared" si="58"/>
        <v>0</v>
      </c>
      <c r="AA733" t="str">
        <f t="shared" si="56"/>
        <v>潼港分理处</v>
      </c>
      <c r="AB733" s="82" t="s">
        <v>552</v>
      </c>
      <c r="AC733" s="82">
        <v>0</v>
      </c>
      <c r="AD733" s="82">
        <v>0</v>
      </c>
      <c r="AE733" s="82">
        <v>0</v>
      </c>
      <c r="AF733" s="82">
        <v>0</v>
      </c>
      <c r="AG733" t="str">
        <f t="shared" si="57"/>
        <v>潼港分理处</v>
      </c>
      <c r="AI733" s="90" t="s">
        <v>528</v>
      </c>
      <c r="AJ733" s="90" t="s">
        <v>78</v>
      </c>
      <c r="AX733" t="s">
        <v>528</v>
      </c>
      <c r="AY733" t="s">
        <v>78</v>
      </c>
    </row>
    <row r="734" ht="17.25" spans="25:51">
      <c r="Y734" s="87"/>
      <c r="Z734">
        <f t="shared" si="58"/>
        <v>0</v>
      </c>
      <c r="AA734" t="str">
        <f t="shared" si="56"/>
        <v>蔡路支行</v>
      </c>
      <c r="AB734" s="82" t="s">
        <v>555</v>
      </c>
      <c r="AC734" s="82">
        <v>0</v>
      </c>
      <c r="AD734" s="82">
        <v>0</v>
      </c>
      <c r="AE734" s="82">
        <v>0</v>
      </c>
      <c r="AF734" s="82">
        <v>0</v>
      </c>
      <c r="AG734" t="str">
        <f t="shared" si="57"/>
        <v>蔡路支行</v>
      </c>
      <c r="AI734" s="90" t="s">
        <v>984</v>
      </c>
      <c r="AJ734" s="90" t="s">
        <v>78</v>
      </c>
      <c r="AX734" t="s">
        <v>984</v>
      </c>
      <c r="AY734" t="s">
        <v>78</v>
      </c>
    </row>
    <row r="735" ht="17.25" spans="25:51">
      <c r="Y735" s="87"/>
      <c r="Z735">
        <f t="shared" si="58"/>
        <v>0</v>
      </c>
      <c r="AA735" t="str">
        <f t="shared" si="56"/>
        <v>唐镇支行</v>
      </c>
      <c r="AB735" s="82" t="s">
        <v>1002</v>
      </c>
      <c r="AC735" s="82">
        <v>0</v>
      </c>
      <c r="AD735" s="82">
        <v>0</v>
      </c>
      <c r="AE735" s="82">
        <v>0</v>
      </c>
      <c r="AF735" s="82">
        <v>0</v>
      </c>
      <c r="AG735" t="str">
        <f t="shared" si="57"/>
        <v>唐镇支行</v>
      </c>
      <c r="AI735" s="95" t="s">
        <v>957</v>
      </c>
      <c r="AJ735" s="90" t="s">
        <v>78</v>
      </c>
      <c r="AX735" t="s">
        <v>957</v>
      </c>
      <c r="AY735" t="s">
        <v>78</v>
      </c>
    </row>
    <row r="736" ht="17.25" spans="25:51">
      <c r="Y736" s="87"/>
      <c r="Z736">
        <f t="shared" si="58"/>
        <v>0</v>
      </c>
      <c r="AA736">
        <f t="shared" si="56"/>
        <v>0</v>
      </c>
      <c r="AB736" s="82" t="s">
        <v>1046</v>
      </c>
      <c r="AC736" s="82">
        <v>0</v>
      </c>
      <c r="AD736" s="82">
        <v>0</v>
      </c>
      <c r="AE736" s="82">
        <v>0</v>
      </c>
      <c r="AF736" s="82">
        <v>0</v>
      </c>
      <c r="AG736">
        <f t="shared" si="57"/>
        <v>0</v>
      </c>
      <c r="AI736" s="90" t="s">
        <v>1007</v>
      </c>
      <c r="AJ736" s="90" t="s">
        <v>78</v>
      </c>
      <c r="AX736" t="s">
        <v>1007</v>
      </c>
      <c r="AY736" t="s">
        <v>78</v>
      </c>
    </row>
    <row r="737" ht="17.25" spans="25:51">
      <c r="Y737" s="87"/>
      <c r="Z737">
        <f t="shared" si="58"/>
        <v>0</v>
      </c>
      <c r="AA737">
        <f t="shared" si="56"/>
        <v>0</v>
      </c>
      <c r="AB737" s="82" t="s">
        <v>1047</v>
      </c>
      <c r="AC737" s="82">
        <v>0</v>
      </c>
      <c r="AD737" s="82">
        <v>0</v>
      </c>
      <c r="AE737" s="82">
        <v>0</v>
      </c>
      <c r="AF737" s="82">
        <v>0</v>
      </c>
      <c r="AG737">
        <f t="shared" si="57"/>
        <v>0</v>
      </c>
      <c r="AI737" s="96" t="s">
        <v>968</v>
      </c>
      <c r="AJ737" s="90" t="s">
        <v>78</v>
      </c>
      <c r="AX737" t="s">
        <v>968</v>
      </c>
      <c r="AY737" t="s">
        <v>78</v>
      </c>
    </row>
    <row r="738" ht="17.25" spans="25:51">
      <c r="Y738" s="87"/>
      <c r="Z738">
        <f t="shared" si="58"/>
        <v>0</v>
      </c>
      <c r="AA738">
        <f t="shared" si="56"/>
        <v>0</v>
      </c>
      <c r="AB738" s="82" t="s">
        <v>1048</v>
      </c>
      <c r="AC738" s="82">
        <v>0</v>
      </c>
      <c r="AD738" s="82">
        <v>0</v>
      </c>
      <c r="AE738" s="82">
        <v>0</v>
      </c>
      <c r="AF738" s="82">
        <v>0</v>
      </c>
      <c r="AG738">
        <f t="shared" si="57"/>
        <v>0</v>
      </c>
      <c r="AI738" s="90" t="s">
        <v>1049</v>
      </c>
      <c r="AJ738" s="90" t="s">
        <v>78</v>
      </c>
      <c r="AX738" t="s">
        <v>1049</v>
      </c>
      <c r="AY738" t="s">
        <v>78</v>
      </c>
    </row>
    <row r="739" spans="26:51">
      <c r="Z739">
        <f t="shared" si="58"/>
        <v>0</v>
      </c>
      <c r="AA739" t="str">
        <f t="shared" si="56"/>
        <v>和炯路支行</v>
      </c>
      <c r="AB739" s="82" t="s">
        <v>558</v>
      </c>
      <c r="AC739" s="82">
        <v>0</v>
      </c>
      <c r="AD739" s="82">
        <v>0</v>
      </c>
      <c r="AE739" s="82">
        <v>0</v>
      </c>
      <c r="AF739" s="82">
        <v>0</v>
      </c>
      <c r="AG739" t="str">
        <f t="shared" si="57"/>
        <v>和炯路支行</v>
      </c>
      <c r="AI739" s="90" t="s">
        <v>964</v>
      </c>
      <c r="AJ739" s="90" t="s">
        <v>32</v>
      </c>
      <c r="AX739" t="s">
        <v>964</v>
      </c>
      <c r="AY739" t="s">
        <v>32</v>
      </c>
    </row>
    <row r="740" spans="28:51">
      <c r="AB740" s="82" t="s">
        <v>146</v>
      </c>
      <c r="AI740" s="90" t="s">
        <v>997</v>
      </c>
      <c r="AJ740" s="90" t="s">
        <v>32</v>
      </c>
      <c r="AX740" t="s">
        <v>997</v>
      </c>
      <c r="AY740" t="s">
        <v>32</v>
      </c>
    </row>
    <row r="741" spans="28:51">
      <c r="AB741" s="82" t="s">
        <v>151</v>
      </c>
      <c r="AC741" s="82">
        <v>23</v>
      </c>
      <c r="AD741" s="82">
        <v>2527962</v>
      </c>
      <c r="AE741" s="82">
        <v>35</v>
      </c>
      <c r="AF741" s="82">
        <v>3969884</v>
      </c>
      <c r="AI741" s="90" t="s">
        <v>1050</v>
      </c>
      <c r="AJ741" s="90" t="s">
        <v>32</v>
      </c>
      <c r="AX741" t="s">
        <v>1050</v>
      </c>
      <c r="AY741" t="s">
        <v>32</v>
      </c>
    </row>
    <row r="742" spans="35:51">
      <c r="AI742" s="90" t="s">
        <v>317</v>
      </c>
      <c r="AJ742" s="90" t="s">
        <v>32</v>
      </c>
      <c r="AX742" t="s">
        <v>317</v>
      </c>
      <c r="AY742" t="s">
        <v>32</v>
      </c>
    </row>
    <row r="743" spans="35:51">
      <c r="AI743" s="90" t="s">
        <v>394</v>
      </c>
      <c r="AJ743" s="90" t="s">
        <v>32</v>
      </c>
      <c r="AX743" t="s">
        <v>394</v>
      </c>
      <c r="AY743" t="s">
        <v>32</v>
      </c>
    </row>
    <row r="744" spans="35:51">
      <c r="AI744" s="90" t="s">
        <v>204</v>
      </c>
      <c r="AJ744" s="90" t="s">
        <v>32</v>
      </c>
      <c r="AX744" t="s">
        <v>204</v>
      </c>
      <c r="AY744" t="s">
        <v>32</v>
      </c>
    </row>
    <row r="745" spans="35:51">
      <c r="AI745" s="93" t="s">
        <v>428</v>
      </c>
      <c r="AJ745" s="90" t="s">
        <v>32</v>
      </c>
      <c r="AX745" t="s">
        <v>428</v>
      </c>
      <c r="AY745" t="s">
        <v>32</v>
      </c>
    </row>
    <row r="746" spans="35:51">
      <c r="AI746" s="90" t="s">
        <v>405</v>
      </c>
      <c r="AJ746" s="90" t="s">
        <v>32</v>
      </c>
      <c r="AX746" t="s">
        <v>405</v>
      </c>
      <c r="AY746" t="s">
        <v>32</v>
      </c>
    </row>
    <row r="747" spans="35:51">
      <c r="AI747" s="95" t="s">
        <v>142</v>
      </c>
      <c r="AJ747" s="90" t="s">
        <v>32</v>
      </c>
      <c r="AX747" t="s">
        <v>142</v>
      </c>
      <c r="AY747" t="s">
        <v>32</v>
      </c>
    </row>
    <row r="748" spans="35:51">
      <c r="AI748" s="96" t="s">
        <v>283</v>
      </c>
      <c r="AJ748" s="90" t="s">
        <v>34</v>
      </c>
      <c r="AX748" t="s">
        <v>283</v>
      </c>
      <c r="AY748" t="s">
        <v>34</v>
      </c>
    </row>
    <row r="749" spans="35:51">
      <c r="AI749" s="90" t="s">
        <v>1051</v>
      </c>
      <c r="AJ749" s="90" t="s">
        <v>167</v>
      </c>
      <c r="AX749" t="s">
        <v>1051</v>
      </c>
      <c r="AY749" t="s">
        <v>167</v>
      </c>
    </row>
    <row r="750" spans="35:51">
      <c r="AI750" s="90" t="s">
        <v>1052</v>
      </c>
      <c r="AJ750" s="90" t="s">
        <v>32</v>
      </c>
      <c r="AX750" t="s">
        <v>1052</v>
      </c>
      <c r="AY750" t="s">
        <v>32</v>
      </c>
    </row>
    <row r="751" spans="35:51">
      <c r="AI751" s="90" t="s">
        <v>930</v>
      </c>
      <c r="AJ751" s="90" t="s">
        <v>32</v>
      </c>
      <c r="AX751" t="s">
        <v>930</v>
      </c>
      <c r="AY751" t="s">
        <v>32</v>
      </c>
    </row>
    <row r="752" spans="35:51">
      <c r="AI752" s="95" t="s">
        <v>958</v>
      </c>
      <c r="AJ752" s="90" t="s">
        <v>32</v>
      </c>
      <c r="AX752" t="s">
        <v>958</v>
      </c>
      <c r="AY752" t="s">
        <v>32</v>
      </c>
    </row>
    <row r="753" spans="35:51">
      <c r="AI753" s="90" t="s">
        <v>1036</v>
      </c>
      <c r="AJ753" s="90" t="s">
        <v>32</v>
      </c>
      <c r="AX753" t="s">
        <v>1036</v>
      </c>
      <c r="AY753" t="s">
        <v>32</v>
      </c>
    </row>
    <row r="754" spans="35:51">
      <c r="AI754" s="90" t="s">
        <v>1053</v>
      </c>
      <c r="AJ754" s="90" t="s">
        <v>32</v>
      </c>
      <c r="AX754" t="s">
        <v>1053</v>
      </c>
      <c r="AY754" t="s">
        <v>32</v>
      </c>
    </row>
    <row r="755" spans="35:51">
      <c r="AI755" s="90" t="s">
        <v>1054</v>
      </c>
      <c r="AJ755" s="90" t="s">
        <v>32</v>
      </c>
      <c r="AX755" t="s">
        <v>1054</v>
      </c>
      <c r="AY755" t="s">
        <v>32</v>
      </c>
    </row>
    <row r="756" spans="35:51">
      <c r="AI756" s="90" t="s">
        <v>1055</v>
      </c>
      <c r="AJ756" s="90" t="s">
        <v>32</v>
      </c>
      <c r="AX756" t="s">
        <v>1055</v>
      </c>
      <c r="AY756" t="s">
        <v>32</v>
      </c>
    </row>
    <row r="757" spans="35:51">
      <c r="AI757" s="90" t="s">
        <v>1056</v>
      </c>
      <c r="AJ757" s="90" t="s">
        <v>32</v>
      </c>
      <c r="AX757" t="s">
        <v>1056</v>
      </c>
      <c r="AY757" t="s">
        <v>32</v>
      </c>
    </row>
    <row r="758" spans="35:51">
      <c r="AI758" s="90" t="s">
        <v>1057</v>
      </c>
      <c r="AJ758" s="90" t="s">
        <v>32</v>
      </c>
      <c r="AX758" t="s">
        <v>1057</v>
      </c>
      <c r="AY758" t="s">
        <v>32</v>
      </c>
    </row>
    <row r="759" spans="35:51">
      <c r="AI759" s="90" t="s">
        <v>378</v>
      </c>
      <c r="AJ759" s="90" t="s">
        <v>210</v>
      </c>
      <c r="AX759" t="s">
        <v>378</v>
      </c>
      <c r="AY759" t="s">
        <v>210</v>
      </c>
    </row>
    <row r="760" spans="35:51">
      <c r="AI760" s="90" t="s">
        <v>502</v>
      </c>
      <c r="AJ760" s="90" t="s">
        <v>210</v>
      </c>
      <c r="AX760" t="s">
        <v>502</v>
      </c>
      <c r="AY760" t="s">
        <v>210</v>
      </c>
    </row>
    <row r="761" spans="35:51">
      <c r="AI761" s="90" t="s">
        <v>1058</v>
      </c>
      <c r="AJ761" s="90" t="s">
        <v>210</v>
      </c>
      <c r="AX761" t="s">
        <v>1058</v>
      </c>
      <c r="AY761" t="s">
        <v>210</v>
      </c>
    </row>
    <row r="762" spans="35:51">
      <c r="AI762" s="90" t="s">
        <v>994</v>
      </c>
      <c r="AJ762" s="90" t="s">
        <v>210</v>
      </c>
      <c r="AX762" t="s">
        <v>994</v>
      </c>
      <c r="AY762" t="s">
        <v>210</v>
      </c>
    </row>
    <row r="763" spans="35:51">
      <c r="AI763" s="90" t="s">
        <v>818</v>
      </c>
      <c r="AJ763" s="90" t="s">
        <v>210</v>
      </c>
      <c r="AX763" t="s">
        <v>818</v>
      </c>
      <c r="AY763" t="s">
        <v>210</v>
      </c>
    </row>
    <row r="764" spans="35:51">
      <c r="AI764" s="90" t="s">
        <v>526</v>
      </c>
      <c r="AJ764" s="90" t="s">
        <v>210</v>
      </c>
      <c r="AX764" t="s">
        <v>526</v>
      </c>
      <c r="AY764" t="s">
        <v>210</v>
      </c>
    </row>
    <row r="765" spans="35:51">
      <c r="AI765" s="90" t="s">
        <v>186</v>
      </c>
      <c r="AJ765" s="90" t="s">
        <v>210</v>
      </c>
      <c r="AX765" t="s">
        <v>186</v>
      </c>
      <c r="AY765" t="s">
        <v>210</v>
      </c>
    </row>
    <row r="766" spans="35:51">
      <c r="AI766" s="95" t="s">
        <v>1059</v>
      </c>
      <c r="AJ766" s="90" t="s">
        <v>210</v>
      </c>
      <c r="AX766" t="s">
        <v>1059</v>
      </c>
      <c r="AY766" t="s">
        <v>210</v>
      </c>
    </row>
    <row r="767" spans="35:51">
      <c r="AI767" s="96" t="s">
        <v>1001</v>
      </c>
      <c r="AJ767" s="90" t="s">
        <v>210</v>
      </c>
      <c r="AX767" t="s">
        <v>1001</v>
      </c>
      <c r="AY767" t="s">
        <v>210</v>
      </c>
    </row>
    <row r="768" spans="35:51">
      <c r="AI768" s="90" t="s">
        <v>707</v>
      </c>
      <c r="AJ768" s="90" t="s">
        <v>210</v>
      </c>
      <c r="AX768" t="s">
        <v>707</v>
      </c>
      <c r="AY768" t="s">
        <v>210</v>
      </c>
    </row>
    <row r="769" spans="35:51">
      <c r="AI769" s="90" t="s">
        <v>1060</v>
      </c>
      <c r="AJ769" s="90" t="s">
        <v>210</v>
      </c>
      <c r="AX769" t="s">
        <v>1060</v>
      </c>
      <c r="AY769" t="s">
        <v>210</v>
      </c>
    </row>
    <row r="770" spans="35:51">
      <c r="AI770" s="90" t="s">
        <v>357</v>
      </c>
      <c r="AJ770" s="90" t="s">
        <v>167</v>
      </c>
      <c r="AX770" t="s">
        <v>357</v>
      </c>
      <c r="AY770" t="s">
        <v>167</v>
      </c>
    </row>
    <row r="771" spans="35:51">
      <c r="AI771" s="90" t="s">
        <v>422</v>
      </c>
      <c r="AJ771" s="90" t="s">
        <v>167</v>
      </c>
      <c r="AX771" t="s">
        <v>422</v>
      </c>
      <c r="AY771" t="s">
        <v>167</v>
      </c>
    </row>
    <row r="772" spans="35:51">
      <c r="AI772" s="90" t="s">
        <v>74</v>
      </c>
      <c r="AJ772" s="90" t="s">
        <v>93</v>
      </c>
      <c r="AX772" t="s">
        <v>74</v>
      </c>
      <c r="AY772" t="s">
        <v>93</v>
      </c>
    </row>
    <row r="773" spans="35:51">
      <c r="AI773" s="90" t="s">
        <v>1061</v>
      </c>
      <c r="AJ773" s="90" t="s">
        <v>167</v>
      </c>
      <c r="AX773" t="s">
        <v>1061</v>
      </c>
      <c r="AY773" t="s">
        <v>167</v>
      </c>
    </row>
    <row r="774" spans="35:51">
      <c r="AI774" s="90" t="s">
        <v>705</v>
      </c>
      <c r="AJ774" s="90" t="s">
        <v>167</v>
      </c>
      <c r="AX774" t="s">
        <v>705</v>
      </c>
      <c r="AY774" t="s">
        <v>167</v>
      </c>
    </row>
    <row r="775" spans="35:51">
      <c r="AI775" s="90" t="s">
        <v>872</v>
      </c>
      <c r="AJ775" s="90" t="s">
        <v>167</v>
      </c>
      <c r="AX775" t="s">
        <v>872</v>
      </c>
      <c r="AY775" t="s">
        <v>167</v>
      </c>
    </row>
    <row r="776" spans="35:51">
      <c r="AI776" s="90" t="s">
        <v>851</v>
      </c>
      <c r="AJ776" s="90" t="s">
        <v>167</v>
      </c>
      <c r="AX776" t="s">
        <v>851</v>
      </c>
      <c r="AY776" t="s">
        <v>167</v>
      </c>
    </row>
    <row r="777" spans="35:51">
      <c r="AI777" s="90" t="s">
        <v>663</v>
      </c>
      <c r="AJ777" s="90" t="s">
        <v>167</v>
      </c>
      <c r="AX777" t="s">
        <v>663</v>
      </c>
      <c r="AY777" t="s">
        <v>167</v>
      </c>
    </row>
    <row r="778" spans="35:51">
      <c r="AI778" s="90" t="s">
        <v>861</v>
      </c>
      <c r="AJ778" s="90" t="s">
        <v>182</v>
      </c>
      <c r="AX778" t="s">
        <v>861</v>
      </c>
      <c r="AY778" t="s">
        <v>182</v>
      </c>
    </row>
    <row r="779" spans="35:51">
      <c r="AI779" s="90" t="s">
        <v>1062</v>
      </c>
      <c r="AJ779" s="90" t="s">
        <v>49</v>
      </c>
      <c r="AX779" t="s">
        <v>1062</v>
      </c>
      <c r="AY779" t="s">
        <v>49</v>
      </c>
    </row>
    <row r="780" spans="35:36">
      <c r="AI780" s="90" t="s">
        <v>103</v>
      </c>
      <c r="AJ780" s="90" t="s">
        <v>35</v>
      </c>
    </row>
    <row r="781" spans="35:36">
      <c r="AI781" s="90" t="s">
        <v>101</v>
      </c>
      <c r="AJ781" s="90" t="s">
        <v>100</v>
      </c>
    </row>
    <row r="782" spans="35:36">
      <c r="AI782" s="90"/>
      <c r="AJ782" s="90"/>
    </row>
    <row r="783" spans="35:36">
      <c r="AI783" s="90"/>
      <c r="AJ783" s="90"/>
    </row>
    <row r="784" spans="35:36">
      <c r="AI784" s="90"/>
      <c r="AJ784" s="90"/>
    </row>
    <row r="785" spans="35:36">
      <c r="AI785" s="90"/>
      <c r="AJ785" s="90"/>
    </row>
    <row r="786" spans="35:36">
      <c r="AI786" s="90"/>
      <c r="AJ786" s="90"/>
    </row>
    <row r="787" spans="35:36">
      <c r="AI787" s="90"/>
      <c r="AJ787" s="90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3" operator="greaterThan">
      <formula>0</formula>
    </cfRule>
  </conditionalFormatting>
  <conditionalFormatting sqref="E4:E47">
    <cfRule type="cellIs" dxfId="1" priority="7" operator="equal">
      <formula>0</formula>
    </cfRule>
  </conditionalFormatting>
  <conditionalFormatting sqref="I4:I47">
    <cfRule type="cellIs" dxfId="2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{6884e853-12a2-4f40-8e59-483baf0b71a5}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{2ecebbe5-b198-40ff-b7d2-ccde2c73e76d}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{3b3fac5a-7981-43f6-917c-ce63e2caceda}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{dbede87f-be1f-4fe3-b0e9-178a0d81203a}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{618bb502-2d2f-46ef-8add-ef6ca0b941c2}</x14:id>
        </ext>
      </extLst>
    </cfRule>
  </conditionalFormatting>
  <conditionalFormatting sqref="L4:L47">
    <cfRule type="cellIs" dxfId="0" priority="2" operator="greaterThan">
      <formula>0</formula>
    </cfRule>
  </conditionalFormatting>
  <conditionalFormatting sqref="P4:P47">
    <cfRule type="cellIs" dxfId="1" priority="8" operator="equal">
      <formula>0</formula>
    </cfRule>
  </conditionalFormatting>
  <conditionalFormatting sqref="V4:V47">
    <cfRule type="cellIs" dxfId="2" priority="4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{c0ec18b4-9f4d-4037-93ac-677ebea902fb}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{dbb33f57-44e9-49a2-9e1d-3137a21f2334}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{48e32043-ae4c-4b15-8cf3-cad106708faa}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{d0d041e3-572d-4617-9729-c7e848a9f053}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{14ea923c-20fd-44cb-b972-38b3120a09c7}</x14:id>
        </ext>
      </extLst>
    </cfRule>
  </conditionalFormatting>
  <conditionalFormatting sqref="X4:X47 Y48:Y738">
    <cfRule type="top10" dxfId="3" priority="6" rank="10"/>
  </conditionalFormatting>
  <conditionalFormatting sqref="Y4:Z4 Y5:Y47 Z5:Z739">
    <cfRule type="cellIs" dxfId="2" priority="1" operator="equal">
      <formula>0</formula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884e853-12a2-4f40-8e59-483baf0b71a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2ecebbe5-b198-40ff-b7d2-ccde2c73e76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b3fac5a-7981-43f6-917c-ce63e2caced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bede87f-be1f-4fe3-b0e9-178a0d81203a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18bb502-2d2f-46ef-8add-ef6ca0b941c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c0ec18b4-9f4d-4037-93ac-677ebea902fb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bb33f57-44e9-49a2-9e1d-3137a21f233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48e32043-ae4c-4b15-8cf3-cad106708faa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d0d041e3-572d-4617-9729-c7e848a9f05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14ea923c-20fd-44cb-b972-38b3120a09c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BW787"/>
  <sheetViews>
    <sheetView workbookViewId="0">
      <selection activeCell="I24" sqref="I24"/>
    </sheetView>
  </sheetViews>
  <sheetFormatPr defaultColWidth="9" defaultRowHeight="13.5"/>
  <cols>
    <col min="1" max="1" width="9.4" style="81" customWidth="1"/>
    <col min="2" max="2" width="16" style="81" customWidth="1"/>
    <col min="3" max="3" width="6" style="81" customWidth="1"/>
    <col min="4" max="4" width="11.8666666666667" style="81" customWidth="1"/>
    <col min="5" max="5" width="7.6" style="81" customWidth="1"/>
    <col min="6" max="6" width="9.6" style="81" customWidth="1"/>
    <col min="7" max="7" width="19.1333333333333" style="81" hidden="1" customWidth="1"/>
    <col min="8" max="8" width="11.8666666666667" style="81" hidden="1" customWidth="1"/>
    <col min="9" max="9" width="7.6" style="81" customWidth="1"/>
    <col min="10" max="10" width="9.13333333333333" style="81" customWidth="1"/>
    <col min="11" max="11" width="7.26666666666667" style="81" customWidth="1"/>
    <col min="12" max="12" width="11.8666666666667" customWidth="1"/>
    <col min="13" max="13" width="7.6" customWidth="1"/>
    <col min="14" max="15" width="9.6" customWidth="1"/>
    <col min="16" max="16" width="7.6" customWidth="1"/>
    <col min="17" max="17" width="9.13333333333333" customWidth="1"/>
    <col min="18" max="18" width="5.6" customWidth="1"/>
    <col min="19" max="19" width="9.13333333333333" customWidth="1"/>
    <col min="20" max="20" width="9.6" customWidth="1"/>
    <col min="21" max="22" width="7.6" customWidth="1"/>
    <col min="23" max="23" width="9.13333333333333" customWidth="1"/>
    <col min="24" max="25" width="24.0666666666667" customWidth="1"/>
    <col min="26" max="27" width="21" customWidth="1"/>
    <col min="28" max="28" width="12.8666666666667" style="82" customWidth="1"/>
    <col min="29" max="32" width="20.2666666666667" style="82" customWidth="1"/>
    <col min="33" max="33" width="15" customWidth="1"/>
    <col min="34" max="34" width="9" customWidth="1"/>
    <col min="35" max="35" width="9" style="83" customWidth="1"/>
    <col min="36" max="36" width="18.5333333333333" style="83" customWidth="1"/>
    <col min="37" max="37" width="9" customWidth="1"/>
    <col min="38" max="38" width="21.2666666666667" style="84" customWidth="1"/>
    <col min="39" max="42" width="27.6" style="84" customWidth="1"/>
    <col min="43" max="43" width="9" customWidth="1"/>
    <col min="44" max="44" width="21.2666666666667"/>
    <col min="45" max="48" width="27.6"/>
    <col min="49" max="52" width="9" customWidth="1"/>
    <col min="53" max="53" width="26.5333333333333" customWidth="1"/>
    <col min="54" max="54" width="12.0666666666667" customWidth="1"/>
    <col min="55" max="55" width="12.8666666666667" customWidth="1"/>
    <col min="56" max="56" width="20.2666666666667" customWidth="1"/>
    <col min="58" max="58" width="15"/>
    <col min="59" max="59" width="29.6"/>
    <col min="62" max="62" width="15" customWidth="1"/>
    <col min="63" max="63" width="12.8666666666667" customWidth="1"/>
    <col min="64" max="64" width="16.1333333333333" customWidth="1"/>
    <col min="66" max="66" width="10.8666666666667"/>
    <col min="67" max="67" width="25.1333333333333"/>
    <col min="69" max="69" width="20.6" customWidth="1"/>
    <col min="70" max="70" width="12.3333333333333" customWidth="1"/>
    <col min="74" max="74" width="10.8666666666667"/>
    <col min="75" max="75" width="12.7333333333333"/>
  </cols>
  <sheetData>
    <row r="1" ht="27" customHeight="1" spans="1:7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AA1" t="s">
        <v>1</v>
      </c>
      <c r="AB1" s="82" t="s">
        <v>2</v>
      </c>
      <c r="AC1" s="82" t="s">
        <v>3</v>
      </c>
      <c r="AD1" s="82" t="s">
        <v>4</v>
      </c>
      <c r="AE1" s="82" t="s">
        <v>5</v>
      </c>
      <c r="AF1" s="82" t="s">
        <v>6</v>
      </c>
      <c r="AG1" t="s">
        <v>1</v>
      </c>
      <c r="AI1" s="88" t="s">
        <v>7</v>
      </c>
      <c r="AJ1" s="88" t="s">
        <v>8</v>
      </c>
      <c r="AL1" s="84" t="s">
        <v>1</v>
      </c>
      <c r="AM1" s="84" t="s">
        <v>9</v>
      </c>
      <c r="AN1" s="84" t="s">
        <v>10</v>
      </c>
      <c r="AO1" s="84" t="s">
        <v>11</v>
      </c>
      <c r="AP1" s="84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92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92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ht="18" spans="1:75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1"/>
      <c r="R2" s="52" t="s">
        <v>26</v>
      </c>
      <c r="S2" s="53"/>
      <c r="T2" s="53"/>
      <c r="U2" s="53"/>
      <c r="V2" s="53"/>
      <c r="W2" s="54"/>
      <c r="X2" s="55" t="s">
        <v>27</v>
      </c>
      <c r="Y2" s="86"/>
      <c r="AA2">
        <f t="shared" ref="AA2:AA65" si="0">AG2</f>
        <v>0</v>
      </c>
      <c r="AB2" s="82" t="s">
        <v>28</v>
      </c>
      <c r="AC2" s="82">
        <v>0</v>
      </c>
      <c r="AD2" s="82">
        <v>0</v>
      </c>
      <c r="AE2" s="82">
        <v>0</v>
      </c>
      <c r="AF2" s="82">
        <v>0</v>
      </c>
      <c r="AG2">
        <f t="shared" ref="AG2:AG65" si="1">IFERROR(VLOOKUP(AB2,$AI:$AJ,2,FALSE),0)</f>
        <v>0</v>
      </c>
      <c r="AI2" s="89" t="s">
        <v>29</v>
      </c>
      <c r="AJ2" s="90" t="s">
        <v>30</v>
      </c>
      <c r="AL2" s="84">
        <v>0</v>
      </c>
      <c r="AM2" s="84">
        <v>0</v>
      </c>
      <c r="AN2" s="84">
        <v>40000</v>
      </c>
      <c r="AO2" s="84">
        <v>0</v>
      </c>
      <c r="AP2" s="84">
        <v>104500</v>
      </c>
      <c r="AR2">
        <v>0</v>
      </c>
      <c r="AS2">
        <v>0</v>
      </c>
      <c r="AT2">
        <v>40000</v>
      </c>
      <c r="AU2">
        <v>0</v>
      </c>
      <c r="AV2">
        <v>104500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ht="18.75" spans="1:75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6" t="s">
        <v>43</v>
      </c>
      <c r="R3" s="57" t="s">
        <v>36</v>
      </c>
      <c r="S3" s="58" t="s">
        <v>38</v>
      </c>
      <c r="T3" s="58" t="s">
        <v>39</v>
      </c>
      <c r="U3" s="58" t="s">
        <v>45</v>
      </c>
      <c r="V3" s="58" t="s">
        <v>42</v>
      </c>
      <c r="W3" s="59" t="s">
        <v>43</v>
      </c>
      <c r="X3" s="60"/>
      <c r="Y3" s="86"/>
      <c r="AA3">
        <f t="shared" si="0"/>
        <v>0</v>
      </c>
      <c r="AB3" s="82" t="s">
        <v>46</v>
      </c>
      <c r="AC3" s="82">
        <v>0</v>
      </c>
      <c r="AD3" s="82">
        <v>0</v>
      </c>
      <c r="AE3" s="82">
        <v>0</v>
      </c>
      <c r="AF3" s="82">
        <v>0</v>
      </c>
      <c r="AG3">
        <f t="shared" si="1"/>
        <v>0</v>
      </c>
      <c r="AI3" s="91" t="s">
        <v>47</v>
      </c>
      <c r="AJ3" s="90" t="s">
        <v>30</v>
      </c>
      <c r="AL3" s="84" t="s">
        <v>32</v>
      </c>
      <c r="AM3" s="84">
        <v>0</v>
      </c>
      <c r="AN3" s="84">
        <v>0</v>
      </c>
      <c r="AO3" s="84">
        <v>0</v>
      </c>
      <c r="AP3" s="84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ht="17.25" spans="1:75">
      <c r="A4" s="12" t="s">
        <v>50</v>
      </c>
      <c r="B4" s="13" t="s">
        <v>49</v>
      </c>
      <c r="C4" s="14">
        <v>38</v>
      </c>
      <c r="D4" s="15">
        <v>36</v>
      </c>
      <c r="E4" s="15">
        <f t="shared" ref="E4:E47" si="5">VLOOKUP(B4,$AL:$AP,4,FALSE)</f>
        <v>0</v>
      </c>
      <c r="F4" s="15">
        <v>56</v>
      </c>
      <c r="G4" s="15"/>
      <c r="H4" s="15"/>
      <c r="I4" s="15">
        <f t="shared" ref="I4:I23" si="6">SUM(E4:H4)</f>
        <v>56</v>
      </c>
      <c r="J4" s="39">
        <f t="shared" ref="J4:J48" si="7">I4/C4</f>
        <v>1.47368421052632</v>
      </c>
      <c r="K4" s="40">
        <v>110</v>
      </c>
      <c r="L4" s="15">
        <v>0</v>
      </c>
      <c r="M4" s="15">
        <f t="shared" ref="M4:M47" si="8">VLOOKUP(B4,$AL:$AP,5,FALSE)/10000</f>
        <v>2</v>
      </c>
      <c r="N4" s="15"/>
      <c r="O4" s="15"/>
      <c r="P4" s="15">
        <f t="shared" ref="P4:P47" si="9">SUM(M4:O4)</f>
        <v>2</v>
      </c>
      <c r="Q4" s="61">
        <f t="shared" ref="Q4:Q48" si="10">P4/K4</f>
        <v>0.0181818181818182</v>
      </c>
      <c r="R4" s="40">
        <v>3</v>
      </c>
      <c r="S4" s="62"/>
      <c r="T4" s="62">
        <v>28</v>
      </c>
      <c r="U4" s="62"/>
      <c r="V4" s="15">
        <f t="shared" ref="V4:V47" si="11">SUM(S4:U4)</f>
        <v>28</v>
      </c>
      <c r="W4" s="61">
        <f t="shared" ref="W4:W48" si="12">V4/R4</f>
        <v>9.33333333333333</v>
      </c>
      <c r="X4" s="63">
        <f t="shared" ref="X4:X48" si="13">IF(J4&gt;1.2,1.2,J4)*0.05+IF(Q4&gt;1.2,1.2,Q4)*0.05+IF(W4&gt;1.2,1.2,W4)*0.05</f>
        <v>0.120909090909091</v>
      </c>
      <c r="Y4" s="15">
        <v>20</v>
      </c>
      <c r="Z4">
        <f t="shared" ref="Z4:Z48" si="14">I4-Y4</f>
        <v>36</v>
      </c>
      <c r="AA4" t="str">
        <f t="shared" si="0"/>
        <v>运营管理部</v>
      </c>
      <c r="AB4" s="82" t="s">
        <v>52</v>
      </c>
      <c r="AC4" s="82">
        <v>0</v>
      </c>
      <c r="AD4" s="82">
        <v>0</v>
      </c>
      <c r="AE4" s="82">
        <v>0</v>
      </c>
      <c r="AF4" s="82">
        <v>0</v>
      </c>
      <c r="AG4" t="str">
        <f t="shared" si="1"/>
        <v>运营管理部</v>
      </c>
      <c r="AI4" s="91" t="s">
        <v>53</v>
      </c>
      <c r="AJ4" s="90" t="s">
        <v>30</v>
      </c>
      <c r="AL4" s="84" t="s">
        <v>35</v>
      </c>
      <c r="AM4" s="84">
        <v>0</v>
      </c>
      <c r="AN4" s="84">
        <v>18000</v>
      </c>
      <c r="AO4" s="84">
        <v>2</v>
      </c>
      <c r="AP4" s="84">
        <v>53000</v>
      </c>
      <c r="AR4" t="s">
        <v>35</v>
      </c>
      <c r="AS4">
        <v>0</v>
      </c>
      <c r="AT4">
        <v>18000</v>
      </c>
      <c r="AU4">
        <v>2</v>
      </c>
      <c r="AV4">
        <v>53000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ht="17.25" spans="1:75">
      <c r="A5" s="16"/>
      <c r="B5" s="17" t="s">
        <v>69</v>
      </c>
      <c r="C5" s="18">
        <v>20</v>
      </c>
      <c r="D5" s="15">
        <v>0</v>
      </c>
      <c r="E5" s="15">
        <f t="shared" si="5"/>
        <v>3</v>
      </c>
      <c r="F5" s="19"/>
      <c r="G5" s="15"/>
      <c r="H5" s="15"/>
      <c r="I5" s="15">
        <f t="shared" si="6"/>
        <v>3</v>
      </c>
      <c r="J5" s="42">
        <f t="shared" si="7"/>
        <v>0.15</v>
      </c>
      <c r="K5" s="43">
        <v>160</v>
      </c>
      <c r="L5" s="15">
        <v>0</v>
      </c>
      <c r="M5" s="15">
        <f t="shared" si="8"/>
        <v>1</v>
      </c>
      <c r="N5" s="15"/>
      <c r="O5" s="19"/>
      <c r="P5" s="15">
        <f t="shared" si="9"/>
        <v>1</v>
      </c>
      <c r="Q5" s="64">
        <f t="shared" si="10"/>
        <v>0.00625</v>
      </c>
      <c r="R5" s="40">
        <v>2</v>
      </c>
      <c r="S5" s="62">
        <v>1</v>
      </c>
      <c r="T5" s="65"/>
      <c r="U5" s="62"/>
      <c r="V5" s="15">
        <f t="shared" si="11"/>
        <v>1</v>
      </c>
      <c r="W5" s="64">
        <f t="shared" si="12"/>
        <v>0.5</v>
      </c>
      <c r="X5" s="66">
        <f t="shared" si="13"/>
        <v>0.0328125</v>
      </c>
      <c r="Y5" s="15">
        <v>3</v>
      </c>
      <c r="Z5">
        <f t="shared" si="14"/>
        <v>0</v>
      </c>
      <c r="AA5" t="str">
        <f t="shared" si="0"/>
        <v>川沙支行</v>
      </c>
      <c r="AB5" s="82" t="s">
        <v>59</v>
      </c>
      <c r="AC5" s="82">
        <v>0</v>
      </c>
      <c r="AD5" s="82">
        <v>0</v>
      </c>
      <c r="AE5" s="82">
        <v>0</v>
      </c>
      <c r="AF5" s="82">
        <v>0</v>
      </c>
      <c r="AG5" t="str">
        <f t="shared" si="1"/>
        <v>川沙支行</v>
      </c>
      <c r="AI5" s="90" t="s">
        <v>60</v>
      </c>
      <c r="AJ5" s="90" t="s">
        <v>30</v>
      </c>
      <c r="AL5" s="84" t="s">
        <v>34</v>
      </c>
      <c r="AM5" s="84">
        <v>3</v>
      </c>
      <c r="AN5" s="84">
        <v>20000</v>
      </c>
      <c r="AO5" s="84">
        <v>4</v>
      </c>
      <c r="AP5" s="84">
        <v>125000</v>
      </c>
      <c r="AR5" t="s">
        <v>34</v>
      </c>
      <c r="AS5">
        <v>3</v>
      </c>
      <c r="AT5">
        <v>20000</v>
      </c>
      <c r="AU5">
        <v>4</v>
      </c>
      <c r="AV5">
        <v>125000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ht="17.25" spans="1:75">
      <c r="A6" s="16"/>
      <c r="B6" s="17" t="s">
        <v>34</v>
      </c>
      <c r="C6" s="18">
        <v>22</v>
      </c>
      <c r="D6" s="15">
        <v>3</v>
      </c>
      <c r="E6" s="15">
        <f t="shared" si="5"/>
        <v>4</v>
      </c>
      <c r="F6" s="19"/>
      <c r="G6" s="15"/>
      <c r="H6" s="15"/>
      <c r="I6" s="15">
        <f t="shared" si="6"/>
        <v>4</v>
      </c>
      <c r="J6" s="42">
        <f t="shared" si="7"/>
        <v>0.181818181818182</v>
      </c>
      <c r="K6" s="43">
        <v>90</v>
      </c>
      <c r="L6" s="15">
        <v>2</v>
      </c>
      <c r="M6" s="15">
        <f t="shared" si="8"/>
        <v>12.5</v>
      </c>
      <c r="N6" s="15"/>
      <c r="O6" s="19"/>
      <c r="P6" s="15">
        <f t="shared" si="9"/>
        <v>12.5</v>
      </c>
      <c r="Q6" s="64">
        <f t="shared" si="10"/>
        <v>0.138888888888889</v>
      </c>
      <c r="R6" s="40">
        <v>2</v>
      </c>
      <c r="S6" s="62"/>
      <c r="T6" s="65"/>
      <c r="U6" s="62"/>
      <c r="V6" s="15">
        <f t="shared" si="11"/>
        <v>0</v>
      </c>
      <c r="W6" s="64">
        <f t="shared" si="12"/>
        <v>0</v>
      </c>
      <c r="X6" s="66">
        <f t="shared" si="13"/>
        <v>0.0160353535353535</v>
      </c>
      <c r="Y6" s="15">
        <v>2</v>
      </c>
      <c r="Z6">
        <f t="shared" si="14"/>
        <v>2</v>
      </c>
      <c r="AA6">
        <f t="shared" si="0"/>
        <v>0</v>
      </c>
      <c r="AB6" s="82" t="s">
        <v>67</v>
      </c>
      <c r="AC6" s="82">
        <v>0</v>
      </c>
      <c r="AD6" s="82">
        <v>0</v>
      </c>
      <c r="AE6" s="82">
        <v>0</v>
      </c>
      <c r="AF6" s="82">
        <v>0</v>
      </c>
      <c r="AG6">
        <f t="shared" si="1"/>
        <v>0</v>
      </c>
      <c r="AI6" s="90" t="s">
        <v>68</v>
      </c>
      <c r="AJ6" s="90" t="s">
        <v>30</v>
      </c>
      <c r="AL6" s="84" t="s">
        <v>49</v>
      </c>
      <c r="AM6" s="84">
        <v>0</v>
      </c>
      <c r="AN6" s="84">
        <v>0</v>
      </c>
      <c r="AO6" s="84">
        <v>0</v>
      </c>
      <c r="AP6" s="84">
        <v>20000</v>
      </c>
      <c r="AR6" t="s">
        <v>49</v>
      </c>
      <c r="AS6">
        <v>0</v>
      </c>
      <c r="AT6">
        <v>0</v>
      </c>
      <c r="AU6">
        <v>0</v>
      </c>
      <c r="AV6">
        <v>20000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ht="18" customHeight="1" spans="1:75">
      <c r="A7" s="16"/>
      <c r="B7" s="17" t="s">
        <v>66</v>
      </c>
      <c r="C7" s="18">
        <v>38</v>
      </c>
      <c r="D7" s="15">
        <v>1</v>
      </c>
      <c r="E7" s="15">
        <f t="shared" si="5"/>
        <v>1</v>
      </c>
      <c r="F7" s="19"/>
      <c r="G7" s="15"/>
      <c r="H7" s="15"/>
      <c r="I7" s="15">
        <f t="shared" si="6"/>
        <v>1</v>
      </c>
      <c r="J7" s="42">
        <f t="shared" si="7"/>
        <v>0.0263157894736842</v>
      </c>
      <c r="K7" s="43">
        <v>200</v>
      </c>
      <c r="L7" s="15">
        <v>10</v>
      </c>
      <c r="M7" s="15">
        <f t="shared" si="8"/>
        <v>30.6</v>
      </c>
      <c r="N7" s="15"/>
      <c r="O7" s="19"/>
      <c r="P7" s="15">
        <f t="shared" si="9"/>
        <v>30.6</v>
      </c>
      <c r="Q7" s="64">
        <f t="shared" si="10"/>
        <v>0.153</v>
      </c>
      <c r="R7" s="40">
        <v>2</v>
      </c>
      <c r="S7" s="62"/>
      <c r="T7" s="65"/>
      <c r="U7" s="62"/>
      <c r="V7" s="15">
        <f t="shared" si="11"/>
        <v>0</v>
      </c>
      <c r="W7" s="64">
        <f t="shared" si="12"/>
        <v>0</v>
      </c>
      <c r="X7" s="66">
        <f t="shared" si="13"/>
        <v>0.00896578947368421</v>
      </c>
      <c r="Y7" s="15">
        <v>0</v>
      </c>
      <c r="Z7">
        <f t="shared" si="14"/>
        <v>1</v>
      </c>
      <c r="AA7" t="str">
        <f t="shared" si="0"/>
        <v>芳华分理处</v>
      </c>
      <c r="AB7" s="82" t="s">
        <v>74</v>
      </c>
      <c r="AC7" s="82">
        <v>0</v>
      </c>
      <c r="AD7" s="82">
        <v>0</v>
      </c>
      <c r="AE7" s="82">
        <v>1</v>
      </c>
      <c r="AF7" s="82">
        <v>1000</v>
      </c>
      <c r="AG7" t="str">
        <f t="shared" si="1"/>
        <v>芳华分理处</v>
      </c>
      <c r="AI7" s="90" t="s">
        <v>75</v>
      </c>
      <c r="AJ7" s="90" t="s">
        <v>30</v>
      </c>
      <c r="AL7" s="84" t="s">
        <v>66</v>
      </c>
      <c r="AM7" s="84">
        <v>1</v>
      </c>
      <c r="AN7" s="84">
        <v>100000</v>
      </c>
      <c r="AO7" s="84">
        <v>1</v>
      </c>
      <c r="AP7" s="84">
        <v>306000</v>
      </c>
      <c r="AR7" t="s">
        <v>66</v>
      </c>
      <c r="AS7">
        <v>1</v>
      </c>
      <c r="AT7">
        <v>100000</v>
      </c>
      <c r="AU7">
        <v>1</v>
      </c>
      <c r="AV7">
        <v>306000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ht="17.25" spans="1:75">
      <c r="A8" s="16"/>
      <c r="B8" s="17" t="s">
        <v>35</v>
      </c>
      <c r="C8" s="18">
        <v>22</v>
      </c>
      <c r="D8" s="15">
        <v>0</v>
      </c>
      <c r="E8" s="15">
        <f t="shared" si="5"/>
        <v>2</v>
      </c>
      <c r="F8" s="19"/>
      <c r="G8" s="15"/>
      <c r="H8" s="15"/>
      <c r="I8" s="15">
        <f t="shared" si="6"/>
        <v>2</v>
      </c>
      <c r="J8" s="42">
        <f t="shared" si="7"/>
        <v>0.0909090909090909</v>
      </c>
      <c r="K8" s="43">
        <v>120</v>
      </c>
      <c r="L8" s="15">
        <v>1.8</v>
      </c>
      <c r="M8" s="15">
        <f t="shared" si="8"/>
        <v>5.3</v>
      </c>
      <c r="N8" s="15"/>
      <c r="O8" s="19"/>
      <c r="P8" s="15">
        <f t="shared" si="9"/>
        <v>5.3</v>
      </c>
      <c r="Q8" s="64">
        <f t="shared" si="10"/>
        <v>0.0441666666666667</v>
      </c>
      <c r="R8" s="40">
        <v>2</v>
      </c>
      <c r="S8" s="62"/>
      <c r="T8" s="65"/>
      <c r="U8" s="62"/>
      <c r="V8" s="15">
        <f t="shared" si="11"/>
        <v>0</v>
      </c>
      <c r="W8" s="64">
        <f t="shared" si="12"/>
        <v>0</v>
      </c>
      <c r="X8" s="66">
        <f t="shared" si="13"/>
        <v>0.00675378787878788</v>
      </c>
      <c r="Y8" s="15">
        <v>0</v>
      </c>
      <c r="Z8">
        <f t="shared" si="14"/>
        <v>2</v>
      </c>
      <c r="AA8" t="str">
        <f t="shared" si="0"/>
        <v>风险管理部</v>
      </c>
      <c r="AB8" s="82" t="s">
        <v>80</v>
      </c>
      <c r="AC8" s="82">
        <v>0</v>
      </c>
      <c r="AD8" s="82">
        <v>0</v>
      </c>
      <c r="AE8" s="82">
        <v>0</v>
      </c>
      <c r="AF8" s="82">
        <v>0</v>
      </c>
      <c r="AG8" t="str">
        <f t="shared" si="1"/>
        <v>风险管理部</v>
      </c>
      <c r="AI8" s="90" t="s">
        <v>81</v>
      </c>
      <c r="AJ8" s="90" t="s">
        <v>30</v>
      </c>
      <c r="AL8" s="84" t="s">
        <v>72</v>
      </c>
      <c r="AM8" s="84">
        <v>0</v>
      </c>
      <c r="AN8" s="84">
        <v>10000</v>
      </c>
      <c r="AO8" s="84">
        <v>0</v>
      </c>
      <c r="AP8" s="84">
        <v>27700</v>
      </c>
      <c r="AR8" t="s">
        <v>72</v>
      </c>
      <c r="AS8">
        <v>0</v>
      </c>
      <c r="AT8">
        <v>10000</v>
      </c>
      <c r="AU8">
        <v>0</v>
      </c>
      <c r="AV8">
        <v>27700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ht="17.25" spans="1:75">
      <c r="A9" s="16"/>
      <c r="B9" s="17" t="s">
        <v>64</v>
      </c>
      <c r="C9" s="18">
        <v>27</v>
      </c>
      <c r="D9" s="15">
        <v>0</v>
      </c>
      <c r="E9" s="15">
        <f t="shared" si="5"/>
        <v>0</v>
      </c>
      <c r="F9" s="19"/>
      <c r="G9" s="15"/>
      <c r="H9" s="15"/>
      <c r="I9" s="15">
        <f t="shared" si="6"/>
        <v>0</v>
      </c>
      <c r="J9" s="42">
        <f t="shared" si="7"/>
        <v>0</v>
      </c>
      <c r="K9" s="43">
        <v>200</v>
      </c>
      <c r="L9" s="15">
        <v>8</v>
      </c>
      <c r="M9" s="15">
        <f t="shared" si="8"/>
        <v>26.35</v>
      </c>
      <c r="N9" s="15"/>
      <c r="O9" s="19"/>
      <c r="P9" s="15">
        <f t="shared" si="9"/>
        <v>26.35</v>
      </c>
      <c r="Q9" s="64">
        <f t="shared" si="10"/>
        <v>0.13175</v>
      </c>
      <c r="R9" s="40">
        <v>2</v>
      </c>
      <c r="S9" s="62"/>
      <c r="T9" s="65"/>
      <c r="U9" s="62"/>
      <c r="V9" s="15">
        <f t="shared" si="11"/>
        <v>0</v>
      </c>
      <c r="W9" s="64">
        <f t="shared" si="12"/>
        <v>0</v>
      </c>
      <c r="X9" s="66">
        <f t="shared" si="13"/>
        <v>0.0065875</v>
      </c>
      <c r="Y9" s="15">
        <v>0</v>
      </c>
      <c r="Z9">
        <f t="shared" si="14"/>
        <v>0</v>
      </c>
      <c r="AA9">
        <f t="shared" si="0"/>
        <v>0</v>
      </c>
      <c r="AB9" s="82" t="s">
        <v>86</v>
      </c>
      <c r="AC9" s="82">
        <v>0</v>
      </c>
      <c r="AD9" s="82">
        <v>0</v>
      </c>
      <c r="AE9" s="82">
        <v>0</v>
      </c>
      <c r="AF9" s="82">
        <v>0</v>
      </c>
      <c r="AG9">
        <f t="shared" si="1"/>
        <v>0</v>
      </c>
      <c r="AI9" s="90" t="s">
        <v>87</v>
      </c>
      <c r="AJ9" s="90" t="s">
        <v>30</v>
      </c>
      <c r="AL9" s="84" t="s">
        <v>54</v>
      </c>
      <c r="AM9" s="84">
        <v>0</v>
      </c>
      <c r="AN9" s="84">
        <v>24000</v>
      </c>
      <c r="AO9" s="84">
        <v>0</v>
      </c>
      <c r="AP9" s="84">
        <v>24000</v>
      </c>
      <c r="AR9" t="s">
        <v>54</v>
      </c>
      <c r="AS9">
        <v>0</v>
      </c>
      <c r="AT9">
        <v>24000</v>
      </c>
      <c r="AU9">
        <v>0</v>
      </c>
      <c r="AV9">
        <v>24000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ht="17" customHeight="1" spans="1:75">
      <c r="A10" s="16"/>
      <c r="B10" s="17" t="s">
        <v>114</v>
      </c>
      <c r="C10" s="18">
        <v>29</v>
      </c>
      <c r="D10" s="15">
        <v>0</v>
      </c>
      <c r="E10" s="15">
        <f t="shared" si="5"/>
        <v>0</v>
      </c>
      <c r="F10" s="19"/>
      <c r="G10" s="15"/>
      <c r="H10" s="15"/>
      <c r="I10" s="15">
        <f t="shared" si="6"/>
        <v>0</v>
      </c>
      <c r="J10" s="42">
        <f t="shared" si="7"/>
        <v>0</v>
      </c>
      <c r="K10" s="43">
        <v>150</v>
      </c>
      <c r="L10" s="15">
        <v>3</v>
      </c>
      <c r="M10" s="15">
        <f t="shared" si="8"/>
        <v>14.2</v>
      </c>
      <c r="N10" s="15"/>
      <c r="O10" s="19"/>
      <c r="P10" s="15">
        <f t="shared" si="9"/>
        <v>14.2</v>
      </c>
      <c r="Q10" s="64">
        <f t="shared" si="10"/>
        <v>0.0946666666666667</v>
      </c>
      <c r="R10" s="40">
        <v>1</v>
      </c>
      <c r="S10" s="62"/>
      <c r="T10" s="65"/>
      <c r="U10" s="62"/>
      <c r="V10" s="15">
        <f t="shared" si="11"/>
        <v>0</v>
      </c>
      <c r="W10" s="64">
        <f t="shared" si="12"/>
        <v>0</v>
      </c>
      <c r="X10" s="66">
        <f t="shared" si="13"/>
        <v>0.00473333333333333</v>
      </c>
      <c r="Y10" s="15">
        <v>0</v>
      </c>
      <c r="Z10">
        <f t="shared" si="14"/>
        <v>0</v>
      </c>
      <c r="AA10">
        <f t="shared" si="0"/>
        <v>0</v>
      </c>
      <c r="AB10" s="82" t="s">
        <v>91</v>
      </c>
      <c r="AC10" s="82">
        <v>0</v>
      </c>
      <c r="AD10" s="82">
        <v>0</v>
      </c>
      <c r="AE10" s="82">
        <v>0</v>
      </c>
      <c r="AF10" s="82">
        <v>0</v>
      </c>
      <c r="AG10">
        <f t="shared" si="1"/>
        <v>0</v>
      </c>
      <c r="AI10" s="90" t="s">
        <v>92</v>
      </c>
      <c r="AJ10" s="90" t="s">
        <v>30</v>
      </c>
      <c r="AL10" s="84" t="s">
        <v>57</v>
      </c>
      <c r="AM10" s="84">
        <v>0</v>
      </c>
      <c r="AN10" s="84">
        <v>0</v>
      </c>
      <c r="AO10" s="84">
        <v>0</v>
      </c>
      <c r="AP10" s="84">
        <v>30000</v>
      </c>
      <c r="AR10" t="s">
        <v>57</v>
      </c>
      <c r="AS10">
        <v>0</v>
      </c>
      <c r="AT10">
        <v>0</v>
      </c>
      <c r="AU10">
        <v>0</v>
      </c>
      <c r="AV10">
        <v>30000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ht="17.25" spans="1:75">
      <c r="A11" s="16"/>
      <c r="B11" s="17" t="s">
        <v>73</v>
      </c>
      <c r="C11" s="18">
        <v>25</v>
      </c>
      <c r="D11" s="15">
        <v>0</v>
      </c>
      <c r="E11" s="15">
        <f t="shared" si="5"/>
        <v>0</v>
      </c>
      <c r="F11" s="19"/>
      <c r="G11" s="15"/>
      <c r="H11" s="15"/>
      <c r="I11" s="15">
        <f t="shared" si="6"/>
        <v>0</v>
      </c>
      <c r="J11" s="42">
        <f t="shared" si="7"/>
        <v>0</v>
      </c>
      <c r="K11" s="43">
        <v>200</v>
      </c>
      <c r="L11" s="15">
        <v>9.8</v>
      </c>
      <c r="M11" s="15">
        <f t="shared" si="8"/>
        <v>12.6</v>
      </c>
      <c r="N11" s="15"/>
      <c r="O11" s="19"/>
      <c r="P11" s="15">
        <f t="shared" si="9"/>
        <v>12.6</v>
      </c>
      <c r="Q11" s="64">
        <f t="shared" si="10"/>
        <v>0.063</v>
      </c>
      <c r="R11" s="40">
        <v>2</v>
      </c>
      <c r="S11" s="62"/>
      <c r="T11" s="65"/>
      <c r="U11" s="62"/>
      <c r="V11" s="15">
        <f t="shared" si="11"/>
        <v>0</v>
      </c>
      <c r="W11" s="64">
        <f t="shared" si="12"/>
        <v>0</v>
      </c>
      <c r="X11" s="66">
        <f t="shared" si="13"/>
        <v>0.00315</v>
      </c>
      <c r="Y11" s="15">
        <v>1</v>
      </c>
      <c r="Z11">
        <f t="shared" si="14"/>
        <v>-1</v>
      </c>
      <c r="AA11" t="str">
        <f t="shared" si="0"/>
        <v>张江支行</v>
      </c>
      <c r="AB11" s="82" t="s">
        <v>97</v>
      </c>
      <c r="AC11" s="82">
        <v>0</v>
      </c>
      <c r="AD11" s="82">
        <v>0</v>
      </c>
      <c r="AE11" s="82">
        <v>0</v>
      </c>
      <c r="AF11" s="82">
        <v>0</v>
      </c>
      <c r="AG11" t="str">
        <f t="shared" si="1"/>
        <v>张江支行</v>
      </c>
      <c r="AI11" s="90" t="s">
        <v>98</v>
      </c>
      <c r="AJ11" s="90" t="s">
        <v>30</v>
      </c>
      <c r="AL11" s="84" t="s">
        <v>73</v>
      </c>
      <c r="AM11" s="84">
        <v>0</v>
      </c>
      <c r="AN11" s="84">
        <v>98000</v>
      </c>
      <c r="AO11" s="84">
        <v>0</v>
      </c>
      <c r="AP11" s="84">
        <v>126000</v>
      </c>
      <c r="AR11" t="s">
        <v>73</v>
      </c>
      <c r="AS11">
        <v>0</v>
      </c>
      <c r="AT11">
        <v>98000</v>
      </c>
      <c r="AU11">
        <v>0</v>
      </c>
      <c r="AV11">
        <v>126000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ht="17.25" spans="1:75">
      <c r="A12" s="16"/>
      <c r="B12" s="17" t="s">
        <v>51</v>
      </c>
      <c r="C12" s="18">
        <v>20</v>
      </c>
      <c r="D12" s="15">
        <v>1</v>
      </c>
      <c r="E12" s="15">
        <f t="shared" si="5"/>
        <v>1</v>
      </c>
      <c r="F12" s="19"/>
      <c r="G12" s="15"/>
      <c r="H12" s="15"/>
      <c r="I12" s="15">
        <f t="shared" si="6"/>
        <v>1</v>
      </c>
      <c r="J12" s="42">
        <f t="shared" si="7"/>
        <v>0.05</v>
      </c>
      <c r="K12" s="43">
        <v>70</v>
      </c>
      <c r="L12" s="15">
        <v>0</v>
      </c>
      <c r="M12" s="15">
        <f t="shared" si="8"/>
        <v>0.5</v>
      </c>
      <c r="N12" s="15"/>
      <c r="O12" s="19"/>
      <c r="P12" s="15">
        <f t="shared" si="9"/>
        <v>0.5</v>
      </c>
      <c r="Q12" s="64">
        <f t="shared" si="10"/>
        <v>0.00714285714285714</v>
      </c>
      <c r="R12" s="40">
        <v>1</v>
      </c>
      <c r="S12" s="62"/>
      <c r="T12" s="65"/>
      <c r="U12" s="62"/>
      <c r="V12" s="15">
        <f t="shared" si="11"/>
        <v>0</v>
      </c>
      <c r="W12" s="64">
        <f t="shared" si="12"/>
        <v>0</v>
      </c>
      <c r="X12" s="66">
        <f t="shared" si="13"/>
        <v>0.00285714285714286</v>
      </c>
      <c r="Y12" s="15">
        <v>0</v>
      </c>
      <c r="Z12">
        <f t="shared" si="14"/>
        <v>1</v>
      </c>
      <c r="AA12" t="str">
        <f t="shared" si="0"/>
        <v>合庆支行</v>
      </c>
      <c r="AB12" s="82" t="s">
        <v>105</v>
      </c>
      <c r="AC12" s="82">
        <v>0</v>
      </c>
      <c r="AD12" s="82">
        <v>0</v>
      </c>
      <c r="AE12" s="82">
        <v>0</v>
      </c>
      <c r="AF12" s="82">
        <v>0</v>
      </c>
      <c r="AG12" t="str">
        <f t="shared" si="1"/>
        <v>合庆支行</v>
      </c>
      <c r="AI12" s="90" t="s">
        <v>106</v>
      </c>
      <c r="AJ12" s="90" t="s">
        <v>30</v>
      </c>
      <c r="AL12" s="84" t="s">
        <v>51</v>
      </c>
      <c r="AM12" s="84">
        <v>1</v>
      </c>
      <c r="AN12" s="84">
        <v>0</v>
      </c>
      <c r="AO12" s="84">
        <v>1</v>
      </c>
      <c r="AP12" s="84">
        <v>5000</v>
      </c>
      <c r="AR12" t="s">
        <v>51</v>
      </c>
      <c r="AS12">
        <v>1</v>
      </c>
      <c r="AT12">
        <v>0</v>
      </c>
      <c r="AU12">
        <v>1</v>
      </c>
      <c r="AV12">
        <v>5000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ht="17.25" spans="1:75">
      <c r="A13" s="16"/>
      <c r="B13" s="17" t="s">
        <v>57</v>
      </c>
      <c r="C13" s="18">
        <v>29</v>
      </c>
      <c r="D13" s="15">
        <v>0</v>
      </c>
      <c r="E13" s="15">
        <f t="shared" si="5"/>
        <v>0</v>
      </c>
      <c r="F13" s="19"/>
      <c r="G13" s="15"/>
      <c r="H13" s="15"/>
      <c r="I13" s="15">
        <f t="shared" si="6"/>
        <v>0</v>
      </c>
      <c r="J13" s="42">
        <f t="shared" si="7"/>
        <v>0</v>
      </c>
      <c r="K13" s="43">
        <v>80</v>
      </c>
      <c r="L13" s="15">
        <v>0</v>
      </c>
      <c r="M13" s="15">
        <f t="shared" si="8"/>
        <v>3</v>
      </c>
      <c r="N13" s="15">
        <v>1.2223</v>
      </c>
      <c r="O13" s="19"/>
      <c r="P13" s="15">
        <f t="shared" si="9"/>
        <v>4.2223</v>
      </c>
      <c r="Q13" s="64">
        <f t="shared" si="10"/>
        <v>0.05277875</v>
      </c>
      <c r="R13" s="40">
        <v>2</v>
      </c>
      <c r="S13" s="62"/>
      <c r="T13" s="65"/>
      <c r="U13" s="62"/>
      <c r="V13" s="15">
        <f t="shared" si="11"/>
        <v>0</v>
      </c>
      <c r="W13" s="64">
        <f t="shared" si="12"/>
        <v>0</v>
      </c>
      <c r="X13" s="66">
        <f t="shared" si="13"/>
        <v>0.0026389375</v>
      </c>
      <c r="Y13" s="15">
        <v>0</v>
      </c>
      <c r="Z13">
        <f t="shared" si="14"/>
        <v>0</v>
      </c>
      <c r="AA13" t="str">
        <f t="shared" si="0"/>
        <v>潼港分理处</v>
      </c>
      <c r="AB13" s="82" t="s">
        <v>112</v>
      </c>
      <c r="AC13" s="82">
        <v>0</v>
      </c>
      <c r="AD13" s="82">
        <v>0</v>
      </c>
      <c r="AE13" s="82">
        <v>0</v>
      </c>
      <c r="AF13" s="82">
        <v>0</v>
      </c>
      <c r="AG13" t="str">
        <f t="shared" si="1"/>
        <v>潼港分理处</v>
      </c>
      <c r="AI13" s="90" t="s">
        <v>113</v>
      </c>
      <c r="AJ13" s="90" t="s">
        <v>30</v>
      </c>
      <c r="AL13" s="84" t="s">
        <v>107</v>
      </c>
      <c r="AM13" s="84">
        <v>0</v>
      </c>
      <c r="AN13" s="84">
        <v>0</v>
      </c>
      <c r="AO13" s="84">
        <v>0</v>
      </c>
      <c r="AP13" s="84">
        <v>0</v>
      </c>
      <c r="AR13" t="s">
        <v>107</v>
      </c>
      <c r="AS13">
        <v>0</v>
      </c>
      <c r="AT13">
        <v>0</v>
      </c>
      <c r="AU13">
        <v>0</v>
      </c>
      <c r="AV13">
        <v>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ht="17.25" spans="1:75">
      <c r="A14" s="16"/>
      <c r="B14" s="17" t="s">
        <v>72</v>
      </c>
      <c r="C14" s="18">
        <v>27</v>
      </c>
      <c r="D14" s="15">
        <v>0</v>
      </c>
      <c r="E14" s="15">
        <f t="shared" si="5"/>
        <v>0</v>
      </c>
      <c r="F14" s="19"/>
      <c r="G14" s="15"/>
      <c r="H14" s="15"/>
      <c r="I14" s="15">
        <f t="shared" si="6"/>
        <v>0</v>
      </c>
      <c r="J14" s="42">
        <f t="shared" si="7"/>
        <v>0</v>
      </c>
      <c r="K14" s="43">
        <v>140</v>
      </c>
      <c r="L14" s="15">
        <v>1</v>
      </c>
      <c r="M14" s="15">
        <f t="shared" si="8"/>
        <v>2.77</v>
      </c>
      <c r="N14" s="15"/>
      <c r="O14" s="19"/>
      <c r="P14" s="15">
        <f t="shared" si="9"/>
        <v>2.77</v>
      </c>
      <c r="Q14" s="64">
        <f t="shared" si="10"/>
        <v>0.0197857142857143</v>
      </c>
      <c r="R14" s="40">
        <v>2</v>
      </c>
      <c r="S14" s="62"/>
      <c r="T14" s="65"/>
      <c r="U14" s="62"/>
      <c r="V14" s="15">
        <f t="shared" si="11"/>
        <v>0</v>
      </c>
      <c r="W14" s="64">
        <f t="shared" si="12"/>
        <v>0</v>
      </c>
      <c r="X14" s="66">
        <f t="shared" si="13"/>
        <v>0.000989285714285714</v>
      </c>
      <c r="Y14" s="15">
        <v>0</v>
      </c>
      <c r="Z14">
        <f t="shared" si="14"/>
        <v>0</v>
      </c>
      <c r="AA14" t="str">
        <f t="shared" si="0"/>
        <v>严桥支行</v>
      </c>
      <c r="AB14" s="82" t="s">
        <v>118</v>
      </c>
      <c r="AC14" s="82">
        <v>0</v>
      </c>
      <c r="AD14" s="82">
        <v>0</v>
      </c>
      <c r="AE14" s="82">
        <v>0</v>
      </c>
      <c r="AF14" s="82">
        <v>0</v>
      </c>
      <c r="AG14" t="str">
        <f t="shared" si="1"/>
        <v>严桥支行</v>
      </c>
      <c r="AI14" s="90" t="s">
        <v>119</v>
      </c>
      <c r="AJ14" s="90" t="s">
        <v>30</v>
      </c>
      <c r="AL14" s="84" t="s">
        <v>64</v>
      </c>
      <c r="AM14" s="84">
        <v>0</v>
      </c>
      <c r="AN14" s="84">
        <v>80000</v>
      </c>
      <c r="AO14" s="84">
        <v>0</v>
      </c>
      <c r="AP14" s="84">
        <v>263500</v>
      </c>
      <c r="AR14" t="s">
        <v>64</v>
      </c>
      <c r="AS14">
        <v>0</v>
      </c>
      <c r="AT14">
        <v>80000</v>
      </c>
      <c r="AU14">
        <v>0</v>
      </c>
      <c r="AV14">
        <v>263500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ht="17.25" spans="1:75">
      <c r="A15" s="16"/>
      <c r="B15" s="17" t="s">
        <v>54</v>
      </c>
      <c r="C15" s="18">
        <v>30</v>
      </c>
      <c r="D15" s="15">
        <v>0</v>
      </c>
      <c r="E15" s="15">
        <f t="shared" si="5"/>
        <v>0</v>
      </c>
      <c r="F15" s="19"/>
      <c r="G15" s="15"/>
      <c r="H15" s="15"/>
      <c r="I15" s="15">
        <f t="shared" si="6"/>
        <v>0</v>
      </c>
      <c r="J15" s="42">
        <f t="shared" si="7"/>
        <v>0</v>
      </c>
      <c r="K15" s="43">
        <v>200</v>
      </c>
      <c r="L15" s="15">
        <v>2.4</v>
      </c>
      <c r="M15" s="15">
        <f t="shared" si="8"/>
        <v>2.4</v>
      </c>
      <c r="N15" s="15"/>
      <c r="O15" s="19"/>
      <c r="P15" s="15">
        <f t="shared" si="9"/>
        <v>2.4</v>
      </c>
      <c r="Q15" s="64">
        <f t="shared" si="10"/>
        <v>0.012</v>
      </c>
      <c r="R15" s="40">
        <v>2</v>
      </c>
      <c r="S15" s="62"/>
      <c r="T15" s="65"/>
      <c r="U15" s="62"/>
      <c r="V15" s="15">
        <f t="shared" si="11"/>
        <v>0</v>
      </c>
      <c r="W15" s="64">
        <f t="shared" si="12"/>
        <v>0</v>
      </c>
      <c r="X15" s="66">
        <f t="shared" si="13"/>
        <v>0.0006</v>
      </c>
      <c r="Y15" s="15">
        <v>0</v>
      </c>
      <c r="Z15">
        <f t="shared" si="14"/>
        <v>0</v>
      </c>
      <c r="AA15" t="str">
        <f t="shared" si="0"/>
        <v>高桥支行</v>
      </c>
      <c r="AB15" s="82" t="s">
        <v>123</v>
      </c>
      <c r="AC15" s="82">
        <v>0</v>
      </c>
      <c r="AD15" s="82">
        <v>0</v>
      </c>
      <c r="AE15" s="82">
        <v>0</v>
      </c>
      <c r="AF15" s="82">
        <v>0</v>
      </c>
      <c r="AG15" t="str">
        <f t="shared" si="1"/>
        <v>高桥支行</v>
      </c>
      <c r="AI15" s="90" t="s">
        <v>124</v>
      </c>
      <c r="AJ15" s="90" t="s">
        <v>30</v>
      </c>
      <c r="AL15" s="84" t="s">
        <v>69</v>
      </c>
      <c r="AM15" s="84">
        <v>0</v>
      </c>
      <c r="AN15" s="84">
        <v>0</v>
      </c>
      <c r="AO15" s="84">
        <v>3</v>
      </c>
      <c r="AP15" s="84">
        <v>10000</v>
      </c>
      <c r="AR15" t="s">
        <v>69</v>
      </c>
      <c r="AS15">
        <v>0</v>
      </c>
      <c r="AT15">
        <v>0</v>
      </c>
      <c r="AU15">
        <v>3</v>
      </c>
      <c r="AV15">
        <v>10000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15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ht="18" customHeight="1" spans="1:75">
      <c r="A16" s="16"/>
      <c r="B16" s="17" t="s">
        <v>32</v>
      </c>
      <c r="C16" s="18">
        <v>22</v>
      </c>
      <c r="D16" s="15">
        <v>0</v>
      </c>
      <c r="E16" s="15">
        <f t="shared" si="5"/>
        <v>0</v>
      </c>
      <c r="F16" s="19"/>
      <c r="G16" s="15"/>
      <c r="H16" s="15"/>
      <c r="I16" s="15">
        <f t="shared" si="6"/>
        <v>0</v>
      </c>
      <c r="J16" s="42">
        <f t="shared" si="7"/>
        <v>0</v>
      </c>
      <c r="K16" s="43">
        <v>110</v>
      </c>
      <c r="L16" s="15">
        <v>0</v>
      </c>
      <c r="M16" s="15">
        <f t="shared" si="8"/>
        <v>0</v>
      </c>
      <c r="N16" s="15"/>
      <c r="O16" s="19"/>
      <c r="P16" s="15">
        <f t="shared" si="9"/>
        <v>0</v>
      </c>
      <c r="Q16" s="64">
        <f t="shared" si="10"/>
        <v>0</v>
      </c>
      <c r="R16" s="40">
        <v>2</v>
      </c>
      <c r="S16" s="62"/>
      <c r="T16" s="65"/>
      <c r="U16" s="62"/>
      <c r="V16" s="15">
        <f t="shared" si="11"/>
        <v>0</v>
      </c>
      <c r="W16" s="64">
        <f t="shared" si="12"/>
        <v>0</v>
      </c>
      <c r="X16" s="66">
        <f t="shared" si="13"/>
        <v>0</v>
      </c>
      <c r="Y16" s="15">
        <v>0</v>
      </c>
      <c r="Z16">
        <f t="shared" si="14"/>
        <v>0</v>
      </c>
      <c r="AA16" t="str">
        <f t="shared" si="0"/>
        <v>高东支行</v>
      </c>
      <c r="AB16" s="82" t="s">
        <v>129</v>
      </c>
      <c r="AC16" s="82">
        <v>0</v>
      </c>
      <c r="AD16" s="82">
        <v>0</v>
      </c>
      <c r="AE16" s="82">
        <v>0</v>
      </c>
      <c r="AF16" s="82">
        <v>0</v>
      </c>
      <c r="AG16" t="str">
        <f t="shared" si="1"/>
        <v>高东支行</v>
      </c>
      <c r="AI16" s="90" t="s">
        <v>130</v>
      </c>
      <c r="AJ16" s="90" t="s">
        <v>30</v>
      </c>
      <c r="AL16" s="84" t="s">
        <v>104</v>
      </c>
      <c r="AM16" s="84">
        <v>0</v>
      </c>
      <c r="AN16" s="84">
        <v>0</v>
      </c>
      <c r="AO16" s="84">
        <v>0</v>
      </c>
      <c r="AP16" s="84">
        <v>0</v>
      </c>
      <c r="AR16" t="s">
        <v>104</v>
      </c>
      <c r="AS16">
        <v>0</v>
      </c>
      <c r="AT16">
        <v>0</v>
      </c>
      <c r="AU16">
        <v>0</v>
      </c>
      <c r="AV16">
        <v>0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15"/>
        <v>零售市场部</v>
      </c>
      <c r="BS16" t="s">
        <v>116</v>
      </c>
      <c r="BT16">
        <v>72</v>
      </c>
      <c r="BV16" t="s">
        <v>117</v>
      </c>
      <c r="BW16">
        <v>4</v>
      </c>
    </row>
    <row r="17" ht="17.25" spans="1:75">
      <c r="A17" s="16"/>
      <c r="B17" s="17" t="s">
        <v>104</v>
      </c>
      <c r="C17" s="18">
        <v>20</v>
      </c>
      <c r="D17" s="15">
        <v>0</v>
      </c>
      <c r="E17" s="15">
        <f t="shared" si="5"/>
        <v>0</v>
      </c>
      <c r="F17" s="19"/>
      <c r="G17" s="15"/>
      <c r="H17" s="15"/>
      <c r="I17" s="15">
        <f t="shared" si="6"/>
        <v>0</v>
      </c>
      <c r="J17" s="42">
        <f t="shared" si="7"/>
        <v>0</v>
      </c>
      <c r="K17" s="43">
        <v>60</v>
      </c>
      <c r="L17" s="15">
        <v>0</v>
      </c>
      <c r="M17" s="15">
        <f t="shared" si="8"/>
        <v>0</v>
      </c>
      <c r="N17" s="15"/>
      <c r="O17" s="19"/>
      <c r="P17" s="15">
        <f t="shared" si="9"/>
        <v>0</v>
      </c>
      <c r="Q17" s="64">
        <f t="shared" si="10"/>
        <v>0</v>
      </c>
      <c r="R17" s="40">
        <v>1</v>
      </c>
      <c r="S17" s="62"/>
      <c r="T17" s="65"/>
      <c r="U17" s="62"/>
      <c r="V17" s="15">
        <f t="shared" si="11"/>
        <v>0</v>
      </c>
      <c r="W17" s="64">
        <f t="shared" si="12"/>
        <v>0</v>
      </c>
      <c r="X17" s="66">
        <f t="shared" si="13"/>
        <v>0</v>
      </c>
      <c r="Y17" s="15">
        <v>0</v>
      </c>
      <c r="Z17">
        <f t="shared" si="14"/>
        <v>0</v>
      </c>
      <c r="AA17" t="str">
        <f t="shared" si="0"/>
        <v>张江支行</v>
      </c>
      <c r="AB17" s="82" t="s">
        <v>136</v>
      </c>
      <c r="AC17" s="82">
        <v>0</v>
      </c>
      <c r="AD17" s="82">
        <v>100000</v>
      </c>
      <c r="AE17" s="82">
        <v>0</v>
      </c>
      <c r="AF17" s="82">
        <v>300000</v>
      </c>
      <c r="AG17" t="str">
        <f t="shared" si="1"/>
        <v>张江支行</v>
      </c>
      <c r="AI17" s="90" t="s">
        <v>137</v>
      </c>
      <c r="AJ17" s="90" t="s">
        <v>30</v>
      </c>
      <c r="AL17" s="84" t="s">
        <v>114</v>
      </c>
      <c r="AM17" s="84">
        <v>0</v>
      </c>
      <c r="AN17" s="84">
        <v>30000</v>
      </c>
      <c r="AO17" s="84">
        <v>0</v>
      </c>
      <c r="AP17" s="84">
        <v>142000</v>
      </c>
      <c r="AR17" t="s">
        <v>114</v>
      </c>
      <c r="AS17">
        <v>0</v>
      </c>
      <c r="AT17">
        <v>30000</v>
      </c>
      <c r="AU17">
        <v>0</v>
      </c>
      <c r="AV17">
        <v>142000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15"/>
        <v>妙境支行</v>
      </c>
      <c r="BS17" t="s">
        <v>120</v>
      </c>
      <c r="BT17">
        <v>1</v>
      </c>
      <c r="BV17" t="s">
        <v>128</v>
      </c>
      <c r="BW17">
        <v>1</v>
      </c>
    </row>
    <row r="18" ht="18" spans="1:75">
      <c r="A18" s="20"/>
      <c r="B18" s="21" t="s">
        <v>107</v>
      </c>
      <c r="C18" s="22">
        <v>20</v>
      </c>
      <c r="D18" s="23">
        <v>0</v>
      </c>
      <c r="E18" s="23">
        <f t="shared" si="5"/>
        <v>0</v>
      </c>
      <c r="F18" s="24"/>
      <c r="G18" s="15"/>
      <c r="H18" s="23"/>
      <c r="I18" s="23">
        <f t="shared" si="6"/>
        <v>0</v>
      </c>
      <c r="J18" s="44">
        <f t="shared" si="7"/>
        <v>0</v>
      </c>
      <c r="K18" s="45">
        <v>70</v>
      </c>
      <c r="L18" s="23">
        <v>0</v>
      </c>
      <c r="M18" s="15">
        <f t="shared" si="8"/>
        <v>0</v>
      </c>
      <c r="N18" s="15"/>
      <c r="O18" s="24"/>
      <c r="P18" s="23">
        <f t="shared" si="9"/>
        <v>0</v>
      </c>
      <c r="Q18" s="67">
        <f t="shared" si="10"/>
        <v>0</v>
      </c>
      <c r="R18" s="47">
        <v>2</v>
      </c>
      <c r="S18" s="62"/>
      <c r="T18" s="69"/>
      <c r="U18" s="68"/>
      <c r="V18" s="23">
        <f t="shared" si="11"/>
        <v>0</v>
      </c>
      <c r="W18" s="67">
        <f t="shared" si="12"/>
        <v>0</v>
      </c>
      <c r="X18" s="70">
        <f t="shared" si="13"/>
        <v>0</v>
      </c>
      <c r="Y18" s="23">
        <v>0</v>
      </c>
      <c r="Z18">
        <f t="shared" si="14"/>
        <v>0</v>
      </c>
      <c r="AA18" t="str">
        <f t="shared" si="0"/>
        <v>江镇支行</v>
      </c>
      <c r="AB18" s="82" t="s">
        <v>142</v>
      </c>
      <c r="AC18" s="82">
        <v>0</v>
      </c>
      <c r="AD18" s="82">
        <v>0</v>
      </c>
      <c r="AE18" s="82">
        <v>0</v>
      </c>
      <c r="AF18" s="82">
        <v>0</v>
      </c>
      <c r="AG18" t="str">
        <f t="shared" si="1"/>
        <v>江镇支行</v>
      </c>
      <c r="AI18" s="90" t="s">
        <v>143</v>
      </c>
      <c r="AJ18" s="90" t="s">
        <v>30</v>
      </c>
      <c r="AL18" s="84" t="s">
        <v>61</v>
      </c>
      <c r="AM18" s="84">
        <v>0</v>
      </c>
      <c r="AN18" s="84">
        <v>0</v>
      </c>
      <c r="AO18" s="84">
        <v>0</v>
      </c>
      <c r="AP18" s="84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15"/>
        <v>零售市场部</v>
      </c>
      <c r="BS18" t="s">
        <v>150</v>
      </c>
      <c r="BT18">
        <v>1</v>
      </c>
      <c r="BV18" t="s">
        <v>229</v>
      </c>
      <c r="BW18">
        <v>1</v>
      </c>
    </row>
    <row r="19" ht="18" spans="1:75">
      <c r="A19" s="25" t="s">
        <v>147</v>
      </c>
      <c r="B19" s="13" t="s">
        <v>109</v>
      </c>
      <c r="C19" s="14">
        <v>10</v>
      </c>
      <c r="D19" s="15">
        <v>1</v>
      </c>
      <c r="E19" s="15">
        <f t="shared" si="5"/>
        <v>1</v>
      </c>
      <c r="F19" s="26"/>
      <c r="G19" s="15"/>
      <c r="H19" s="15"/>
      <c r="I19" s="15">
        <f t="shared" si="6"/>
        <v>1</v>
      </c>
      <c r="J19" s="39">
        <f t="shared" si="7"/>
        <v>0.1</v>
      </c>
      <c r="K19" s="40">
        <v>80</v>
      </c>
      <c r="L19" s="15">
        <v>10</v>
      </c>
      <c r="M19" s="15">
        <f t="shared" si="8"/>
        <v>10</v>
      </c>
      <c r="N19" s="15"/>
      <c r="O19" s="26"/>
      <c r="P19" s="15">
        <f t="shared" si="9"/>
        <v>10</v>
      </c>
      <c r="Q19" s="61">
        <f t="shared" si="10"/>
        <v>0.125</v>
      </c>
      <c r="R19" s="40">
        <v>1</v>
      </c>
      <c r="S19" s="62">
        <v>1</v>
      </c>
      <c r="T19" s="71"/>
      <c r="U19" s="71"/>
      <c r="V19" s="15">
        <f t="shared" si="11"/>
        <v>1</v>
      </c>
      <c r="W19" s="72">
        <f t="shared" si="12"/>
        <v>1</v>
      </c>
      <c r="X19" s="63">
        <f t="shared" si="13"/>
        <v>0.06125</v>
      </c>
      <c r="Y19" s="15">
        <v>0</v>
      </c>
      <c r="Z19">
        <f t="shared" si="14"/>
        <v>1</v>
      </c>
      <c r="AA19" t="str">
        <f t="shared" si="0"/>
        <v>金桥支行</v>
      </c>
      <c r="AB19" s="82" t="s">
        <v>31</v>
      </c>
      <c r="AC19" s="82">
        <v>0</v>
      </c>
      <c r="AD19" s="82">
        <v>0</v>
      </c>
      <c r="AE19" s="82">
        <v>0</v>
      </c>
      <c r="AF19" s="82">
        <v>0</v>
      </c>
      <c r="AG19" t="str">
        <f t="shared" si="1"/>
        <v>金桥支行</v>
      </c>
      <c r="AI19" s="90" t="s">
        <v>148</v>
      </c>
      <c r="AJ19" s="90" t="s">
        <v>30</v>
      </c>
      <c r="AL19" s="84" t="s">
        <v>111</v>
      </c>
      <c r="AM19" s="84">
        <v>2</v>
      </c>
      <c r="AN19" s="84">
        <v>0</v>
      </c>
      <c r="AO19" s="84">
        <v>5</v>
      </c>
      <c r="AP19" s="84">
        <v>50000</v>
      </c>
      <c r="AR19" t="s">
        <v>111</v>
      </c>
      <c r="AS19">
        <v>2</v>
      </c>
      <c r="AT19">
        <v>0</v>
      </c>
      <c r="AU19">
        <v>5</v>
      </c>
      <c r="AV19">
        <v>50000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15"/>
        <v>零售市场部</v>
      </c>
      <c r="BS19" t="s">
        <v>173</v>
      </c>
      <c r="BT19">
        <v>1</v>
      </c>
      <c r="BV19" t="s">
        <v>182</v>
      </c>
      <c r="BW19">
        <v>1</v>
      </c>
    </row>
    <row r="20" ht="17.25" spans="1:75">
      <c r="A20" s="25"/>
      <c r="B20" s="13" t="s">
        <v>157</v>
      </c>
      <c r="C20" s="14">
        <v>9</v>
      </c>
      <c r="D20" s="15">
        <v>0</v>
      </c>
      <c r="E20" s="15">
        <f t="shared" si="5"/>
        <v>0</v>
      </c>
      <c r="F20" s="26"/>
      <c r="G20" s="15"/>
      <c r="H20" s="15"/>
      <c r="I20" s="15">
        <f t="shared" si="6"/>
        <v>0</v>
      </c>
      <c r="J20" s="39">
        <f t="shared" si="7"/>
        <v>0</v>
      </c>
      <c r="K20" s="40">
        <v>20</v>
      </c>
      <c r="L20" s="15">
        <v>38</v>
      </c>
      <c r="M20" s="15">
        <f t="shared" si="8"/>
        <v>38</v>
      </c>
      <c r="N20" s="15"/>
      <c r="O20" s="26"/>
      <c r="P20" s="15">
        <f t="shared" si="9"/>
        <v>38</v>
      </c>
      <c r="Q20" s="61">
        <f t="shared" si="10"/>
        <v>1.9</v>
      </c>
      <c r="R20" s="40">
        <v>1</v>
      </c>
      <c r="S20" s="62"/>
      <c r="T20" s="71"/>
      <c r="U20" s="71"/>
      <c r="V20" s="15">
        <f t="shared" si="11"/>
        <v>0</v>
      </c>
      <c r="W20" s="72">
        <f t="shared" si="12"/>
        <v>0</v>
      </c>
      <c r="X20" s="63">
        <f t="shared" si="13"/>
        <v>0.06</v>
      </c>
      <c r="Y20" s="15">
        <v>5</v>
      </c>
      <c r="Z20">
        <f t="shared" si="14"/>
        <v>-5</v>
      </c>
      <c r="AA20" t="str">
        <f t="shared" si="0"/>
        <v>授信审批部</v>
      </c>
      <c r="AB20" s="82" t="s">
        <v>152</v>
      </c>
      <c r="AC20" s="82">
        <v>0</v>
      </c>
      <c r="AD20" s="82">
        <v>0</v>
      </c>
      <c r="AE20" s="82">
        <v>0</v>
      </c>
      <c r="AF20" s="82">
        <v>0</v>
      </c>
      <c r="AG20" t="str">
        <f t="shared" si="1"/>
        <v>授信审批部</v>
      </c>
      <c r="AI20" s="90" t="s">
        <v>153</v>
      </c>
      <c r="AJ20" s="90" t="s">
        <v>30</v>
      </c>
      <c r="AL20" s="84" t="s">
        <v>78</v>
      </c>
      <c r="AM20" s="84">
        <v>0</v>
      </c>
      <c r="AN20" s="84">
        <v>2000</v>
      </c>
      <c r="AO20" s="84">
        <v>4</v>
      </c>
      <c r="AP20" s="84">
        <v>2000</v>
      </c>
      <c r="AR20" t="s">
        <v>78</v>
      </c>
      <c r="AS20">
        <v>0</v>
      </c>
      <c r="AT20">
        <v>2000</v>
      </c>
      <c r="AU20">
        <v>4</v>
      </c>
      <c r="AV20">
        <v>2000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15"/>
        <v>北蔡支行</v>
      </c>
      <c r="BS20" t="s">
        <v>176</v>
      </c>
      <c r="BT20">
        <v>4</v>
      </c>
      <c r="BV20" t="s">
        <v>100</v>
      </c>
      <c r="BW20">
        <v>436</v>
      </c>
    </row>
    <row r="21" ht="18" customHeight="1" spans="1:75">
      <c r="A21" s="25"/>
      <c r="B21" s="13" t="s">
        <v>121</v>
      </c>
      <c r="C21" s="14">
        <v>17</v>
      </c>
      <c r="D21" s="15">
        <v>0</v>
      </c>
      <c r="E21" s="15">
        <f t="shared" si="5"/>
        <v>0</v>
      </c>
      <c r="F21" s="26"/>
      <c r="G21" s="15"/>
      <c r="H21" s="15"/>
      <c r="I21" s="15">
        <f t="shared" si="6"/>
        <v>0</v>
      </c>
      <c r="J21" s="39">
        <f t="shared" si="7"/>
        <v>0</v>
      </c>
      <c r="K21" s="40">
        <v>50</v>
      </c>
      <c r="L21" s="15">
        <v>5.2</v>
      </c>
      <c r="M21" s="15">
        <f t="shared" si="8"/>
        <v>46.5</v>
      </c>
      <c r="N21" s="15"/>
      <c r="O21" s="26"/>
      <c r="P21" s="15">
        <f t="shared" si="9"/>
        <v>46.5</v>
      </c>
      <c r="Q21" s="61">
        <f t="shared" si="10"/>
        <v>0.93</v>
      </c>
      <c r="R21" s="40">
        <v>1</v>
      </c>
      <c r="S21" s="62"/>
      <c r="T21" s="71"/>
      <c r="U21" s="71"/>
      <c r="V21" s="15">
        <f t="shared" si="11"/>
        <v>0</v>
      </c>
      <c r="W21" s="72">
        <f t="shared" si="12"/>
        <v>0</v>
      </c>
      <c r="X21" s="63">
        <f t="shared" si="13"/>
        <v>0.0465</v>
      </c>
      <c r="Y21" s="15">
        <v>1</v>
      </c>
      <c r="Z21">
        <f t="shared" si="14"/>
        <v>-1</v>
      </c>
      <c r="AA21" t="str">
        <f t="shared" si="0"/>
        <v>杨思支行</v>
      </c>
      <c r="AB21" s="82" t="s">
        <v>155</v>
      </c>
      <c r="AC21" s="82">
        <v>0</v>
      </c>
      <c r="AD21" s="82">
        <v>0</v>
      </c>
      <c r="AE21" s="82">
        <v>0</v>
      </c>
      <c r="AF21" s="82">
        <v>0</v>
      </c>
      <c r="AG21" t="str">
        <f t="shared" si="1"/>
        <v>杨思支行</v>
      </c>
      <c r="AI21" s="90" t="s">
        <v>156</v>
      </c>
      <c r="AJ21" s="90" t="s">
        <v>30</v>
      </c>
      <c r="AL21" s="84" t="s">
        <v>84</v>
      </c>
      <c r="AM21" s="84">
        <v>0</v>
      </c>
      <c r="AN21" s="84">
        <v>0</v>
      </c>
      <c r="AO21" s="84">
        <v>4</v>
      </c>
      <c r="AP21" s="84">
        <v>89000</v>
      </c>
      <c r="AR21" t="s">
        <v>84</v>
      </c>
      <c r="AS21">
        <v>0</v>
      </c>
      <c r="AT21">
        <v>0</v>
      </c>
      <c r="AU21">
        <v>4</v>
      </c>
      <c r="AV21">
        <v>89000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15"/>
        <v>零售市场部</v>
      </c>
      <c r="BS21" t="s">
        <v>158</v>
      </c>
      <c r="BT21">
        <v>2</v>
      </c>
      <c r="BV21" t="s">
        <v>221</v>
      </c>
      <c r="BW21">
        <v>2</v>
      </c>
    </row>
    <row r="22" ht="17.25" spans="1:74">
      <c r="A22" s="25"/>
      <c r="B22" s="13" t="s">
        <v>111</v>
      </c>
      <c r="C22" s="14">
        <v>9</v>
      </c>
      <c r="D22" s="15">
        <v>2</v>
      </c>
      <c r="E22" s="15">
        <f t="shared" si="5"/>
        <v>5</v>
      </c>
      <c r="F22" s="26"/>
      <c r="G22" s="15"/>
      <c r="H22" s="15"/>
      <c r="I22" s="15">
        <f t="shared" si="6"/>
        <v>5</v>
      </c>
      <c r="J22" s="39">
        <f t="shared" si="7"/>
        <v>0.555555555555556</v>
      </c>
      <c r="K22" s="40">
        <v>80</v>
      </c>
      <c r="L22" s="15">
        <v>0</v>
      </c>
      <c r="M22" s="15">
        <f t="shared" si="8"/>
        <v>5</v>
      </c>
      <c r="N22" s="15"/>
      <c r="O22" s="26"/>
      <c r="P22" s="15">
        <f t="shared" si="9"/>
        <v>5</v>
      </c>
      <c r="Q22" s="61">
        <f t="shared" si="10"/>
        <v>0.0625</v>
      </c>
      <c r="R22" s="40">
        <v>1</v>
      </c>
      <c r="S22" s="62"/>
      <c r="T22" s="71"/>
      <c r="U22" s="71"/>
      <c r="V22" s="15">
        <f t="shared" si="11"/>
        <v>0</v>
      </c>
      <c r="W22" s="72">
        <f t="shared" si="12"/>
        <v>0</v>
      </c>
      <c r="X22" s="63">
        <f t="shared" si="13"/>
        <v>0.0309027777777778</v>
      </c>
      <c r="Y22" s="15">
        <v>4</v>
      </c>
      <c r="Z22">
        <f t="shared" si="14"/>
        <v>1</v>
      </c>
      <c r="AA22" t="str">
        <f t="shared" si="0"/>
        <v>零售市场部</v>
      </c>
      <c r="AB22" s="82" t="s">
        <v>33</v>
      </c>
      <c r="AC22" s="82">
        <v>0</v>
      </c>
      <c r="AD22" s="82">
        <v>200000</v>
      </c>
      <c r="AE22" s="82">
        <v>0</v>
      </c>
      <c r="AF22" s="82">
        <v>200000</v>
      </c>
      <c r="AG22" t="str">
        <f t="shared" si="1"/>
        <v>零售市场部</v>
      </c>
      <c r="AI22" s="90" t="s">
        <v>160</v>
      </c>
      <c r="AJ22" s="90" t="s">
        <v>30</v>
      </c>
      <c r="AL22" s="84" t="s">
        <v>157</v>
      </c>
      <c r="AM22" s="84">
        <v>0</v>
      </c>
      <c r="AN22" s="84">
        <v>380000</v>
      </c>
      <c r="AO22" s="84">
        <v>0</v>
      </c>
      <c r="AP22" s="84">
        <v>380000</v>
      </c>
      <c r="AR22" t="s">
        <v>157</v>
      </c>
      <c r="AS22">
        <v>0</v>
      </c>
      <c r="AT22">
        <v>380000</v>
      </c>
      <c r="AU22">
        <v>0</v>
      </c>
      <c r="AV22">
        <v>380000</v>
      </c>
      <c r="AX22" t="s">
        <v>160</v>
      </c>
      <c r="AY22" t="s">
        <v>30</v>
      </c>
      <c r="BB22" t="e">
        <f t="shared" ref="BB22:BB38" si="16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15"/>
        <v>孙桥支行</v>
      </c>
      <c r="BS22" t="s">
        <v>342</v>
      </c>
      <c r="BT22">
        <v>2</v>
      </c>
      <c r="BV22" t="e">
        <v>#N/A</v>
      </c>
    </row>
    <row r="23" ht="17.25" spans="1:74">
      <c r="A23" s="25"/>
      <c r="B23" s="13" t="s">
        <v>84</v>
      </c>
      <c r="C23" s="14">
        <v>10</v>
      </c>
      <c r="D23" s="15">
        <v>0</v>
      </c>
      <c r="E23" s="15">
        <f t="shared" si="5"/>
        <v>4</v>
      </c>
      <c r="F23" s="26"/>
      <c r="G23" s="15"/>
      <c r="H23" s="15"/>
      <c r="I23" s="15">
        <f t="shared" si="6"/>
        <v>4</v>
      </c>
      <c r="J23" s="39">
        <f t="shared" si="7"/>
        <v>0.4</v>
      </c>
      <c r="K23" s="40">
        <v>100</v>
      </c>
      <c r="L23" s="15">
        <v>0</v>
      </c>
      <c r="M23" s="15">
        <f t="shared" si="8"/>
        <v>8.9</v>
      </c>
      <c r="N23" s="15"/>
      <c r="O23" s="26"/>
      <c r="P23" s="15">
        <f t="shared" si="9"/>
        <v>8.9</v>
      </c>
      <c r="Q23" s="61">
        <f t="shared" si="10"/>
        <v>0.089</v>
      </c>
      <c r="R23" s="40">
        <v>1</v>
      </c>
      <c r="S23" s="62"/>
      <c r="T23" s="71"/>
      <c r="U23" s="71"/>
      <c r="V23" s="15">
        <f t="shared" si="11"/>
        <v>0</v>
      </c>
      <c r="W23" s="72">
        <f t="shared" si="12"/>
        <v>0</v>
      </c>
      <c r="X23" s="63">
        <f t="shared" si="13"/>
        <v>0.02445</v>
      </c>
      <c r="Y23" s="15">
        <v>3</v>
      </c>
      <c r="Z23">
        <f t="shared" si="14"/>
        <v>1</v>
      </c>
      <c r="AA23" t="str">
        <f t="shared" si="0"/>
        <v>川沙支行</v>
      </c>
      <c r="AB23" s="82" t="s">
        <v>164</v>
      </c>
      <c r="AC23" s="82">
        <v>0</v>
      </c>
      <c r="AD23" s="82">
        <v>0</v>
      </c>
      <c r="AE23" s="82">
        <v>0</v>
      </c>
      <c r="AF23" s="82">
        <v>0</v>
      </c>
      <c r="AG23" t="str">
        <f t="shared" si="1"/>
        <v>川沙支行</v>
      </c>
      <c r="AI23" s="90" t="s">
        <v>165</v>
      </c>
      <c r="AJ23" s="90" t="s">
        <v>30</v>
      </c>
      <c r="AL23" s="84" t="s">
        <v>90</v>
      </c>
      <c r="AM23" s="84">
        <v>0</v>
      </c>
      <c r="AN23" s="84">
        <v>19880</v>
      </c>
      <c r="AO23" s="84">
        <v>0</v>
      </c>
      <c r="AP23" s="84">
        <v>19880</v>
      </c>
      <c r="AR23" t="s">
        <v>90</v>
      </c>
      <c r="AS23">
        <v>0</v>
      </c>
      <c r="AT23">
        <v>19880</v>
      </c>
      <c r="AU23">
        <v>0</v>
      </c>
      <c r="AV23">
        <v>19880</v>
      </c>
      <c r="AX23" t="s">
        <v>165</v>
      </c>
      <c r="AY23" t="s">
        <v>30</v>
      </c>
      <c r="BB23" t="str">
        <f t="shared" si="16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15"/>
        <v>花木支行</v>
      </c>
      <c r="BS23" t="s">
        <v>364</v>
      </c>
      <c r="BT23">
        <v>1</v>
      </c>
      <c r="BV23" t="s">
        <v>146</v>
      </c>
    </row>
    <row r="24" ht="17.25" spans="1:75">
      <c r="A24" s="25"/>
      <c r="B24" s="13" t="s">
        <v>117</v>
      </c>
      <c r="C24" s="14">
        <v>17</v>
      </c>
      <c r="D24" s="15">
        <v>0</v>
      </c>
      <c r="E24" s="15">
        <f t="shared" si="5"/>
        <v>1</v>
      </c>
      <c r="F24" s="26"/>
      <c r="G24" s="15"/>
      <c r="H24" s="15"/>
      <c r="I24" s="15">
        <f t="shared" ref="I24:I48" si="17">SUM(E24:H24)</f>
        <v>1</v>
      </c>
      <c r="J24" s="39">
        <f t="shared" si="7"/>
        <v>0.0588235294117647</v>
      </c>
      <c r="K24" s="40">
        <v>40</v>
      </c>
      <c r="L24" s="15">
        <v>0</v>
      </c>
      <c r="M24" s="15">
        <f t="shared" si="8"/>
        <v>0</v>
      </c>
      <c r="N24" s="15">
        <v>17.9698</v>
      </c>
      <c r="O24" s="26"/>
      <c r="P24" s="15">
        <f t="shared" si="9"/>
        <v>17.9698</v>
      </c>
      <c r="Q24" s="61">
        <f t="shared" si="10"/>
        <v>0.449245</v>
      </c>
      <c r="R24" s="40">
        <v>1</v>
      </c>
      <c r="S24" s="62"/>
      <c r="T24" s="71"/>
      <c r="U24" s="71"/>
      <c r="V24" s="15">
        <f t="shared" si="11"/>
        <v>0</v>
      </c>
      <c r="W24" s="72">
        <f t="shared" si="12"/>
        <v>0</v>
      </c>
      <c r="X24" s="63">
        <f t="shared" si="13"/>
        <v>0.0254034264705882</v>
      </c>
      <c r="Y24" s="15">
        <v>0</v>
      </c>
      <c r="Z24">
        <f t="shared" si="14"/>
        <v>1</v>
      </c>
      <c r="AA24">
        <f t="shared" si="0"/>
        <v>0</v>
      </c>
      <c r="AB24" s="82" t="s">
        <v>169</v>
      </c>
      <c r="AC24" s="82">
        <v>0</v>
      </c>
      <c r="AD24" s="82">
        <v>0</v>
      </c>
      <c r="AE24" s="82">
        <v>0</v>
      </c>
      <c r="AF24" s="82">
        <v>0</v>
      </c>
      <c r="AG24">
        <f t="shared" si="1"/>
        <v>0</v>
      </c>
      <c r="AI24" s="89" t="s">
        <v>170</v>
      </c>
      <c r="AJ24" s="90" t="s">
        <v>171</v>
      </c>
      <c r="AL24" s="84" t="s">
        <v>167</v>
      </c>
      <c r="AM24" s="84">
        <v>0</v>
      </c>
      <c r="AN24" s="84">
        <v>0</v>
      </c>
      <c r="AO24" s="84">
        <v>0</v>
      </c>
      <c r="AP24" s="84">
        <v>22000</v>
      </c>
      <c r="AR24" t="s">
        <v>167</v>
      </c>
      <c r="AS24">
        <v>0</v>
      </c>
      <c r="AT24">
        <v>0</v>
      </c>
      <c r="AU24">
        <v>0</v>
      </c>
      <c r="AV24">
        <v>22000</v>
      </c>
      <c r="AX24" t="s">
        <v>170</v>
      </c>
      <c r="AY24" t="s">
        <v>171</v>
      </c>
      <c r="BB24" t="str">
        <f t="shared" si="16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15"/>
        <v>零售市场部</v>
      </c>
      <c r="BS24" t="s">
        <v>162</v>
      </c>
      <c r="BT24">
        <v>1</v>
      </c>
      <c r="BV24" t="s">
        <v>151</v>
      </c>
      <c r="BW24">
        <v>479</v>
      </c>
    </row>
    <row r="25" ht="17.25" spans="1:72">
      <c r="A25" s="25"/>
      <c r="B25" s="13" t="s">
        <v>96</v>
      </c>
      <c r="C25" s="14">
        <v>9</v>
      </c>
      <c r="D25" s="15">
        <v>2</v>
      </c>
      <c r="E25" s="15">
        <f t="shared" si="5"/>
        <v>4</v>
      </c>
      <c r="F25" s="26"/>
      <c r="G25" s="15"/>
      <c r="H25" s="15"/>
      <c r="I25" s="15">
        <f t="shared" si="17"/>
        <v>4</v>
      </c>
      <c r="J25" s="39">
        <f t="shared" si="7"/>
        <v>0.444444444444444</v>
      </c>
      <c r="K25" s="40">
        <v>20</v>
      </c>
      <c r="L25" s="15">
        <v>0</v>
      </c>
      <c r="M25" s="15">
        <f t="shared" si="8"/>
        <v>0</v>
      </c>
      <c r="N25" s="15"/>
      <c r="O25" s="26"/>
      <c r="P25" s="15">
        <f t="shared" si="9"/>
        <v>0</v>
      </c>
      <c r="Q25" s="61">
        <f t="shared" si="10"/>
        <v>0</v>
      </c>
      <c r="R25" s="40">
        <v>1</v>
      </c>
      <c r="S25" s="62"/>
      <c r="T25" s="71"/>
      <c r="U25" s="71"/>
      <c r="V25" s="15">
        <f t="shared" si="11"/>
        <v>0</v>
      </c>
      <c r="W25" s="72">
        <f t="shared" si="12"/>
        <v>0</v>
      </c>
      <c r="X25" s="63">
        <f t="shared" si="13"/>
        <v>0.0222222222222222</v>
      </c>
      <c r="Y25" s="15">
        <v>2</v>
      </c>
      <c r="Z25">
        <f t="shared" si="14"/>
        <v>2</v>
      </c>
      <c r="AA25" t="str">
        <f t="shared" si="0"/>
        <v>金桥支行</v>
      </c>
      <c r="AB25" s="82" t="s">
        <v>55</v>
      </c>
      <c r="AC25" s="82">
        <v>0</v>
      </c>
      <c r="AD25" s="82">
        <v>0</v>
      </c>
      <c r="AE25" s="82">
        <v>0</v>
      </c>
      <c r="AF25" s="82">
        <v>0</v>
      </c>
      <c r="AG25" t="str">
        <f t="shared" si="1"/>
        <v>金桥支行</v>
      </c>
      <c r="AI25" s="90" t="s">
        <v>174</v>
      </c>
      <c r="AJ25" s="90" t="s">
        <v>171</v>
      </c>
      <c r="AL25" s="84" t="s">
        <v>96</v>
      </c>
      <c r="AM25" s="84">
        <v>2</v>
      </c>
      <c r="AN25" s="84">
        <v>0</v>
      </c>
      <c r="AO25" s="84">
        <v>4</v>
      </c>
      <c r="AP25" s="84">
        <v>0</v>
      </c>
      <c r="AR25" t="s">
        <v>96</v>
      </c>
      <c r="AS25">
        <v>2</v>
      </c>
      <c r="AT25">
        <v>0</v>
      </c>
      <c r="AU25">
        <v>4</v>
      </c>
      <c r="AV25">
        <v>0</v>
      </c>
      <c r="AX25" t="s">
        <v>174</v>
      </c>
      <c r="AY25" t="s">
        <v>171</v>
      </c>
      <c r="BB25" t="str">
        <f t="shared" si="16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15"/>
        <v>益江分理处</v>
      </c>
      <c r="BS25" t="s">
        <v>215</v>
      </c>
      <c r="BT25">
        <v>1</v>
      </c>
    </row>
    <row r="26" ht="17.25" spans="1:72">
      <c r="A26" s="25"/>
      <c r="B26" s="13" t="s">
        <v>78</v>
      </c>
      <c r="C26" s="14">
        <v>10</v>
      </c>
      <c r="D26" s="15">
        <v>0</v>
      </c>
      <c r="E26" s="15">
        <f t="shared" si="5"/>
        <v>4</v>
      </c>
      <c r="F26" s="26"/>
      <c r="G26" s="15"/>
      <c r="H26" s="15"/>
      <c r="I26" s="15">
        <f t="shared" si="17"/>
        <v>4</v>
      </c>
      <c r="J26" s="39">
        <f t="shared" si="7"/>
        <v>0.4</v>
      </c>
      <c r="K26" s="40">
        <v>40</v>
      </c>
      <c r="L26" s="15">
        <v>0.2</v>
      </c>
      <c r="M26" s="15">
        <f t="shared" si="8"/>
        <v>0.2</v>
      </c>
      <c r="N26" s="15"/>
      <c r="O26" s="26"/>
      <c r="P26" s="15">
        <f t="shared" si="9"/>
        <v>0.2</v>
      </c>
      <c r="Q26" s="61">
        <f t="shared" si="10"/>
        <v>0.005</v>
      </c>
      <c r="R26" s="40">
        <v>1</v>
      </c>
      <c r="S26" s="62"/>
      <c r="T26" s="71"/>
      <c r="U26" s="71"/>
      <c r="V26" s="15">
        <f t="shared" si="11"/>
        <v>0</v>
      </c>
      <c r="W26" s="72">
        <f t="shared" si="12"/>
        <v>0</v>
      </c>
      <c r="X26" s="63">
        <f t="shared" si="13"/>
        <v>0.02025</v>
      </c>
      <c r="Y26" s="15">
        <v>0</v>
      </c>
      <c r="Z26">
        <f t="shared" si="14"/>
        <v>4</v>
      </c>
      <c r="AA26" t="str">
        <f t="shared" si="0"/>
        <v>五星路支行</v>
      </c>
      <c r="AB26" s="82" t="s">
        <v>177</v>
      </c>
      <c r="AC26" s="82">
        <v>0</v>
      </c>
      <c r="AD26" s="82">
        <v>0</v>
      </c>
      <c r="AE26" s="82">
        <v>0</v>
      </c>
      <c r="AF26" s="82">
        <v>0</v>
      </c>
      <c r="AG26" t="str">
        <f t="shared" si="1"/>
        <v>五星路支行</v>
      </c>
      <c r="AI26" s="90" t="s">
        <v>178</v>
      </c>
      <c r="AJ26" s="90" t="s">
        <v>171</v>
      </c>
      <c r="AL26" s="84" t="s">
        <v>163</v>
      </c>
      <c r="AM26" s="84">
        <v>0</v>
      </c>
      <c r="AN26" s="84">
        <v>0</v>
      </c>
      <c r="AO26" s="84">
        <v>0</v>
      </c>
      <c r="AP26" s="84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t="s">
        <v>178</v>
      </c>
      <c r="AY26" t="s">
        <v>171</v>
      </c>
      <c r="BB26" t="str">
        <f t="shared" si="16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15"/>
        <v>零售市场部</v>
      </c>
      <c r="BS26" t="s">
        <v>168</v>
      </c>
      <c r="BT26">
        <v>104</v>
      </c>
    </row>
    <row r="27" ht="17.25" spans="1:72">
      <c r="A27" s="25"/>
      <c r="B27" s="13" t="s">
        <v>88</v>
      </c>
      <c r="C27" s="14">
        <v>9</v>
      </c>
      <c r="D27" s="15">
        <v>0</v>
      </c>
      <c r="E27" s="15">
        <f t="shared" si="5"/>
        <v>0</v>
      </c>
      <c r="F27" s="26"/>
      <c r="G27" s="15"/>
      <c r="H27" s="15"/>
      <c r="I27" s="15">
        <f t="shared" si="17"/>
        <v>0</v>
      </c>
      <c r="J27" s="39">
        <f t="shared" si="7"/>
        <v>0</v>
      </c>
      <c r="K27" s="40">
        <v>40</v>
      </c>
      <c r="L27" s="15">
        <v>0</v>
      </c>
      <c r="M27" s="15">
        <f t="shared" si="8"/>
        <v>13.5</v>
      </c>
      <c r="N27" s="15"/>
      <c r="O27" s="26"/>
      <c r="P27" s="15">
        <f t="shared" si="9"/>
        <v>13.5</v>
      </c>
      <c r="Q27" s="61">
        <f t="shared" si="10"/>
        <v>0.3375</v>
      </c>
      <c r="R27" s="40">
        <v>1</v>
      </c>
      <c r="S27" s="62"/>
      <c r="T27" s="71"/>
      <c r="U27" s="71"/>
      <c r="V27" s="15">
        <f t="shared" si="11"/>
        <v>0</v>
      </c>
      <c r="W27" s="72">
        <f t="shared" si="12"/>
        <v>0</v>
      </c>
      <c r="X27" s="63">
        <f t="shared" si="13"/>
        <v>0.016875</v>
      </c>
      <c r="Y27" s="15">
        <v>1</v>
      </c>
      <c r="Z27">
        <f t="shared" si="14"/>
        <v>-1</v>
      </c>
      <c r="AA27" t="str">
        <f t="shared" si="0"/>
        <v>高行支行</v>
      </c>
      <c r="AB27" s="82" t="s">
        <v>180</v>
      </c>
      <c r="AC27" s="82">
        <v>0</v>
      </c>
      <c r="AD27" s="82">
        <v>0</v>
      </c>
      <c r="AE27" s="82">
        <v>0</v>
      </c>
      <c r="AF27" s="82">
        <v>0</v>
      </c>
      <c r="AG27" t="str">
        <f t="shared" si="1"/>
        <v>高行支行</v>
      </c>
      <c r="AI27" s="90" t="s">
        <v>181</v>
      </c>
      <c r="AJ27" s="90" t="s">
        <v>171</v>
      </c>
      <c r="AL27" s="84" t="s">
        <v>149</v>
      </c>
      <c r="AM27" s="84">
        <v>0</v>
      </c>
      <c r="AN27" s="84">
        <v>150000</v>
      </c>
      <c r="AO27" s="84">
        <v>0</v>
      </c>
      <c r="AP27" s="84">
        <v>155600</v>
      </c>
      <c r="AR27" t="s">
        <v>149</v>
      </c>
      <c r="AS27">
        <v>0</v>
      </c>
      <c r="AT27">
        <v>150000</v>
      </c>
      <c r="AU27">
        <v>0</v>
      </c>
      <c r="AV27">
        <v>155600</v>
      </c>
      <c r="AX27" t="s">
        <v>181</v>
      </c>
      <c r="AY27" t="s">
        <v>171</v>
      </c>
      <c r="BB27" t="str">
        <f t="shared" si="16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15"/>
        <v>凌兆分理处</v>
      </c>
      <c r="BS27" t="s">
        <v>861</v>
      </c>
      <c r="BT27">
        <v>1</v>
      </c>
    </row>
    <row r="28" ht="17.25" spans="1:72">
      <c r="A28" s="25"/>
      <c r="B28" s="13" t="s">
        <v>163</v>
      </c>
      <c r="C28" s="14">
        <v>10</v>
      </c>
      <c r="D28" s="15">
        <v>0</v>
      </c>
      <c r="E28" s="15">
        <f t="shared" si="5"/>
        <v>0</v>
      </c>
      <c r="F28" s="26"/>
      <c r="G28" s="15"/>
      <c r="H28" s="15"/>
      <c r="I28" s="15">
        <f t="shared" si="17"/>
        <v>0</v>
      </c>
      <c r="J28" s="39">
        <f t="shared" si="7"/>
        <v>0</v>
      </c>
      <c r="K28" s="40">
        <v>40</v>
      </c>
      <c r="L28" s="15">
        <v>0</v>
      </c>
      <c r="M28" s="15">
        <f t="shared" si="8"/>
        <v>5</v>
      </c>
      <c r="N28" s="15"/>
      <c r="O28" s="26"/>
      <c r="P28" s="15">
        <f t="shared" si="9"/>
        <v>5</v>
      </c>
      <c r="Q28" s="61">
        <f t="shared" si="10"/>
        <v>0.125</v>
      </c>
      <c r="R28" s="40">
        <v>1</v>
      </c>
      <c r="S28" s="62"/>
      <c r="T28" s="71"/>
      <c r="U28" s="71"/>
      <c r="V28" s="15">
        <f t="shared" si="11"/>
        <v>0</v>
      </c>
      <c r="W28" s="72">
        <f t="shared" si="12"/>
        <v>0</v>
      </c>
      <c r="X28" s="63">
        <f t="shared" si="13"/>
        <v>0.00625</v>
      </c>
      <c r="Y28" s="15">
        <v>0</v>
      </c>
      <c r="Z28">
        <f t="shared" si="14"/>
        <v>0</v>
      </c>
      <c r="AA28" t="str">
        <f t="shared" si="0"/>
        <v>施湾支行</v>
      </c>
      <c r="AB28" s="82" t="s">
        <v>186</v>
      </c>
      <c r="AC28" s="82">
        <v>0</v>
      </c>
      <c r="AD28" s="82">
        <v>0</v>
      </c>
      <c r="AE28" s="82">
        <v>0</v>
      </c>
      <c r="AF28" s="82">
        <v>0</v>
      </c>
      <c r="AG28" t="str">
        <f t="shared" si="1"/>
        <v>施湾支行</v>
      </c>
      <c r="AI28" s="90" t="s">
        <v>187</v>
      </c>
      <c r="AJ28" s="90" t="s">
        <v>171</v>
      </c>
      <c r="AL28" s="84" t="s">
        <v>88</v>
      </c>
      <c r="AM28" s="84">
        <v>0</v>
      </c>
      <c r="AN28" s="84">
        <v>0</v>
      </c>
      <c r="AO28" s="84">
        <v>0</v>
      </c>
      <c r="AP28" s="84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t="s">
        <v>187</v>
      </c>
      <c r="AY28" t="s">
        <v>171</v>
      </c>
      <c r="BB28" t="str">
        <f t="shared" si="16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15"/>
        <v>曹路支行</v>
      </c>
      <c r="BS28" t="s">
        <v>226</v>
      </c>
      <c r="BT28">
        <v>1</v>
      </c>
    </row>
    <row r="29" ht="17.25" spans="1:72">
      <c r="A29" s="25"/>
      <c r="B29" s="13" t="s">
        <v>219</v>
      </c>
      <c r="C29" s="14">
        <v>9</v>
      </c>
      <c r="D29" s="15">
        <v>1</v>
      </c>
      <c r="E29" s="15">
        <f t="shared" si="5"/>
        <v>1</v>
      </c>
      <c r="F29" s="26"/>
      <c r="G29" s="15"/>
      <c r="H29" s="15"/>
      <c r="I29" s="15">
        <f t="shared" si="17"/>
        <v>1</v>
      </c>
      <c r="J29" s="39">
        <f t="shared" si="7"/>
        <v>0.111111111111111</v>
      </c>
      <c r="K29" s="40">
        <v>20</v>
      </c>
      <c r="L29" s="15">
        <v>0</v>
      </c>
      <c r="M29" s="15">
        <f t="shared" si="8"/>
        <v>0</v>
      </c>
      <c r="N29" s="15"/>
      <c r="O29" s="26"/>
      <c r="P29" s="15">
        <f t="shared" si="9"/>
        <v>0</v>
      </c>
      <c r="Q29" s="61">
        <f t="shared" si="10"/>
        <v>0</v>
      </c>
      <c r="R29" s="40">
        <v>1</v>
      </c>
      <c r="S29" s="62"/>
      <c r="T29" s="71"/>
      <c r="U29" s="71"/>
      <c r="V29" s="15">
        <f t="shared" si="11"/>
        <v>0</v>
      </c>
      <c r="W29" s="72">
        <f t="shared" si="12"/>
        <v>0</v>
      </c>
      <c r="X29" s="63">
        <f t="shared" si="13"/>
        <v>0.00555555555555556</v>
      </c>
      <c r="Y29" s="15">
        <v>0</v>
      </c>
      <c r="Z29">
        <f t="shared" si="14"/>
        <v>1</v>
      </c>
      <c r="AA29" t="str">
        <f t="shared" si="0"/>
        <v>运营管理部</v>
      </c>
      <c r="AB29" s="82" t="s">
        <v>191</v>
      </c>
      <c r="AC29" s="82">
        <v>0</v>
      </c>
      <c r="AD29" s="82">
        <v>0</v>
      </c>
      <c r="AE29" s="82">
        <v>0</v>
      </c>
      <c r="AF29" s="82">
        <v>0</v>
      </c>
      <c r="AG29" t="str">
        <f t="shared" si="1"/>
        <v>运营管理部</v>
      </c>
      <c r="AI29" s="89" t="s">
        <v>192</v>
      </c>
      <c r="AJ29" s="90" t="s">
        <v>125</v>
      </c>
      <c r="AL29" s="84" t="s">
        <v>102</v>
      </c>
      <c r="AM29" s="84">
        <v>0</v>
      </c>
      <c r="AN29" s="84">
        <v>0</v>
      </c>
      <c r="AO29" s="84">
        <v>0</v>
      </c>
      <c r="AP29" s="84">
        <v>32662</v>
      </c>
      <c r="AR29" t="s">
        <v>102</v>
      </c>
      <c r="AS29">
        <v>0</v>
      </c>
      <c r="AT29">
        <v>0</v>
      </c>
      <c r="AU29">
        <v>0</v>
      </c>
      <c r="AV29">
        <v>32662</v>
      </c>
      <c r="AX29" t="s">
        <v>192</v>
      </c>
      <c r="AY29" t="s">
        <v>125</v>
      </c>
      <c r="BB29" t="str">
        <f t="shared" si="16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15"/>
        <v>零售市场部</v>
      </c>
      <c r="BS29" t="s">
        <v>179</v>
      </c>
      <c r="BT29">
        <v>32</v>
      </c>
    </row>
    <row r="30" ht="17.25" spans="1:72">
      <c r="A30" s="25"/>
      <c r="B30" s="13" t="s">
        <v>149</v>
      </c>
      <c r="C30" s="14">
        <v>9</v>
      </c>
      <c r="D30" s="15">
        <v>0</v>
      </c>
      <c r="E30" s="15">
        <f t="shared" si="5"/>
        <v>0</v>
      </c>
      <c r="F30" s="26"/>
      <c r="G30" s="15"/>
      <c r="H30" s="15"/>
      <c r="I30" s="15">
        <f t="shared" si="17"/>
        <v>0</v>
      </c>
      <c r="J30" s="39">
        <f t="shared" si="7"/>
        <v>0</v>
      </c>
      <c r="K30" s="40">
        <v>150</v>
      </c>
      <c r="L30" s="15">
        <v>15</v>
      </c>
      <c r="M30" s="15">
        <f t="shared" si="8"/>
        <v>15.56</v>
      </c>
      <c r="N30" s="15"/>
      <c r="O30" s="26"/>
      <c r="P30" s="15">
        <f t="shared" si="9"/>
        <v>15.56</v>
      </c>
      <c r="Q30" s="61">
        <f t="shared" si="10"/>
        <v>0.103733333333333</v>
      </c>
      <c r="R30" s="40">
        <v>1</v>
      </c>
      <c r="S30" s="62"/>
      <c r="T30" s="71"/>
      <c r="U30" s="71"/>
      <c r="V30" s="15">
        <f t="shared" si="11"/>
        <v>0</v>
      </c>
      <c r="W30" s="72">
        <f t="shared" si="12"/>
        <v>0</v>
      </c>
      <c r="X30" s="63">
        <f t="shared" si="13"/>
        <v>0.00518666666666667</v>
      </c>
      <c r="Y30" s="15">
        <v>0</v>
      </c>
      <c r="Z30">
        <f t="shared" si="14"/>
        <v>0</v>
      </c>
      <c r="AA30">
        <f t="shared" si="0"/>
        <v>0</v>
      </c>
      <c r="AB30" s="82" t="s">
        <v>196</v>
      </c>
      <c r="AC30" s="82">
        <v>0</v>
      </c>
      <c r="AD30" s="82">
        <v>0</v>
      </c>
      <c r="AE30" s="82">
        <v>0</v>
      </c>
      <c r="AF30" s="82">
        <v>0</v>
      </c>
      <c r="AG30">
        <f t="shared" si="1"/>
        <v>0</v>
      </c>
      <c r="AI30" s="90" t="s">
        <v>197</v>
      </c>
      <c r="AJ30" s="90" t="s">
        <v>125</v>
      </c>
      <c r="AL30" s="84" t="s">
        <v>135</v>
      </c>
      <c r="AM30" s="84">
        <v>0</v>
      </c>
      <c r="AN30" s="84">
        <v>0</v>
      </c>
      <c r="AO30" s="84">
        <v>1</v>
      </c>
      <c r="AP30" s="84">
        <v>0</v>
      </c>
      <c r="AR30" t="s">
        <v>135</v>
      </c>
      <c r="AS30">
        <v>0</v>
      </c>
      <c r="AT30">
        <v>0</v>
      </c>
      <c r="AU30">
        <v>1</v>
      </c>
      <c r="AV30">
        <v>0</v>
      </c>
      <c r="AX30" t="s">
        <v>197</v>
      </c>
      <c r="AY30" t="s">
        <v>125</v>
      </c>
      <c r="BB30" t="e">
        <f t="shared" si="16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15"/>
        <v>花木支行</v>
      </c>
      <c r="BS30" t="s">
        <v>237</v>
      </c>
      <c r="BT30">
        <v>3</v>
      </c>
    </row>
    <row r="31" ht="17.25" spans="1:72">
      <c r="A31" s="25"/>
      <c r="B31" s="13" t="s">
        <v>135</v>
      </c>
      <c r="C31" s="14">
        <v>14</v>
      </c>
      <c r="D31" s="15">
        <v>0</v>
      </c>
      <c r="E31" s="15">
        <f t="shared" si="5"/>
        <v>1</v>
      </c>
      <c r="F31" s="26"/>
      <c r="G31" s="15"/>
      <c r="H31" s="15"/>
      <c r="I31" s="15">
        <f t="shared" si="17"/>
        <v>1</v>
      </c>
      <c r="J31" s="39">
        <f t="shared" si="7"/>
        <v>0.0714285714285714</v>
      </c>
      <c r="K31" s="40">
        <v>60</v>
      </c>
      <c r="L31" s="15">
        <v>0</v>
      </c>
      <c r="M31" s="15">
        <f t="shared" si="8"/>
        <v>0</v>
      </c>
      <c r="N31" s="15"/>
      <c r="O31" s="26"/>
      <c r="P31" s="15">
        <f t="shared" si="9"/>
        <v>0</v>
      </c>
      <c r="Q31" s="61">
        <f t="shared" si="10"/>
        <v>0</v>
      </c>
      <c r="R31" s="40">
        <v>1</v>
      </c>
      <c r="S31" s="62"/>
      <c r="T31" s="71"/>
      <c r="U31" s="71"/>
      <c r="V31" s="15">
        <f t="shared" si="11"/>
        <v>0</v>
      </c>
      <c r="W31" s="72">
        <f t="shared" si="12"/>
        <v>0</v>
      </c>
      <c r="X31" s="63">
        <f t="shared" si="13"/>
        <v>0.00357142857142857</v>
      </c>
      <c r="Y31" s="15">
        <v>0</v>
      </c>
      <c r="Z31">
        <f t="shared" si="14"/>
        <v>1</v>
      </c>
      <c r="AA31">
        <f t="shared" si="0"/>
        <v>0</v>
      </c>
      <c r="AB31" s="82" t="s">
        <v>200</v>
      </c>
      <c r="AC31" s="82">
        <v>0</v>
      </c>
      <c r="AD31" s="82">
        <v>0</v>
      </c>
      <c r="AE31" s="82">
        <v>0</v>
      </c>
      <c r="AF31" s="82">
        <v>0</v>
      </c>
      <c r="AG31">
        <f t="shared" si="1"/>
        <v>0</v>
      </c>
      <c r="AI31" s="91" t="s">
        <v>201</v>
      </c>
      <c r="AJ31" s="90" t="s">
        <v>125</v>
      </c>
      <c r="AL31" s="84" t="s">
        <v>109</v>
      </c>
      <c r="AM31" s="84">
        <v>1</v>
      </c>
      <c r="AN31" s="84">
        <v>100000</v>
      </c>
      <c r="AO31" s="84">
        <v>1</v>
      </c>
      <c r="AP31" s="84">
        <v>100000</v>
      </c>
      <c r="AR31" t="s">
        <v>109</v>
      </c>
      <c r="AS31">
        <v>1</v>
      </c>
      <c r="AT31">
        <v>100000</v>
      </c>
      <c r="AU31">
        <v>1</v>
      </c>
      <c r="AV31">
        <v>100000</v>
      </c>
      <c r="AX31" t="s">
        <v>201</v>
      </c>
      <c r="AY31" t="s">
        <v>125</v>
      </c>
      <c r="BB31" t="str">
        <f t="shared" si="16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15"/>
        <v>零售市场部</v>
      </c>
      <c r="BS31" t="s">
        <v>240</v>
      </c>
      <c r="BT31">
        <v>3</v>
      </c>
    </row>
    <row r="32" ht="17.25" spans="1:72">
      <c r="A32" s="25"/>
      <c r="B32" s="13" t="s">
        <v>167</v>
      </c>
      <c r="C32" s="14">
        <v>9</v>
      </c>
      <c r="D32" s="15">
        <v>0</v>
      </c>
      <c r="E32" s="15">
        <f t="shared" si="5"/>
        <v>0</v>
      </c>
      <c r="F32" s="26"/>
      <c r="G32" s="15"/>
      <c r="H32" s="15"/>
      <c r="I32" s="15">
        <f t="shared" si="17"/>
        <v>0</v>
      </c>
      <c r="J32" s="39">
        <f t="shared" si="7"/>
        <v>0</v>
      </c>
      <c r="K32" s="40">
        <v>50</v>
      </c>
      <c r="L32" s="15">
        <v>0</v>
      </c>
      <c r="M32" s="15">
        <f t="shared" si="8"/>
        <v>2.2</v>
      </c>
      <c r="N32" s="15"/>
      <c r="O32" s="26"/>
      <c r="P32" s="15">
        <f t="shared" si="9"/>
        <v>2.2</v>
      </c>
      <c r="Q32" s="61">
        <f t="shared" si="10"/>
        <v>0.044</v>
      </c>
      <c r="R32" s="40">
        <v>1</v>
      </c>
      <c r="S32" s="62"/>
      <c r="T32" s="71"/>
      <c r="U32" s="71"/>
      <c r="V32" s="15">
        <f t="shared" si="11"/>
        <v>0</v>
      </c>
      <c r="W32" s="72">
        <f t="shared" si="12"/>
        <v>0</v>
      </c>
      <c r="X32" s="63">
        <f t="shared" si="13"/>
        <v>0.0022</v>
      </c>
      <c r="Y32" s="15">
        <v>0</v>
      </c>
      <c r="Z32">
        <f t="shared" si="14"/>
        <v>0</v>
      </c>
      <c r="AA32" t="str">
        <f t="shared" si="0"/>
        <v>江镇支行</v>
      </c>
      <c r="AB32" s="82" t="s">
        <v>204</v>
      </c>
      <c r="AC32" s="82">
        <v>0</v>
      </c>
      <c r="AD32" s="82">
        <v>0</v>
      </c>
      <c r="AE32" s="82">
        <v>0</v>
      </c>
      <c r="AF32" s="82">
        <v>0</v>
      </c>
      <c r="AG32" t="str">
        <f t="shared" si="1"/>
        <v>江镇支行</v>
      </c>
      <c r="AI32" s="91" t="s">
        <v>205</v>
      </c>
      <c r="AJ32" s="90" t="s">
        <v>125</v>
      </c>
      <c r="AL32" s="84" t="s">
        <v>199</v>
      </c>
      <c r="AM32" s="84">
        <v>0</v>
      </c>
      <c r="AN32" s="84">
        <v>0</v>
      </c>
      <c r="AO32" s="84">
        <v>0</v>
      </c>
      <c r="AP32" s="84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t="s">
        <v>205</v>
      </c>
      <c r="AY32" t="s">
        <v>125</v>
      </c>
      <c r="BB32" t="str">
        <f t="shared" si="16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15"/>
        <v>零售市场部</v>
      </c>
      <c r="BS32" t="s">
        <v>189</v>
      </c>
      <c r="BT32">
        <v>65</v>
      </c>
    </row>
    <row r="33" ht="17.25" spans="1:72">
      <c r="A33" s="25"/>
      <c r="B33" s="13" t="s">
        <v>90</v>
      </c>
      <c r="C33" s="14">
        <v>17</v>
      </c>
      <c r="D33" s="15">
        <v>0</v>
      </c>
      <c r="E33" s="15">
        <f t="shared" si="5"/>
        <v>0</v>
      </c>
      <c r="F33" s="26"/>
      <c r="G33" s="15"/>
      <c r="H33" s="15"/>
      <c r="I33" s="15">
        <f t="shared" si="17"/>
        <v>0</v>
      </c>
      <c r="J33" s="39">
        <f t="shared" si="7"/>
        <v>0</v>
      </c>
      <c r="K33" s="40">
        <v>50</v>
      </c>
      <c r="L33" s="15">
        <v>1.988</v>
      </c>
      <c r="M33" s="15">
        <f t="shared" si="8"/>
        <v>1.988</v>
      </c>
      <c r="N33" s="15"/>
      <c r="O33" s="26"/>
      <c r="P33" s="15">
        <f t="shared" si="9"/>
        <v>1.988</v>
      </c>
      <c r="Q33" s="61">
        <f t="shared" si="10"/>
        <v>0.03976</v>
      </c>
      <c r="R33" s="40">
        <v>1</v>
      </c>
      <c r="S33" s="62"/>
      <c r="T33" s="71"/>
      <c r="U33" s="71"/>
      <c r="V33" s="15">
        <f t="shared" si="11"/>
        <v>0</v>
      </c>
      <c r="W33" s="72">
        <f t="shared" si="12"/>
        <v>0</v>
      </c>
      <c r="X33" s="63">
        <f t="shared" si="13"/>
        <v>0.001988</v>
      </c>
      <c r="Y33" s="15">
        <v>0</v>
      </c>
      <c r="Z33">
        <f t="shared" si="14"/>
        <v>0</v>
      </c>
      <c r="AA33" t="str">
        <f t="shared" si="0"/>
        <v>三林支行</v>
      </c>
      <c r="AB33" s="82" t="s">
        <v>207</v>
      </c>
      <c r="AC33" s="82">
        <v>0</v>
      </c>
      <c r="AD33" s="82">
        <v>0</v>
      </c>
      <c r="AE33" s="82">
        <v>0</v>
      </c>
      <c r="AF33" s="82">
        <v>0</v>
      </c>
      <c r="AG33" t="str">
        <f t="shared" si="1"/>
        <v>三林支行</v>
      </c>
      <c r="AI33" s="91" t="s">
        <v>208</v>
      </c>
      <c r="AJ33" s="90" t="s">
        <v>125</v>
      </c>
      <c r="AL33" s="84" t="s">
        <v>117</v>
      </c>
      <c r="AM33" s="84">
        <v>0</v>
      </c>
      <c r="AN33" s="84">
        <v>0</v>
      </c>
      <c r="AO33" s="84">
        <v>1</v>
      </c>
      <c r="AP33" s="84">
        <v>0</v>
      </c>
      <c r="AR33" t="s">
        <v>117</v>
      </c>
      <c r="AS33">
        <v>0</v>
      </c>
      <c r="AT33">
        <v>0</v>
      </c>
      <c r="AU33">
        <v>1</v>
      </c>
      <c r="AV33">
        <v>0</v>
      </c>
      <c r="AX33" t="s">
        <v>208</v>
      </c>
      <c r="AY33" t="s">
        <v>125</v>
      </c>
      <c r="BB33" t="str">
        <f t="shared" si="16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15"/>
        <v>合庆支行</v>
      </c>
      <c r="BS33" t="s">
        <v>471</v>
      </c>
      <c r="BT33">
        <v>1</v>
      </c>
    </row>
    <row r="34" ht="17.25" spans="1:72">
      <c r="A34" s="25"/>
      <c r="B34" s="13" t="s">
        <v>102</v>
      </c>
      <c r="C34" s="14">
        <v>9</v>
      </c>
      <c r="D34" s="15">
        <v>0</v>
      </c>
      <c r="E34" s="15">
        <f t="shared" si="5"/>
        <v>0</v>
      </c>
      <c r="F34" s="26"/>
      <c r="G34" s="15"/>
      <c r="H34" s="15"/>
      <c r="I34" s="15">
        <f t="shared" si="17"/>
        <v>0</v>
      </c>
      <c r="J34" s="39">
        <f t="shared" si="7"/>
        <v>0</v>
      </c>
      <c r="K34" s="40">
        <v>170</v>
      </c>
      <c r="L34" s="15">
        <v>0</v>
      </c>
      <c r="M34" s="15">
        <f t="shared" si="8"/>
        <v>3.2662</v>
      </c>
      <c r="N34" s="15"/>
      <c r="O34" s="26"/>
      <c r="P34" s="15">
        <f t="shared" si="9"/>
        <v>3.2662</v>
      </c>
      <c r="Q34" s="61">
        <f t="shared" si="10"/>
        <v>0.0192129411764706</v>
      </c>
      <c r="R34" s="40">
        <v>1</v>
      </c>
      <c r="S34" s="62"/>
      <c r="T34" s="71"/>
      <c r="U34" s="71"/>
      <c r="V34" s="15">
        <f t="shared" si="11"/>
        <v>0</v>
      </c>
      <c r="W34" s="72">
        <f t="shared" si="12"/>
        <v>0</v>
      </c>
      <c r="X34" s="63">
        <f t="shared" si="13"/>
        <v>0.00096064705882353</v>
      </c>
      <c r="Y34" s="15">
        <v>0</v>
      </c>
      <c r="Z34">
        <f t="shared" si="14"/>
        <v>0</v>
      </c>
      <c r="AA34" t="str">
        <f t="shared" si="0"/>
        <v>御桥分理处</v>
      </c>
      <c r="AB34" s="82" t="s">
        <v>62</v>
      </c>
      <c r="AC34" s="82">
        <v>0</v>
      </c>
      <c r="AD34" s="82">
        <v>0</v>
      </c>
      <c r="AE34" s="82">
        <v>0</v>
      </c>
      <c r="AF34" s="82">
        <v>0</v>
      </c>
      <c r="AG34" t="str">
        <f t="shared" si="1"/>
        <v>御桥分理处</v>
      </c>
      <c r="AI34" s="90" t="s">
        <v>212</v>
      </c>
      <c r="AJ34" s="90" t="s">
        <v>125</v>
      </c>
      <c r="AL34" s="84" t="s">
        <v>210</v>
      </c>
      <c r="AM34" s="84">
        <v>0</v>
      </c>
      <c r="AN34" s="84">
        <v>0</v>
      </c>
      <c r="AO34" s="84">
        <v>0</v>
      </c>
      <c r="AP34" s="84">
        <v>0</v>
      </c>
      <c r="AR34" t="s">
        <v>210</v>
      </c>
      <c r="AS34">
        <v>0</v>
      </c>
      <c r="AT34">
        <v>0</v>
      </c>
      <c r="AU34">
        <v>0</v>
      </c>
      <c r="AV34">
        <v>0</v>
      </c>
      <c r="AX34" t="s">
        <v>212</v>
      </c>
      <c r="AY34" t="s">
        <v>125</v>
      </c>
      <c r="BB34" t="str">
        <f t="shared" si="16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15"/>
        <v>东沟支行</v>
      </c>
      <c r="BS34" t="s">
        <v>477</v>
      </c>
      <c r="BT34">
        <v>3</v>
      </c>
    </row>
    <row r="35" ht="17.25" spans="1:72">
      <c r="A35" s="25"/>
      <c r="B35" s="13" t="s">
        <v>61</v>
      </c>
      <c r="C35" s="14">
        <v>9</v>
      </c>
      <c r="D35" s="15">
        <v>0</v>
      </c>
      <c r="E35" s="15">
        <f t="shared" si="5"/>
        <v>0</v>
      </c>
      <c r="F35" s="26"/>
      <c r="G35" s="15"/>
      <c r="H35" s="15"/>
      <c r="I35" s="15">
        <f t="shared" si="17"/>
        <v>0</v>
      </c>
      <c r="J35" s="39">
        <f t="shared" si="7"/>
        <v>0</v>
      </c>
      <c r="K35" s="40">
        <v>60</v>
      </c>
      <c r="L35" s="15">
        <v>0</v>
      </c>
      <c r="M35" s="15">
        <f t="shared" si="8"/>
        <v>0</v>
      </c>
      <c r="N35" s="15"/>
      <c r="O35" s="26"/>
      <c r="P35" s="15">
        <f t="shared" si="9"/>
        <v>0</v>
      </c>
      <c r="Q35" s="61">
        <f t="shared" si="10"/>
        <v>0</v>
      </c>
      <c r="R35" s="40">
        <v>1</v>
      </c>
      <c r="S35" s="62"/>
      <c r="T35" s="71"/>
      <c r="U35" s="71"/>
      <c r="V35" s="15">
        <f t="shared" si="11"/>
        <v>0</v>
      </c>
      <c r="W35" s="72">
        <f t="shared" si="12"/>
        <v>0</v>
      </c>
      <c r="X35" s="63">
        <f t="shared" si="13"/>
        <v>0</v>
      </c>
      <c r="Y35" s="15">
        <v>0</v>
      </c>
      <c r="Z35">
        <f t="shared" si="14"/>
        <v>0</v>
      </c>
      <c r="AA35" t="str">
        <f t="shared" si="0"/>
        <v>曹路支行</v>
      </c>
      <c r="AB35" s="82" t="s">
        <v>216</v>
      </c>
      <c r="AC35" s="82">
        <v>0</v>
      </c>
      <c r="AD35" s="82">
        <v>0</v>
      </c>
      <c r="AE35" s="82">
        <v>0</v>
      </c>
      <c r="AF35" s="82">
        <v>0</v>
      </c>
      <c r="AG35" t="str">
        <f t="shared" si="1"/>
        <v>曹路支行</v>
      </c>
      <c r="AI35" s="90" t="s">
        <v>217</v>
      </c>
      <c r="AJ35" s="90" t="s">
        <v>125</v>
      </c>
      <c r="AL35" s="84" t="s">
        <v>219</v>
      </c>
      <c r="AM35" s="84">
        <v>1</v>
      </c>
      <c r="AN35" s="84">
        <v>0</v>
      </c>
      <c r="AO35" s="84">
        <v>1</v>
      </c>
      <c r="AP35" s="84">
        <v>0</v>
      </c>
      <c r="AR35" t="s">
        <v>219</v>
      </c>
      <c r="AS35">
        <v>1</v>
      </c>
      <c r="AT35">
        <v>0</v>
      </c>
      <c r="AU35">
        <v>1</v>
      </c>
      <c r="AV35">
        <v>0</v>
      </c>
      <c r="AX35" t="s">
        <v>217</v>
      </c>
      <c r="AY35" t="s">
        <v>125</v>
      </c>
      <c r="BB35" t="str">
        <f t="shared" si="16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15"/>
        <v>金桥支行</v>
      </c>
      <c r="BS35" t="s">
        <v>249</v>
      </c>
      <c r="BT35">
        <v>1</v>
      </c>
    </row>
    <row r="36" ht="17.25" spans="1:72">
      <c r="A36" s="25"/>
      <c r="B36" s="17" t="s">
        <v>210</v>
      </c>
      <c r="C36" s="18">
        <v>9</v>
      </c>
      <c r="D36" s="15">
        <v>0</v>
      </c>
      <c r="E36" s="15">
        <f t="shared" si="5"/>
        <v>0</v>
      </c>
      <c r="F36" s="19"/>
      <c r="G36" s="15"/>
      <c r="H36" s="15"/>
      <c r="I36" s="15">
        <f t="shared" si="17"/>
        <v>0</v>
      </c>
      <c r="J36" s="39">
        <f t="shared" si="7"/>
        <v>0</v>
      </c>
      <c r="K36" s="43">
        <v>30</v>
      </c>
      <c r="L36" s="15">
        <v>0</v>
      </c>
      <c r="M36" s="15">
        <f t="shared" si="8"/>
        <v>0</v>
      </c>
      <c r="N36" s="15"/>
      <c r="O36" s="26"/>
      <c r="P36" s="15">
        <f t="shared" si="9"/>
        <v>0</v>
      </c>
      <c r="Q36" s="61">
        <f t="shared" si="10"/>
        <v>0</v>
      </c>
      <c r="R36" s="40">
        <v>1</v>
      </c>
      <c r="S36" s="62"/>
      <c r="T36" s="71"/>
      <c r="U36" s="71"/>
      <c r="V36" s="15">
        <f t="shared" si="11"/>
        <v>0</v>
      </c>
      <c r="W36" s="72">
        <f t="shared" si="12"/>
        <v>0</v>
      </c>
      <c r="X36" s="63">
        <f t="shared" si="13"/>
        <v>0</v>
      </c>
      <c r="Y36" s="15">
        <v>0</v>
      </c>
      <c r="Z36">
        <f t="shared" si="14"/>
        <v>0</v>
      </c>
      <c r="AA36" t="str">
        <f t="shared" si="0"/>
        <v>川沙支行</v>
      </c>
      <c r="AB36" s="82" t="s">
        <v>48</v>
      </c>
      <c r="AC36" s="82">
        <v>2</v>
      </c>
      <c r="AD36" s="82">
        <v>0</v>
      </c>
      <c r="AE36" s="82">
        <v>3</v>
      </c>
      <c r="AF36" s="82">
        <v>0</v>
      </c>
      <c r="AG36" t="str">
        <f t="shared" si="1"/>
        <v>川沙支行</v>
      </c>
      <c r="AI36" s="90" t="s">
        <v>220</v>
      </c>
      <c r="AJ36" s="90" t="s">
        <v>125</v>
      </c>
      <c r="AL36" s="84" t="s">
        <v>121</v>
      </c>
      <c r="AM36" s="84">
        <v>0</v>
      </c>
      <c r="AN36" s="84">
        <v>52000</v>
      </c>
      <c r="AO36" s="84">
        <v>0</v>
      </c>
      <c r="AP36" s="84">
        <v>465000</v>
      </c>
      <c r="AR36" t="s">
        <v>121</v>
      </c>
      <c r="AS36">
        <v>0</v>
      </c>
      <c r="AT36">
        <v>52000</v>
      </c>
      <c r="AU36">
        <v>0</v>
      </c>
      <c r="AV36">
        <v>465000</v>
      </c>
      <c r="AX36" t="s">
        <v>220</v>
      </c>
      <c r="AY36" t="s">
        <v>125</v>
      </c>
      <c r="BB36" t="str">
        <f t="shared" si="16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15"/>
        <v>御桥分理处</v>
      </c>
      <c r="BS36" t="s">
        <v>486</v>
      </c>
      <c r="BT36">
        <v>1</v>
      </c>
    </row>
    <row r="37" ht="18" spans="1:72">
      <c r="A37" s="27"/>
      <c r="B37" s="28" t="s">
        <v>199</v>
      </c>
      <c r="C37" s="29">
        <v>9</v>
      </c>
      <c r="D37" s="23">
        <v>0</v>
      </c>
      <c r="E37" s="23">
        <f t="shared" si="5"/>
        <v>0</v>
      </c>
      <c r="F37" s="30"/>
      <c r="G37" s="15"/>
      <c r="H37" s="23"/>
      <c r="I37" s="23">
        <f t="shared" si="17"/>
        <v>0</v>
      </c>
      <c r="J37" s="46">
        <f t="shared" si="7"/>
        <v>0</v>
      </c>
      <c r="K37" s="47">
        <v>30</v>
      </c>
      <c r="L37" s="23">
        <v>0</v>
      </c>
      <c r="M37" s="15">
        <f t="shared" si="8"/>
        <v>0</v>
      </c>
      <c r="N37" s="15"/>
      <c r="O37" s="30"/>
      <c r="P37" s="23">
        <f t="shared" si="9"/>
        <v>0</v>
      </c>
      <c r="Q37" s="73">
        <f t="shared" si="10"/>
        <v>0</v>
      </c>
      <c r="R37" s="47">
        <v>1</v>
      </c>
      <c r="S37" s="62"/>
      <c r="T37" s="74"/>
      <c r="U37" s="74"/>
      <c r="V37" s="23">
        <f t="shared" si="11"/>
        <v>0</v>
      </c>
      <c r="W37" s="75">
        <f t="shared" si="12"/>
        <v>0</v>
      </c>
      <c r="X37" s="76">
        <f t="shared" si="13"/>
        <v>0</v>
      </c>
      <c r="Y37" s="23">
        <v>0</v>
      </c>
      <c r="Z37">
        <f t="shared" si="14"/>
        <v>0</v>
      </c>
      <c r="AA37" t="str">
        <f t="shared" si="0"/>
        <v>曹路支行</v>
      </c>
      <c r="AB37" s="82" t="s">
        <v>76</v>
      </c>
      <c r="AC37" s="82">
        <v>0</v>
      </c>
      <c r="AD37" s="82">
        <v>0</v>
      </c>
      <c r="AE37" s="82">
        <v>1</v>
      </c>
      <c r="AF37" s="82">
        <v>0</v>
      </c>
      <c r="AG37" t="str">
        <f t="shared" si="1"/>
        <v>曹路支行</v>
      </c>
      <c r="AI37" s="90" t="s">
        <v>223</v>
      </c>
      <c r="AJ37" s="90" t="s">
        <v>125</v>
      </c>
      <c r="AL37" s="84" t="s">
        <v>213</v>
      </c>
      <c r="AM37" s="84">
        <v>0</v>
      </c>
      <c r="AN37" s="84">
        <v>0</v>
      </c>
      <c r="AO37" s="84">
        <v>0</v>
      </c>
      <c r="AP37" s="84">
        <v>0</v>
      </c>
      <c r="AR37" t="s">
        <v>213</v>
      </c>
      <c r="AS37">
        <v>0</v>
      </c>
      <c r="AT37">
        <v>0</v>
      </c>
      <c r="AU37">
        <v>0</v>
      </c>
      <c r="AV37">
        <v>0</v>
      </c>
      <c r="AX37" t="s">
        <v>223</v>
      </c>
      <c r="AY37" t="s">
        <v>125</v>
      </c>
      <c r="BB37" t="str">
        <f t="shared" si="16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15"/>
        <v>张江支行</v>
      </c>
      <c r="BS37" t="s">
        <v>493</v>
      </c>
      <c r="BT37">
        <v>4</v>
      </c>
    </row>
    <row r="38" ht="18" spans="1:72">
      <c r="A38" s="25" t="s">
        <v>227</v>
      </c>
      <c r="B38" s="13" t="s">
        <v>93</v>
      </c>
      <c r="C38" s="14">
        <v>9</v>
      </c>
      <c r="D38" s="15">
        <v>2</v>
      </c>
      <c r="E38" s="15">
        <f t="shared" si="5"/>
        <v>3</v>
      </c>
      <c r="F38" s="26"/>
      <c r="G38" s="15"/>
      <c r="H38" s="15"/>
      <c r="I38" s="15">
        <f t="shared" si="17"/>
        <v>3</v>
      </c>
      <c r="J38" s="39">
        <f t="shared" si="7"/>
        <v>0.333333333333333</v>
      </c>
      <c r="K38" s="40">
        <v>30</v>
      </c>
      <c r="L38" s="15">
        <v>0</v>
      </c>
      <c r="M38" s="15">
        <f t="shared" si="8"/>
        <v>1.1</v>
      </c>
      <c r="N38" s="15"/>
      <c r="O38" s="26"/>
      <c r="P38" s="15">
        <f t="shared" si="9"/>
        <v>1.1</v>
      </c>
      <c r="Q38" s="61">
        <f t="shared" si="10"/>
        <v>0.0366666666666667</v>
      </c>
      <c r="R38" s="40">
        <v>1</v>
      </c>
      <c r="S38" s="62"/>
      <c r="T38" s="71"/>
      <c r="U38" s="71"/>
      <c r="V38" s="15">
        <f t="shared" si="11"/>
        <v>0</v>
      </c>
      <c r="W38" s="72">
        <f t="shared" si="12"/>
        <v>0</v>
      </c>
      <c r="X38" s="63">
        <f t="shared" si="13"/>
        <v>0.0185</v>
      </c>
      <c r="Y38" s="15">
        <v>0</v>
      </c>
      <c r="Z38">
        <f t="shared" si="14"/>
        <v>3</v>
      </c>
      <c r="AA38" t="str">
        <f t="shared" si="0"/>
        <v>北蔡支行</v>
      </c>
      <c r="AB38" s="82" t="s">
        <v>58</v>
      </c>
      <c r="AC38" s="82">
        <v>0</v>
      </c>
      <c r="AD38" s="82">
        <v>0</v>
      </c>
      <c r="AE38" s="82">
        <v>0</v>
      </c>
      <c r="AF38" s="82">
        <v>0</v>
      </c>
      <c r="AG38" t="str">
        <f t="shared" si="1"/>
        <v>北蔡支行</v>
      </c>
      <c r="AI38" s="90" t="s">
        <v>228</v>
      </c>
      <c r="AJ38" s="90" t="s">
        <v>125</v>
      </c>
      <c r="AL38" s="84" t="s">
        <v>225</v>
      </c>
      <c r="AM38" s="84">
        <v>2</v>
      </c>
      <c r="AN38" s="84">
        <v>0</v>
      </c>
      <c r="AO38" s="84">
        <v>3</v>
      </c>
      <c r="AP38" s="84">
        <v>6000</v>
      </c>
      <c r="AR38" t="s">
        <v>225</v>
      </c>
      <c r="AS38">
        <v>2</v>
      </c>
      <c r="AT38">
        <v>0</v>
      </c>
      <c r="AU38">
        <v>3</v>
      </c>
      <c r="AV38">
        <v>6000</v>
      </c>
      <c r="AX38" t="s">
        <v>228</v>
      </c>
      <c r="AY38" t="s">
        <v>125</v>
      </c>
      <c r="BB38" t="str">
        <f t="shared" si="16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15"/>
        <v>南新支行</v>
      </c>
      <c r="BS38" t="s">
        <v>747</v>
      </c>
      <c r="BT38">
        <v>2</v>
      </c>
    </row>
    <row r="39" ht="17.25" spans="1:72">
      <c r="A39" s="25"/>
      <c r="B39" s="13" t="s">
        <v>225</v>
      </c>
      <c r="C39" s="14">
        <v>9</v>
      </c>
      <c r="D39" s="15">
        <v>2</v>
      </c>
      <c r="E39" s="15">
        <f t="shared" si="5"/>
        <v>3</v>
      </c>
      <c r="F39" s="26"/>
      <c r="G39" s="15"/>
      <c r="H39" s="15"/>
      <c r="I39" s="15">
        <f t="shared" si="17"/>
        <v>3</v>
      </c>
      <c r="J39" s="39">
        <f t="shared" si="7"/>
        <v>0.333333333333333</v>
      </c>
      <c r="K39" s="40">
        <v>20</v>
      </c>
      <c r="L39" s="15">
        <v>0</v>
      </c>
      <c r="M39" s="15">
        <f t="shared" si="8"/>
        <v>0.6</v>
      </c>
      <c r="N39" s="15"/>
      <c r="O39" s="26"/>
      <c r="P39" s="15">
        <f t="shared" si="9"/>
        <v>0.6</v>
      </c>
      <c r="Q39" s="61">
        <f t="shared" si="10"/>
        <v>0.03</v>
      </c>
      <c r="R39" s="40">
        <v>1</v>
      </c>
      <c r="S39" s="62"/>
      <c r="T39" s="71"/>
      <c r="U39" s="71"/>
      <c r="V39" s="15">
        <f t="shared" si="11"/>
        <v>0</v>
      </c>
      <c r="W39" s="72">
        <f t="shared" si="12"/>
        <v>0</v>
      </c>
      <c r="X39" s="63">
        <f t="shared" si="13"/>
        <v>0.0181666666666667</v>
      </c>
      <c r="Y39" s="15">
        <v>1</v>
      </c>
      <c r="Z39">
        <f t="shared" si="14"/>
        <v>2</v>
      </c>
      <c r="AA39">
        <f t="shared" si="0"/>
        <v>0</v>
      </c>
      <c r="AB39" s="82" t="s">
        <v>230</v>
      </c>
      <c r="AC39" s="82">
        <v>0</v>
      </c>
      <c r="AD39" s="82">
        <v>0</v>
      </c>
      <c r="AE39" s="82">
        <v>0</v>
      </c>
      <c r="AF39" s="82">
        <v>0</v>
      </c>
      <c r="AG39">
        <f t="shared" si="1"/>
        <v>0</v>
      </c>
      <c r="AI39" s="90" t="s">
        <v>231</v>
      </c>
      <c r="AJ39" s="90" t="s">
        <v>125</v>
      </c>
      <c r="AL39" s="84" t="s">
        <v>128</v>
      </c>
      <c r="AM39" s="84">
        <v>0</v>
      </c>
      <c r="AN39" s="84">
        <v>0</v>
      </c>
      <c r="AO39" s="84">
        <v>0</v>
      </c>
      <c r="AP39" s="84">
        <v>0</v>
      </c>
      <c r="AR39" t="s">
        <v>128</v>
      </c>
      <c r="AS39">
        <v>0</v>
      </c>
      <c r="AT39">
        <v>0</v>
      </c>
      <c r="AU39">
        <v>0</v>
      </c>
      <c r="AV39">
        <v>0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15"/>
        <v>杨思支行</v>
      </c>
      <c r="BS39" t="s">
        <v>198</v>
      </c>
      <c r="BT39">
        <v>4</v>
      </c>
    </row>
    <row r="40" ht="17.25" spans="1:72">
      <c r="A40" s="25"/>
      <c r="B40" s="13" t="s">
        <v>82</v>
      </c>
      <c r="C40" s="14">
        <v>9</v>
      </c>
      <c r="D40" s="15">
        <v>0</v>
      </c>
      <c r="E40" s="15">
        <f t="shared" si="5"/>
        <v>0</v>
      </c>
      <c r="F40" s="26"/>
      <c r="G40" s="15"/>
      <c r="H40" s="15"/>
      <c r="I40" s="15">
        <f t="shared" si="17"/>
        <v>0</v>
      </c>
      <c r="J40" s="39">
        <f t="shared" si="7"/>
        <v>0</v>
      </c>
      <c r="K40" s="40">
        <v>20</v>
      </c>
      <c r="L40" s="15">
        <v>0</v>
      </c>
      <c r="M40" s="15">
        <f t="shared" si="8"/>
        <v>0</v>
      </c>
      <c r="N40" s="15">
        <v>5</v>
      </c>
      <c r="O40" s="26"/>
      <c r="P40" s="15">
        <f t="shared" si="9"/>
        <v>5</v>
      </c>
      <c r="Q40" s="61">
        <f t="shared" si="10"/>
        <v>0.25</v>
      </c>
      <c r="R40" s="40">
        <v>1</v>
      </c>
      <c r="S40" s="62"/>
      <c r="T40" s="71"/>
      <c r="U40" s="71"/>
      <c r="V40" s="15">
        <f t="shared" si="11"/>
        <v>0</v>
      </c>
      <c r="W40" s="72">
        <f t="shared" si="12"/>
        <v>0</v>
      </c>
      <c r="X40" s="63">
        <f t="shared" si="13"/>
        <v>0.0125</v>
      </c>
      <c r="Y40" s="15">
        <v>1</v>
      </c>
      <c r="Z40">
        <f t="shared" si="14"/>
        <v>-1</v>
      </c>
      <c r="AA40" t="str">
        <f t="shared" si="0"/>
        <v>金海华城分理处</v>
      </c>
      <c r="AB40" s="82" t="s">
        <v>233</v>
      </c>
      <c r="AC40" s="82">
        <v>0</v>
      </c>
      <c r="AD40" s="82">
        <v>0</v>
      </c>
      <c r="AE40" s="82">
        <v>0</v>
      </c>
      <c r="AF40" s="82">
        <v>0</v>
      </c>
      <c r="AG40" t="str">
        <f t="shared" si="1"/>
        <v>金海华城分理处</v>
      </c>
      <c r="AI40" s="90" t="s">
        <v>234</v>
      </c>
      <c r="AJ40" s="90" t="s">
        <v>125</v>
      </c>
      <c r="AL40" s="84" t="s">
        <v>93</v>
      </c>
      <c r="AM40" s="84">
        <v>2</v>
      </c>
      <c r="AN40" s="84">
        <v>0</v>
      </c>
      <c r="AO40" s="84">
        <v>3</v>
      </c>
      <c r="AP40" s="84">
        <v>11000</v>
      </c>
      <c r="AR40" t="s">
        <v>93</v>
      </c>
      <c r="AS40">
        <v>2</v>
      </c>
      <c r="AT40">
        <v>0</v>
      </c>
      <c r="AU40">
        <v>3</v>
      </c>
      <c r="AV40">
        <v>11000</v>
      </c>
      <c r="AX40" t="s">
        <v>234</v>
      </c>
      <c r="AY40" t="s">
        <v>125</v>
      </c>
      <c r="BB40" t="e">
        <f t="shared" ref="BB40:BB49" si="18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15"/>
        <v>洋泾支行</v>
      </c>
      <c r="BS40" t="s">
        <v>256</v>
      </c>
      <c r="BT40">
        <v>2</v>
      </c>
    </row>
    <row r="41" ht="17.25" spans="1:70">
      <c r="A41" s="25"/>
      <c r="B41" s="13" t="s">
        <v>159</v>
      </c>
      <c r="C41" s="14">
        <v>9</v>
      </c>
      <c r="D41" s="15">
        <v>1</v>
      </c>
      <c r="E41" s="15">
        <f t="shared" si="5"/>
        <v>1</v>
      </c>
      <c r="F41" s="26"/>
      <c r="G41" s="15"/>
      <c r="H41" s="15"/>
      <c r="I41" s="15">
        <f t="shared" si="17"/>
        <v>1</v>
      </c>
      <c r="J41" s="39">
        <f t="shared" si="7"/>
        <v>0.111111111111111</v>
      </c>
      <c r="K41" s="40">
        <v>40</v>
      </c>
      <c r="L41" s="15">
        <v>0</v>
      </c>
      <c r="M41" s="15">
        <f t="shared" si="8"/>
        <v>2</v>
      </c>
      <c r="N41" s="15"/>
      <c r="O41" s="26"/>
      <c r="P41" s="15">
        <f t="shared" si="9"/>
        <v>2</v>
      </c>
      <c r="Q41" s="61">
        <f t="shared" si="10"/>
        <v>0.05</v>
      </c>
      <c r="R41" s="40">
        <v>1</v>
      </c>
      <c r="S41" s="62"/>
      <c r="T41" s="71"/>
      <c r="U41" s="71"/>
      <c r="V41" s="15">
        <f t="shared" si="11"/>
        <v>0</v>
      </c>
      <c r="W41" s="72">
        <f t="shared" si="12"/>
        <v>0</v>
      </c>
      <c r="X41" s="63">
        <f t="shared" si="13"/>
        <v>0.00805555555555556</v>
      </c>
      <c r="Y41" s="15">
        <v>0</v>
      </c>
      <c r="Z41">
        <f t="shared" si="14"/>
        <v>1</v>
      </c>
      <c r="AA41" t="str">
        <f t="shared" si="0"/>
        <v>零售市场部</v>
      </c>
      <c r="AB41" s="82" t="s">
        <v>65</v>
      </c>
      <c r="AC41" s="82">
        <v>0</v>
      </c>
      <c r="AD41" s="82">
        <v>0</v>
      </c>
      <c r="AE41" s="82">
        <v>0</v>
      </c>
      <c r="AF41" s="82">
        <v>4000</v>
      </c>
      <c r="AG41" t="str">
        <f t="shared" si="1"/>
        <v>零售市场部</v>
      </c>
      <c r="AI41" s="90" t="s">
        <v>238</v>
      </c>
      <c r="AJ41" s="90" t="s">
        <v>125</v>
      </c>
      <c r="AL41" s="84" t="s">
        <v>159</v>
      </c>
      <c r="AM41" s="84">
        <v>1</v>
      </c>
      <c r="AN41" s="84">
        <v>0</v>
      </c>
      <c r="AO41" s="84">
        <v>1</v>
      </c>
      <c r="AP41" s="84">
        <v>20000</v>
      </c>
      <c r="AR41" t="s">
        <v>159</v>
      </c>
      <c r="AS41">
        <v>1</v>
      </c>
      <c r="AT41">
        <v>0</v>
      </c>
      <c r="AU41">
        <v>1</v>
      </c>
      <c r="AV41">
        <v>20000</v>
      </c>
      <c r="AX41" t="s">
        <v>238</v>
      </c>
      <c r="AY41" t="s">
        <v>125</v>
      </c>
      <c r="BB41" t="str">
        <f t="shared" si="18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15"/>
        <v>#N/A</v>
      </c>
    </row>
    <row r="42" ht="17.25" spans="1:70">
      <c r="A42" s="25"/>
      <c r="B42" s="13" t="s">
        <v>241</v>
      </c>
      <c r="C42" s="14">
        <v>9</v>
      </c>
      <c r="D42" s="15">
        <v>1</v>
      </c>
      <c r="E42" s="15">
        <f t="shared" si="5"/>
        <v>1</v>
      </c>
      <c r="F42" s="26"/>
      <c r="G42" s="15"/>
      <c r="H42" s="15"/>
      <c r="I42" s="15">
        <f t="shared" si="17"/>
        <v>1</v>
      </c>
      <c r="J42" s="39">
        <f t="shared" si="7"/>
        <v>0.111111111111111</v>
      </c>
      <c r="K42" s="40">
        <v>40</v>
      </c>
      <c r="L42" s="15">
        <v>0</v>
      </c>
      <c r="M42" s="15">
        <f t="shared" si="8"/>
        <v>0</v>
      </c>
      <c r="N42" s="15"/>
      <c r="O42" s="26"/>
      <c r="P42" s="15">
        <f t="shared" si="9"/>
        <v>0</v>
      </c>
      <c r="Q42" s="61">
        <f t="shared" si="10"/>
        <v>0</v>
      </c>
      <c r="R42" s="40">
        <v>1</v>
      </c>
      <c r="S42" s="62"/>
      <c r="T42" s="71"/>
      <c r="U42" s="71"/>
      <c r="V42" s="15">
        <f t="shared" si="11"/>
        <v>0</v>
      </c>
      <c r="W42" s="72">
        <f t="shared" si="12"/>
        <v>0</v>
      </c>
      <c r="X42" s="63">
        <f t="shared" si="13"/>
        <v>0.00555555555555556</v>
      </c>
      <c r="Y42" s="15">
        <v>0</v>
      </c>
      <c r="Z42">
        <f t="shared" si="14"/>
        <v>1</v>
      </c>
      <c r="AA42" t="str">
        <f t="shared" si="0"/>
        <v>凌兆分理处</v>
      </c>
      <c r="AB42" s="82" t="s">
        <v>242</v>
      </c>
      <c r="AC42" s="82">
        <v>0</v>
      </c>
      <c r="AD42" s="82">
        <v>0</v>
      </c>
      <c r="AE42" s="82">
        <v>0</v>
      </c>
      <c r="AF42" s="82">
        <v>0</v>
      </c>
      <c r="AG42" t="str">
        <f t="shared" si="1"/>
        <v>凌兆分理处</v>
      </c>
      <c r="AI42" s="90" t="s">
        <v>243</v>
      </c>
      <c r="AJ42" s="90" t="s">
        <v>125</v>
      </c>
      <c r="AL42" s="84" t="s">
        <v>229</v>
      </c>
      <c r="AM42" s="84">
        <v>0</v>
      </c>
      <c r="AN42" s="84">
        <v>0</v>
      </c>
      <c r="AO42" s="84">
        <v>0</v>
      </c>
      <c r="AP42" s="84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18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15"/>
        <v>#N/A</v>
      </c>
    </row>
    <row r="43" ht="17.25" spans="1:70">
      <c r="A43" s="25"/>
      <c r="B43" s="13" t="s">
        <v>229</v>
      </c>
      <c r="C43" s="14">
        <v>9</v>
      </c>
      <c r="D43" s="15">
        <v>0</v>
      </c>
      <c r="E43" s="15">
        <f t="shared" si="5"/>
        <v>0</v>
      </c>
      <c r="F43" s="26"/>
      <c r="G43" s="15"/>
      <c r="H43" s="15"/>
      <c r="I43" s="15">
        <f t="shared" si="17"/>
        <v>0</v>
      </c>
      <c r="J43" s="39">
        <f t="shared" si="7"/>
        <v>0</v>
      </c>
      <c r="K43" s="40">
        <v>20</v>
      </c>
      <c r="L43" s="15">
        <v>0</v>
      </c>
      <c r="M43" s="15">
        <f t="shared" si="8"/>
        <v>0</v>
      </c>
      <c r="N43" s="15"/>
      <c r="O43" s="26"/>
      <c r="P43" s="15">
        <f t="shared" si="9"/>
        <v>0</v>
      </c>
      <c r="Q43" s="61">
        <f t="shared" si="10"/>
        <v>0</v>
      </c>
      <c r="R43" s="40">
        <v>1</v>
      </c>
      <c r="S43" s="62"/>
      <c r="T43" s="71"/>
      <c r="U43" s="71"/>
      <c r="V43" s="15">
        <f t="shared" si="11"/>
        <v>0</v>
      </c>
      <c r="W43" s="72">
        <f t="shared" si="12"/>
        <v>0</v>
      </c>
      <c r="X43" s="63">
        <f t="shared" si="13"/>
        <v>0</v>
      </c>
      <c r="Y43" s="15">
        <v>0</v>
      </c>
      <c r="Z43">
        <f t="shared" si="14"/>
        <v>0</v>
      </c>
      <c r="AA43">
        <f t="shared" si="0"/>
        <v>0</v>
      </c>
      <c r="AB43" s="82" t="s">
        <v>246</v>
      </c>
      <c r="AC43" s="82">
        <v>0</v>
      </c>
      <c r="AD43" s="82">
        <v>0</v>
      </c>
      <c r="AE43" s="82">
        <v>0</v>
      </c>
      <c r="AF43" s="82">
        <v>0</v>
      </c>
      <c r="AG43">
        <f t="shared" si="1"/>
        <v>0</v>
      </c>
      <c r="AI43" s="89" t="s">
        <v>247</v>
      </c>
      <c r="AJ43" s="90" t="s">
        <v>125</v>
      </c>
      <c r="AL43" s="84" t="s">
        <v>82</v>
      </c>
      <c r="AM43" s="84">
        <v>0</v>
      </c>
      <c r="AN43" s="84">
        <v>0</v>
      </c>
      <c r="AO43" s="84">
        <v>0</v>
      </c>
      <c r="AP43" s="84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t="s">
        <v>247</v>
      </c>
      <c r="AY43" t="s">
        <v>125</v>
      </c>
      <c r="BB43" t="str">
        <f t="shared" si="18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15"/>
        <v>#N/A</v>
      </c>
    </row>
    <row r="44" ht="17.25" spans="1:70">
      <c r="A44" s="25"/>
      <c r="B44" s="13" t="s">
        <v>128</v>
      </c>
      <c r="C44" s="14">
        <v>9</v>
      </c>
      <c r="D44" s="15">
        <v>0</v>
      </c>
      <c r="E44" s="15">
        <f t="shared" si="5"/>
        <v>0</v>
      </c>
      <c r="F44" s="26"/>
      <c r="G44" s="15"/>
      <c r="H44" s="15"/>
      <c r="I44" s="15">
        <f t="shared" si="17"/>
        <v>0</v>
      </c>
      <c r="J44" s="39">
        <f t="shared" si="7"/>
        <v>0</v>
      </c>
      <c r="K44" s="40">
        <v>40</v>
      </c>
      <c r="L44" s="15">
        <v>0</v>
      </c>
      <c r="M44" s="15">
        <f t="shared" si="8"/>
        <v>0</v>
      </c>
      <c r="N44" s="15"/>
      <c r="O44" s="26"/>
      <c r="P44" s="15">
        <f t="shared" si="9"/>
        <v>0</v>
      </c>
      <c r="Q44" s="61">
        <f t="shared" si="10"/>
        <v>0</v>
      </c>
      <c r="R44" s="40">
        <v>1</v>
      </c>
      <c r="S44" s="62"/>
      <c r="T44" s="71"/>
      <c r="U44" s="71"/>
      <c r="V44" s="15">
        <f t="shared" si="11"/>
        <v>0</v>
      </c>
      <c r="W44" s="72">
        <f t="shared" si="12"/>
        <v>0</v>
      </c>
      <c r="X44" s="63">
        <f t="shared" si="13"/>
        <v>0</v>
      </c>
      <c r="Y44" s="15">
        <v>0</v>
      </c>
      <c r="Z44">
        <f t="shared" si="14"/>
        <v>0</v>
      </c>
      <c r="AA44">
        <f t="shared" si="0"/>
        <v>0</v>
      </c>
      <c r="AB44" s="82" t="s">
        <v>250</v>
      </c>
      <c r="AC44" s="82">
        <v>0</v>
      </c>
      <c r="AD44" s="82">
        <v>0</v>
      </c>
      <c r="AE44" s="82">
        <v>0</v>
      </c>
      <c r="AF44" s="82">
        <v>0</v>
      </c>
      <c r="AG44">
        <f t="shared" si="1"/>
        <v>0</v>
      </c>
      <c r="AI44" s="91" t="s">
        <v>251</v>
      </c>
      <c r="AJ44" s="90" t="s">
        <v>188</v>
      </c>
      <c r="AL44" s="84" t="s">
        <v>241</v>
      </c>
      <c r="AM44" s="84">
        <v>1</v>
      </c>
      <c r="AN44" s="84">
        <v>0</v>
      </c>
      <c r="AO44" s="84">
        <v>1</v>
      </c>
      <c r="AP44" s="84">
        <v>0</v>
      </c>
      <c r="AR44" t="s">
        <v>241</v>
      </c>
      <c r="AS44">
        <v>1</v>
      </c>
      <c r="AT44">
        <v>0</v>
      </c>
      <c r="AU44">
        <v>1</v>
      </c>
      <c r="AV44">
        <v>0</v>
      </c>
      <c r="AX44" t="s">
        <v>251</v>
      </c>
      <c r="AY44" t="s">
        <v>188</v>
      </c>
      <c r="BB44" t="str">
        <f t="shared" si="18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15"/>
        <v>#N/A</v>
      </c>
    </row>
    <row r="45" ht="17.25" spans="1:70">
      <c r="A45" s="25"/>
      <c r="B45" s="17" t="s">
        <v>182</v>
      </c>
      <c r="C45" s="14">
        <v>12</v>
      </c>
      <c r="D45" s="15">
        <v>0</v>
      </c>
      <c r="E45" s="15">
        <f t="shared" si="5"/>
        <v>0</v>
      </c>
      <c r="F45" s="26"/>
      <c r="G45" s="15"/>
      <c r="H45" s="15"/>
      <c r="I45" s="15">
        <f t="shared" si="17"/>
        <v>0</v>
      </c>
      <c r="J45" s="39">
        <f t="shared" si="7"/>
        <v>0</v>
      </c>
      <c r="K45" s="40">
        <v>50</v>
      </c>
      <c r="L45" s="15">
        <v>0</v>
      </c>
      <c r="M45" s="15">
        <f t="shared" si="8"/>
        <v>0</v>
      </c>
      <c r="N45" s="15"/>
      <c r="O45" s="26"/>
      <c r="P45" s="15">
        <f t="shared" si="9"/>
        <v>0</v>
      </c>
      <c r="Q45" s="61">
        <f t="shared" si="10"/>
        <v>0</v>
      </c>
      <c r="R45" s="40">
        <v>1</v>
      </c>
      <c r="S45" s="62"/>
      <c r="T45" s="71"/>
      <c r="U45" s="71"/>
      <c r="V45" s="15">
        <f t="shared" si="11"/>
        <v>0</v>
      </c>
      <c r="W45" s="72">
        <f t="shared" si="12"/>
        <v>0</v>
      </c>
      <c r="X45" s="63">
        <f t="shared" si="13"/>
        <v>0</v>
      </c>
      <c r="Y45" s="15">
        <v>0</v>
      </c>
      <c r="Z45">
        <f t="shared" si="14"/>
        <v>0</v>
      </c>
      <c r="AA45" t="str">
        <f t="shared" si="0"/>
        <v>合庆支行</v>
      </c>
      <c r="AB45" s="82" t="s">
        <v>253</v>
      </c>
      <c r="AC45" s="82">
        <v>0</v>
      </c>
      <c r="AD45" s="82">
        <v>0</v>
      </c>
      <c r="AE45" s="82">
        <v>0</v>
      </c>
      <c r="AF45" s="82">
        <v>0</v>
      </c>
      <c r="AG45" t="str">
        <f t="shared" si="1"/>
        <v>合庆支行</v>
      </c>
      <c r="AI45" s="90" t="s">
        <v>254</v>
      </c>
      <c r="AJ45" s="90" t="s">
        <v>188</v>
      </c>
      <c r="AL45" s="84" t="s">
        <v>182</v>
      </c>
      <c r="AM45" s="84">
        <v>0</v>
      </c>
      <c r="AN45" s="84">
        <v>0</v>
      </c>
      <c r="AO45" s="84">
        <v>0</v>
      </c>
      <c r="AP45" s="84">
        <v>0</v>
      </c>
      <c r="AR45" t="s">
        <v>182</v>
      </c>
      <c r="AS45">
        <v>0</v>
      </c>
      <c r="AT45">
        <v>0</v>
      </c>
      <c r="AU45">
        <v>0</v>
      </c>
      <c r="AV45">
        <v>0</v>
      </c>
      <c r="AX45" t="s">
        <v>254</v>
      </c>
      <c r="AY45" t="s">
        <v>188</v>
      </c>
      <c r="BB45" t="str">
        <f t="shared" si="18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15"/>
        <v>#N/A</v>
      </c>
    </row>
    <row r="46" ht="17.25" spans="1:59">
      <c r="A46" s="25"/>
      <c r="B46" s="13" t="s">
        <v>213</v>
      </c>
      <c r="C46" s="14">
        <v>9</v>
      </c>
      <c r="D46" s="15">
        <v>0</v>
      </c>
      <c r="E46" s="15">
        <f t="shared" si="5"/>
        <v>0</v>
      </c>
      <c r="F46" s="26"/>
      <c r="G46" s="15"/>
      <c r="H46" s="15"/>
      <c r="I46" s="15">
        <f t="shared" si="17"/>
        <v>0</v>
      </c>
      <c r="J46" s="39">
        <f t="shared" si="7"/>
        <v>0</v>
      </c>
      <c r="K46" s="40">
        <v>30</v>
      </c>
      <c r="L46" s="15">
        <v>0</v>
      </c>
      <c r="M46" s="15">
        <f t="shared" si="8"/>
        <v>0</v>
      </c>
      <c r="N46" s="15"/>
      <c r="O46" s="26"/>
      <c r="P46" s="15">
        <f t="shared" si="9"/>
        <v>0</v>
      </c>
      <c r="Q46" s="61">
        <f t="shared" si="10"/>
        <v>0</v>
      </c>
      <c r="R46" s="40">
        <v>1</v>
      </c>
      <c r="S46" s="62"/>
      <c r="T46" s="71"/>
      <c r="U46" s="71"/>
      <c r="V46" s="15">
        <f t="shared" si="11"/>
        <v>0</v>
      </c>
      <c r="W46" s="72">
        <f t="shared" si="12"/>
        <v>0</v>
      </c>
      <c r="X46" s="63">
        <f t="shared" si="13"/>
        <v>0</v>
      </c>
      <c r="Y46" s="15">
        <v>0</v>
      </c>
      <c r="Z46">
        <f t="shared" si="14"/>
        <v>0</v>
      </c>
      <c r="AA46">
        <f t="shared" si="0"/>
        <v>0</v>
      </c>
      <c r="AB46" s="82" t="s">
        <v>257</v>
      </c>
      <c r="AC46" s="82">
        <v>0</v>
      </c>
      <c r="AD46" s="82">
        <v>0</v>
      </c>
      <c r="AE46" s="82">
        <v>0</v>
      </c>
      <c r="AF46" s="82">
        <v>0</v>
      </c>
      <c r="AG46">
        <f t="shared" si="1"/>
        <v>0</v>
      </c>
      <c r="AI46" s="90" t="s">
        <v>258</v>
      </c>
      <c r="AJ46" s="90" t="s">
        <v>188</v>
      </c>
      <c r="AL46" s="84" t="s">
        <v>133</v>
      </c>
      <c r="AM46" s="84">
        <v>0</v>
      </c>
      <c r="AN46" s="84">
        <v>0</v>
      </c>
      <c r="AO46" s="84">
        <v>0</v>
      </c>
      <c r="AP46" s="84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18"/>
        <v>零售市场部</v>
      </c>
      <c r="BC46" t="s">
        <v>255</v>
      </c>
      <c r="BD46">
        <v>0</v>
      </c>
      <c r="BF46" t="s">
        <v>100</v>
      </c>
      <c r="BG46">
        <v>259</v>
      </c>
    </row>
    <row r="47" ht="22.05" customHeight="1" spans="1:59">
      <c r="A47" s="31"/>
      <c r="B47" s="32" t="s">
        <v>133</v>
      </c>
      <c r="C47" s="14">
        <v>9</v>
      </c>
      <c r="D47" s="15">
        <v>0</v>
      </c>
      <c r="E47" s="15">
        <f t="shared" si="5"/>
        <v>0</v>
      </c>
      <c r="F47" s="26"/>
      <c r="G47" s="15"/>
      <c r="H47" s="15"/>
      <c r="I47" s="15">
        <f t="shared" si="17"/>
        <v>0</v>
      </c>
      <c r="J47" s="48">
        <f t="shared" si="7"/>
        <v>0</v>
      </c>
      <c r="K47" s="40">
        <v>30</v>
      </c>
      <c r="L47" s="15">
        <v>0</v>
      </c>
      <c r="M47" s="15">
        <f t="shared" si="8"/>
        <v>0</v>
      </c>
      <c r="N47" s="15"/>
      <c r="O47" s="26"/>
      <c r="P47" s="15">
        <f t="shared" si="9"/>
        <v>0</v>
      </c>
      <c r="Q47" s="61">
        <f t="shared" si="10"/>
        <v>0</v>
      </c>
      <c r="R47" s="40">
        <v>1</v>
      </c>
      <c r="S47" s="62"/>
      <c r="T47" s="71"/>
      <c r="U47" s="71"/>
      <c r="V47" s="15">
        <f t="shared" si="11"/>
        <v>0</v>
      </c>
      <c r="W47" s="72">
        <f t="shared" si="12"/>
        <v>0</v>
      </c>
      <c r="X47" s="63">
        <f t="shared" si="13"/>
        <v>0</v>
      </c>
      <c r="Y47" s="15">
        <v>0</v>
      </c>
      <c r="Z47">
        <f t="shared" si="14"/>
        <v>0</v>
      </c>
      <c r="AA47" t="str">
        <f t="shared" si="0"/>
        <v>杨园支行</v>
      </c>
      <c r="AB47" s="82" t="s">
        <v>94</v>
      </c>
      <c r="AC47" s="82">
        <v>0</v>
      </c>
      <c r="AD47" s="82">
        <v>0</v>
      </c>
      <c r="AE47" s="82">
        <v>0</v>
      </c>
      <c r="AF47" s="82">
        <v>0</v>
      </c>
      <c r="AG47" t="str">
        <f t="shared" si="1"/>
        <v>杨园支行</v>
      </c>
      <c r="AI47" s="90" t="s">
        <v>261</v>
      </c>
      <c r="AJ47" s="90" t="s">
        <v>188</v>
      </c>
      <c r="AL47" s="84" t="s">
        <v>30</v>
      </c>
      <c r="AM47" s="84">
        <v>0</v>
      </c>
      <c r="AN47" s="84">
        <v>0</v>
      </c>
      <c r="AO47" s="84">
        <v>0</v>
      </c>
      <c r="AP47" s="84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18"/>
        <v>北蔡支行</v>
      </c>
      <c r="BC47" t="s">
        <v>260</v>
      </c>
      <c r="BD47">
        <v>0</v>
      </c>
      <c r="BF47" t="s">
        <v>221</v>
      </c>
      <c r="BG47">
        <v>2</v>
      </c>
    </row>
    <row r="48" ht="19.05" customHeight="1" spans="1:59">
      <c r="A48" s="33" t="s">
        <v>264</v>
      </c>
      <c r="B48" s="34"/>
      <c r="C48" s="35">
        <f t="shared" ref="C48:H48" si="19">SUM(C4:C47)</f>
        <v>686</v>
      </c>
      <c r="D48" s="36">
        <v>53</v>
      </c>
      <c r="E48" s="36">
        <f t="shared" si="19"/>
        <v>40</v>
      </c>
      <c r="F48" s="36">
        <f t="shared" si="19"/>
        <v>56</v>
      </c>
      <c r="G48" s="36">
        <f t="shared" si="19"/>
        <v>0</v>
      </c>
      <c r="H48" s="36">
        <f t="shared" si="19"/>
        <v>0</v>
      </c>
      <c r="I48" s="36">
        <f t="shared" si="17"/>
        <v>96</v>
      </c>
      <c r="J48" s="50">
        <f t="shared" si="7"/>
        <v>0.139941690962099</v>
      </c>
      <c r="K48" s="35">
        <f t="shared" ref="K48:P48" si="20">SUM(K4:K47)</f>
        <v>3410</v>
      </c>
      <c r="L48" s="36">
        <v>108.388</v>
      </c>
      <c r="M48" s="36">
        <f t="shared" si="20"/>
        <v>267.0342</v>
      </c>
      <c r="N48" s="36">
        <f t="shared" si="20"/>
        <v>24.1921</v>
      </c>
      <c r="O48" s="36">
        <f t="shared" si="20"/>
        <v>0</v>
      </c>
      <c r="P48" s="36">
        <f t="shared" si="20"/>
        <v>291.2263</v>
      </c>
      <c r="Q48" s="77">
        <f t="shared" si="10"/>
        <v>0.0854036070381232</v>
      </c>
      <c r="R48" s="78">
        <f t="shared" ref="R48:V48" si="21">SUM(R4:R47)</f>
        <v>57</v>
      </c>
      <c r="S48" s="79">
        <f t="shared" si="21"/>
        <v>2</v>
      </c>
      <c r="T48" s="79">
        <f t="shared" si="21"/>
        <v>28</v>
      </c>
      <c r="U48" s="79">
        <f t="shared" si="21"/>
        <v>0</v>
      </c>
      <c r="V48" s="79">
        <f t="shared" si="21"/>
        <v>30</v>
      </c>
      <c r="W48" s="77">
        <f t="shared" si="12"/>
        <v>0.526315789473684</v>
      </c>
      <c r="X48" s="80">
        <f t="shared" si="13"/>
        <v>0.0375830543736953</v>
      </c>
      <c r="Y48" s="87">
        <v>43</v>
      </c>
      <c r="Z48">
        <f t="shared" si="14"/>
        <v>53</v>
      </c>
      <c r="AA48" t="str">
        <f t="shared" si="0"/>
        <v>龚路支行</v>
      </c>
      <c r="AB48" s="82" t="s">
        <v>71</v>
      </c>
      <c r="AC48" s="82">
        <v>0</v>
      </c>
      <c r="AD48" s="82">
        <v>0</v>
      </c>
      <c r="AE48" s="82">
        <v>1</v>
      </c>
      <c r="AF48" s="82">
        <v>0</v>
      </c>
      <c r="AG48" t="str">
        <f t="shared" si="1"/>
        <v>龚路支行</v>
      </c>
      <c r="AI48" s="90" t="s">
        <v>265</v>
      </c>
      <c r="AJ48" s="90" t="s">
        <v>188</v>
      </c>
      <c r="AL48" s="84" t="s">
        <v>99</v>
      </c>
      <c r="AM48" s="84">
        <v>0</v>
      </c>
      <c r="AN48" s="84">
        <v>0</v>
      </c>
      <c r="AO48" s="84">
        <v>0</v>
      </c>
      <c r="AP48" s="84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t="s">
        <v>265</v>
      </c>
      <c r="AY48" t="s">
        <v>188</v>
      </c>
      <c r="BB48" t="str">
        <f t="shared" si="18"/>
        <v>营业部</v>
      </c>
      <c r="BC48" t="s">
        <v>262</v>
      </c>
      <c r="BD48">
        <v>0</v>
      </c>
      <c r="BF48" t="e">
        <v>#N/A</v>
      </c>
      <c r="BG48">
        <v>46</v>
      </c>
    </row>
    <row r="49" ht="17.25" spans="1:59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Y49" s="87"/>
      <c r="Z49">
        <f t="shared" ref="Z49:Z112" si="22">P49-Y49</f>
        <v>0</v>
      </c>
      <c r="AA49">
        <f t="shared" si="0"/>
        <v>0</v>
      </c>
      <c r="AB49" s="82" t="s">
        <v>268</v>
      </c>
      <c r="AC49" s="82">
        <v>0</v>
      </c>
      <c r="AD49" s="82">
        <v>0</v>
      </c>
      <c r="AE49" s="82">
        <v>0</v>
      </c>
      <c r="AF49" s="82">
        <v>0</v>
      </c>
      <c r="AG49">
        <f t="shared" si="1"/>
        <v>0</v>
      </c>
      <c r="AI49" s="90" t="s">
        <v>269</v>
      </c>
      <c r="AJ49" s="90" t="s">
        <v>188</v>
      </c>
      <c r="AL49" s="84" t="s">
        <v>125</v>
      </c>
      <c r="AM49" s="84">
        <v>0</v>
      </c>
      <c r="AN49" s="84">
        <v>0</v>
      </c>
      <c r="AO49" s="84">
        <v>0</v>
      </c>
      <c r="AP49" s="84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18"/>
        <v>和炯路支行</v>
      </c>
      <c r="BC49" t="s">
        <v>266</v>
      </c>
      <c r="BD49">
        <v>0</v>
      </c>
      <c r="BF49" t="s">
        <v>146</v>
      </c>
      <c r="BG49">
        <v>346</v>
      </c>
    </row>
    <row r="50" ht="17.25" spans="1:59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Y50" s="87"/>
      <c r="Z50">
        <f t="shared" si="22"/>
        <v>0</v>
      </c>
      <c r="AA50" t="str">
        <f t="shared" si="0"/>
        <v>妙境支行</v>
      </c>
      <c r="AB50" s="82" t="s">
        <v>79</v>
      </c>
      <c r="AC50" s="82">
        <v>0</v>
      </c>
      <c r="AD50" s="82">
        <v>0</v>
      </c>
      <c r="AE50" s="82">
        <v>0</v>
      </c>
      <c r="AF50" s="82">
        <v>0</v>
      </c>
      <c r="AG50" t="str">
        <f t="shared" si="1"/>
        <v>妙境支行</v>
      </c>
      <c r="AI50" s="90" t="s">
        <v>272</v>
      </c>
      <c r="AJ50" s="90" t="s">
        <v>188</v>
      </c>
      <c r="AL50" s="84" t="s">
        <v>138</v>
      </c>
      <c r="AM50" s="84">
        <v>0</v>
      </c>
      <c r="AN50" s="84">
        <v>0</v>
      </c>
      <c r="AO50" s="84">
        <v>0</v>
      </c>
      <c r="AP50" s="84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ht="17.25" spans="1:56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Y51" s="87"/>
      <c r="Z51">
        <f t="shared" si="22"/>
        <v>0</v>
      </c>
      <c r="AA51">
        <f t="shared" si="0"/>
        <v>0</v>
      </c>
      <c r="AB51" s="82" t="s">
        <v>273</v>
      </c>
      <c r="AC51" s="82">
        <v>0</v>
      </c>
      <c r="AD51" s="82">
        <v>0</v>
      </c>
      <c r="AE51" s="82">
        <v>0</v>
      </c>
      <c r="AF51" s="82">
        <v>0</v>
      </c>
      <c r="AG51">
        <f t="shared" si="1"/>
        <v>0</v>
      </c>
      <c r="AI51" s="90" t="s">
        <v>274</v>
      </c>
      <c r="AJ51" s="90" t="s">
        <v>188</v>
      </c>
      <c r="AL51" s="84" t="s">
        <v>188</v>
      </c>
      <c r="AM51" s="84">
        <v>0</v>
      </c>
      <c r="AN51" s="84">
        <v>500</v>
      </c>
      <c r="AO51" s="84">
        <v>0</v>
      </c>
      <c r="AP51" s="84">
        <v>1500</v>
      </c>
      <c r="AR51" t="s">
        <v>188</v>
      </c>
      <c r="AS51">
        <v>0</v>
      </c>
      <c r="AT51">
        <v>500</v>
      </c>
      <c r="AU51">
        <v>0</v>
      </c>
      <c r="AV51">
        <v>1500</v>
      </c>
      <c r="AX51" t="s">
        <v>274</v>
      </c>
      <c r="AY51" t="s">
        <v>188</v>
      </c>
      <c r="BB51" t="e">
        <f t="shared" ref="BB51:BB82" si="23">VLOOKUP(BC51,$AX:$AY,2,FALSE)</f>
        <v>#N/A</v>
      </c>
      <c r="BC51" t="s">
        <v>141</v>
      </c>
      <c r="BD51">
        <v>0</v>
      </c>
    </row>
    <row r="52" ht="17.25" spans="1:56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Y52" s="87"/>
      <c r="Z52">
        <f t="shared" si="22"/>
        <v>0</v>
      </c>
      <c r="AA52" t="str">
        <f t="shared" si="0"/>
        <v>龚路支行</v>
      </c>
      <c r="AB52" s="82" t="s">
        <v>115</v>
      </c>
      <c r="AC52" s="82">
        <v>2</v>
      </c>
      <c r="AD52" s="82">
        <v>0</v>
      </c>
      <c r="AE52" s="82">
        <v>4</v>
      </c>
      <c r="AF52" s="82">
        <v>50000</v>
      </c>
      <c r="AG52" t="str">
        <f t="shared" si="1"/>
        <v>龚路支行</v>
      </c>
      <c r="AI52" s="90" t="s">
        <v>276</v>
      </c>
      <c r="AJ52" s="90" t="s">
        <v>188</v>
      </c>
      <c r="AL52" s="84" t="s">
        <v>100</v>
      </c>
      <c r="AM52" s="84">
        <v>22</v>
      </c>
      <c r="AN52" s="84">
        <v>1532000</v>
      </c>
      <c r="AO52" s="84">
        <v>35</v>
      </c>
      <c r="AP52" s="84">
        <v>3549922</v>
      </c>
      <c r="AR52" t="s">
        <v>100</v>
      </c>
      <c r="AS52">
        <v>22</v>
      </c>
      <c r="AT52">
        <v>1532000</v>
      </c>
      <c r="AU52">
        <v>35</v>
      </c>
      <c r="AV52">
        <v>3549922</v>
      </c>
      <c r="AX52" t="s">
        <v>276</v>
      </c>
      <c r="AY52" t="s">
        <v>188</v>
      </c>
      <c r="BB52" t="str">
        <f t="shared" si="23"/>
        <v>张江支行</v>
      </c>
      <c r="BC52" t="s">
        <v>275</v>
      </c>
      <c r="BD52">
        <v>0</v>
      </c>
    </row>
    <row r="53" ht="17.25" spans="1:56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Y53" s="87"/>
      <c r="Z53">
        <f t="shared" si="22"/>
        <v>0</v>
      </c>
      <c r="AA53">
        <f t="shared" si="0"/>
        <v>0</v>
      </c>
      <c r="AB53" s="82" t="s">
        <v>278</v>
      </c>
      <c r="AC53" s="82">
        <v>0</v>
      </c>
      <c r="AD53" s="82">
        <v>0</v>
      </c>
      <c r="AE53" s="82">
        <v>0</v>
      </c>
      <c r="AF53" s="82">
        <v>0</v>
      </c>
      <c r="AG53">
        <f t="shared" si="1"/>
        <v>0</v>
      </c>
      <c r="AI53" s="90" t="s">
        <v>279</v>
      </c>
      <c r="AJ53" s="90" t="s">
        <v>188</v>
      </c>
      <c r="AL53" s="84" t="s">
        <v>221</v>
      </c>
      <c r="AM53" s="84">
        <v>0</v>
      </c>
      <c r="AN53" s="84">
        <v>0</v>
      </c>
      <c r="AO53" s="84">
        <v>0</v>
      </c>
      <c r="AP53" s="84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t="s">
        <v>279</v>
      </c>
      <c r="AY53" t="s">
        <v>188</v>
      </c>
      <c r="BB53" t="str">
        <f t="shared" si="23"/>
        <v>张江支行</v>
      </c>
      <c r="BC53" t="s">
        <v>277</v>
      </c>
      <c r="BD53">
        <v>0</v>
      </c>
    </row>
    <row r="54" ht="17.25" spans="1:56">
      <c r="A54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Y54" s="87"/>
      <c r="Z54">
        <f t="shared" si="22"/>
        <v>0</v>
      </c>
      <c r="AA54" t="str">
        <f t="shared" si="0"/>
        <v>三林支行</v>
      </c>
      <c r="AB54" s="82" t="s">
        <v>281</v>
      </c>
      <c r="AC54" s="82">
        <v>0</v>
      </c>
      <c r="AD54" s="82">
        <v>0</v>
      </c>
      <c r="AE54" s="82">
        <v>0</v>
      </c>
      <c r="AF54" s="82">
        <v>0</v>
      </c>
      <c r="AG54" t="str">
        <f t="shared" si="1"/>
        <v>三林支行</v>
      </c>
      <c r="AI54" s="90" t="s">
        <v>282</v>
      </c>
      <c r="AJ54" s="90" t="s">
        <v>188</v>
      </c>
      <c r="AL54" s="84" t="s">
        <v>171</v>
      </c>
      <c r="AM54" s="84">
        <v>0</v>
      </c>
      <c r="AN54" s="84">
        <v>0</v>
      </c>
      <c r="AO54" s="84">
        <v>0</v>
      </c>
      <c r="AP54" s="84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t="s">
        <v>282</v>
      </c>
      <c r="AY54" t="s">
        <v>188</v>
      </c>
      <c r="BB54" t="str">
        <f t="shared" si="23"/>
        <v>零售市场部</v>
      </c>
      <c r="BC54" t="s">
        <v>280</v>
      </c>
      <c r="BD54">
        <v>0</v>
      </c>
    </row>
    <row r="55" ht="17.25" spans="1:56">
      <c r="A55" s="85"/>
      <c r="Y55" s="87"/>
      <c r="Z55">
        <f t="shared" si="22"/>
        <v>0</v>
      </c>
      <c r="AA55" t="str">
        <f t="shared" si="0"/>
        <v>川沙支行</v>
      </c>
      <c r="AB55" s="82" t="s">
        <v>284</v>
      </c>
      <c r="AC55" s="82">
        <v>0</v>
      </c>
      <c r="AD55" s="82">
        <v>0</v>
      </c>
      <c r="AE55" s="82">
        <v>0</v>
      </c>
      <c r="AF55" s="82">
        <v>0</v>
      </c>
      <c r="AG55" t="str">
        <f t="shared" si="1"/>
        <v>川沙支行</v>
      </c>
      <c r="AI55" s="89" t="s">
        <v>285</v>
      </c>
      <c r="AJ55" s="90" t="s">
        <v>286</v>
      </c>
      <c r="AL55" s="84" t="s">
        <v>235</v>
      </c>
      <c r="AM55" s="84">
        <v>0</v>
      </c>
      <c r="AN55" s="84">
        <v>0</v>
      </c>
      <c r="AO55" s="84">
        <v>0</v>
      </c>
      <c r="AP55" s="84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23"/>
        <v>川沙支行</v>
      </c>
      <c r="BC55" t="s">
        <v>283</v>
      </c>
      <c r="BD55">
        <v>0</v>
      </c>
    </row>
    <row r="56" ht="17.25" spans="1:56">
      <c r="A56" s="85"/>
      <c r="Y56" s="87"/>
      <c r="Z56">
        <f t="shared" si="22"/>
        <v>0</v>
      </c>
      <c r="AA56">
        <f t="shared" si="0"/>
        <v>0</v>
      </c>
      <c r="AB56" s="82" t="s">
        <v>288</v>
      </c>
      <c r="AC56" s="82">
        <v>0</v>
      </c>
      <c r="AD56" s="82">
        <v>0</v>
      </c>
      <c r="AE56" s="82">
        <v>0</v>
      </c>
      <c r="AF56" s="82">
        <v>0</v>
      </c>
      <c r="AG56">
        <f t="shared" si="1"/>
        <v>0</v>
      </c>
      <c r="AI56" s="90" t="s">
        <v>289</v>
      </c>
      <c r="AJ56" s="90" t="s">
        <v>286</v>
      </c>
      <c r="AL56" s="84" t="s">
        <v>239</v>
      </c>
      <c r="AM56" s="84">
        <v>0</v>
      </c>
      <c r="AN56" s="84">
        <v>100000</v>
      </c>
      <c r="AO56" s="84">
        <v>0</v>
      </c>
      <c r="AP56" s="84">
        <v>200000</v>
      </c>
      <c r="AR56" t="s">
        <v>239</v>
      </c>
      <c r="AS56">
        <v>0</v>
      </c>
      <c r="AT56">
        <v>100000</v>
      </c>
      <c r="AU56">
        <v>0</v>
      </c>
      <c r="AV56">
        <v>200000</v>
      </c>
      <c r="AX56" t="s">
        <v>289</v>
      </c>
      <c r="AY56" t="s">
        <v>286</v>
      </c>
      <c r="BB56" t="str">
        <f t="shared" si="23"/>
        <v>高东支行</v>
      </c>
      <c r="BC56" t="s">
        <v>287</v>
      </c>
      <c r="BD56">
        <v>3</v>
      </c>
    </row>
    <row r="57" ht="17.25" spans="25:56">
      <c r="Y57" s="87"/>
      <c r="Z57">
        <f t="shared" si="22"/>
        <v>0</v>
      </c>
      <c r="AA57">
        <f t="shared" si="0"/>
        <v>0</v>
      </c>
      <c r="AB57" s="82" t="s">
        <v>292</v>
      </c>
      <c r="AC57" s="82">
        <v>0</v>
      </c>
      <c r="AD57" s="82">
        <v>0</v>
      </c>
      <c r="AE57" s="82">
        <v>0</v>
      </c>
      <c r="AF57" s="82">
        <v>0</v>
      </c>
      <c r="AG57">
        <f t="shared" si="1"/>
        <v>0</v>
      </c>
      <c r="AI57" s="90" t="s">
        <v>293</v>
      </c>
      <c r="AJ57" s="90" t="s">
        <v>286</v>
      </c>
      <c r="AL57" s="84" t="s">
        <v>244</v>
      </c>
      <c r="AM57" s="84">
        <v>0</v>
      </c>
      <c r="AN57" s="84">
        <v>0</v>
      </c>
      <c r="AO57" s="84">
        <v>0</v>
      </c>
      <c r="AP57" s="84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23"/>
        <v>陆家嘴支行</v>
      </c>
      <c r="BC57" t="s">
        <v>291</v>
      </c>
      <c r="BD57">
        <v>0</v>
      </c>
    </row>
    <row r="58" ht="17.25" spans="25:56">
      <c r="Y58" s="87"/>
      <c r="Z58">
        <f t="shared" si="22"/>
        <v>0</v>
      </c>
      <c r="AA58" t="str">
        <f t="shared" si="0"/>
        <v>唐镇支行</v>
      </c>
      <c r="AB58" s="82" t="s">
        <v>294</v>
      </c>
      <c r="AC58" s="82">
        <v>0</v>
      </c>
      <c r="AD58" s="82">
        <v>0</v>
      </c>
      <c r="AE58" s="82">
        <v>0</v>
      </c>
      <c r="AF58" s="82">
        <v>0</v>
      </c>
      <c r="AG58" t="str">
        <f t="shared" si="1"/>
        <v>唐镇支行</v>
      </c>
      <c r="AI58" s="90" t="s">
        <v>295</v>
      </c>
      <c r="AJ58" s="90" t="s">
        <v>286</v>
      </c>
      <c r="AL58" s="84" t="s">
        <v>259</v>
      </c>
      <c r="AM58" s="84">
        <v>0</v>
      </c>
      <c r="AN58" s="84">
        <v>0</v>
      </c>
      <c r="AO58" s="84">
        <v>0</v>
      </c>
      <c r="AP58" s="84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23"/>
        <v>零售市场部</v>
      </c>
      <c r="BC58" t="s">
        <v>116</v>
      </c>
      <c r="BD58">
        <v>43</v>
      </c>
    </row>
    <row r="59" ht="17.25" spans="25:56">
      <c r="Y59" s="87"/>
      <c r="Z59">
        <f t="shared" si="22"/>
        <v>0</v>
      </c>
      <c r="AA59" t="str">
        <f t="shared" si="0"/>
        <v>凌兆分理处</v>
      </c>
      <c r="AB59" s="82" t="s">
        <v>296</v>
      </c>
      <c r="AC59" s="82">
        <v>0</v>
      </c>
      <c r="AD59" s="82">
        <v>0</v>
      </c>
      <c r="AE59" s="82">
        <v>0</v>
      </c>
      <c r="AF59" s="82">
        <v>0</v>
      </c>
      <c r="AG59" t="str">
        <f t="shared" si="1"/>
        <v>凌兆分理处</v>
      </c>
      <c r="AI59" s="90" t="s">
        <v>191</v>
      </c>
      <c r="AJ59" s="90" t="s">
        <v>286</v>
      </c>
      <c r="AL59" s="84" t="s">
        <v>290</v>
      </c>
      <c r="AM59" s="84">
        <v>0</v>
      </c>
      <c r="AN59" s="84">
        <v>0</v>
      </c>
      <c r="AO59" s="84">
        <v>0</v>
      </c>
      <c r="AP59" s="84">
        <v>0</v>
      </c>
      <c r="AR59" t="s">
        <v>290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23"/>
        <v>妙境支行</v>
      </c>
      <c r="BC59" t="s">
        <v>120</v>
      </c>
      <c r="BD59">
        <v>1</v>
      </c>
    </row>
    <row r="60" ht="17.25" spans="25:56">
      <c r="Y60" s="87"/>
      <c r="Z60">
        <f t="shared" si="22"/>
        <v>0</v>
      </c>
      <c r="AA60" t="str">
        <f t="shared" si="0"/>
        <v>营业部</v>
      </c>
      <c r="AB60" s="82" t="s">
        <v>297</v>
      </c>
      <c r="AC60" s="82">
        <v>0</v>
      </c>
      <c r="AD60" s="82">
        <v>0</v>
      </c>
      <c r="AE60" s="82">
        <v>0</v>
      </c>
      <c r="AF60" s="82">
        <v>0</v>
      </c>
      <c r="AG60" t="str">
        <f t="shared" si="1"/>
        <v>营业部</v>
      </c>
      <c r="AI60" s="90" t="s">
        <v>298</v>
      </c>
      <c r="AJ60" s="90" t="s">
        <v>286</v>
      </c>
      <c r="AL60" s="84" t="s">
        <v>286</v>
      </c>
      <c r="AM60" s="84">
        <v>0</v>
      </c>
      <c r="AN60" s="84">
        <v>0</v>
      </c>
      <c r="AO60" s="84">
        <v>0</v>
      </c>
      <c r="AP60" s="84">
        <v>0</v>
      </c>
      <c r="AR60" t="s">
        <v>286</v>
      </c>
      <c r="AS60">
        <v>0</v>
      </c>
      <c r="AT60">
        <v>0</v>
      </c>
      <c r="AU60">
        <v>0</v>
      </c>
      <c r="AV60">
        <v>0</v>
      </c>
      <c r="AX60" t="s">
        <v>298</v>
      </c>
      <c r="AY60" t="s">
        <v>286</v>
      </c>
      <c r="BB60" t="str">
        <f t="shared" si="23"/>
        <v>高行支行</v>
      </c>
      <c r="BC60" t="s">
        <v>127</v>
      </c>
      <c r="BD60">
        <v>0</v>
      </c>
    </row>
    <row r="61" ht="17.25" spans="25:56">
      <c r="Y61" s="87"/>
      <c r="Z61">
        <f t="shared" si="22"/>
        <v>0</v>
      </c>
      <c r="AA61">
        <f t="shared" si="0"/>
        <v>0</v>
      </c>
      <c r="AB61" s="82" t="s">
        <v>301</v>
      </c>
      <c r="AC61" s="82">
        <v>0</v>
      </c>
      <c r="AD61" s="82">
        <v>0</v>
      </c>
      <c r="AE61" s="82">
        <v>0</v>
      </c>
      <c r="AF61" s="82">
        <v>0</v>
      </c>
      <c r="AG61">
        <f t="shared" si="1"/>
        <v>0</v>
      </c>
      <c r="AI61" s="90" t="s">
        <v>302</v>
      </c>
      <c r="AJ61" s="90" t="s">
        <v>286</v>
      </c>
      <c r="AL61" s="84" t="s">
        <v>299</v>
      </c>
      <c r="AM61" s="84">
        <v>0</v>
      </c>
      <c r="AN61" s="84">
        <v>0</v>
      </c>
      <c r="AO61" s="84">
        <v>0</v>
      </c>
      <c r="AP61" s="84">
        <v>200000</v>
      </c>
      <c r="AR61" t="s">
        <v>299</v>
      </c>
      <c r="AS61">
        <v>0</v>
      </c>
      <c r="AT61">
        <v>0</v>
      </c>
      <c r="AU61">
        <v>0</v>
      </c>
      <c r="AV61">
        <v>200000</v>
      </c>
      <c r="AX61" t="s">
        <v>302</v>
      </c>
      <c r="AY61" t="s">
        <v>286</v>
      </c>
      <c r="BB61" t="e">
        <f t="shared" si="23"/>
        <v>#N/A</v>
      </c>
      <c r="BC61" t="s">
        <v>300</v>
      </c>
      <c r="BD61">
        <v>0</v>
      </c>
    </row>
    <row r="62" ht="17.25" spans="25:56">
      <c r="Y62" s="87"/>
      <c r="Z62">
        <f t="shared" si="22"/>
        <v>0</v>
      </c>
      <c r="AA62" t="str">
        <f t="shared" si="0"/>
        <v>王港支行</v>
      </c>
      <c r="AB62" s="82" t="s">
        <v>304</v>
      </c>
      <c r="AC62" s="82">
        <v>0</v>
      </c>
      <c r="AD62" s="82">
        <v>0</v>
      </c>
      <c r="AE62" s="82">
        <v>0</v>
      </c>
      <c r="AF62" s="82">
        <v>0</v>
      </c>
      <c r="AG62" t="str">
        <f t="shared" si="1"/>
        <v>王港支行</v>
      </c>
      <c r="AI62" s="90" t="s">
        <v>305</v>
      </c>
      <c r="AJ62" s="90" t="s">
        <v>286</v>
      </c>
      <c r="AL62" s="84" t="s">
        <v>146</v>
      </c>
      <c r="AM62" s="84">
        <v>39</v>
      </c>
      <c r="AN62" s="84">
        <v>2756380</v>
      </c>
      <c r="AO62" s="84">
        <v>75</v>
      </c>
      <c r="AP62" s="84">
        <v>6726264</v>
      </c>
      <c r="AR62" t="s">
        <v>146</v>
      </c>
      <c r="AS62">
        <v>39</v>
      </c>
      <c r="AT62">
        <v>2756380</v>
      </c>
      <c r="AU62">
        <v>75</v>
      </c>
      <c r="AV62">
        <v>6726264</v>
      </c>
      <c r="AX62" t="s">
        <v>305</v>
      </c>
      <c r="AY62" t="s">
        <v>286</v>
      </c>
      <c r="BB62" t="str">
        <f t="shared" si="23"/>
        <v>金杨支行</v>
      </c>
      <c r="BC62" t="s">
        <v>303</v>
      </c>
      <c r="BD62">
        <v>0</v>
      </c>
    </row>
    <row r="63" ht="17.25" spans="25:56">
      <c r="Y63" s="87"/>
      <c r="Z63">
        <f t="shared" si="22"/>
        <v>0</v>
      </c>
      <c r="AA63">
        <f t="shared" si="0"/>
        <v>0</v>
      </c>
      <c r="AB63" s="82" t="s">
        <v>306</v>
      </c>
      <c r="AC63" s="82">
        <v>0</v>
      </c>
      <c r="AD63" s="82">
        <v>0</v>
      </c>
      <c r="AE63" s="82">
        <v>0</v>
      </c>
      <c r="AF63" s="82">
        <v>0</v>
      </c>
      <c r="AG63">
        <f t="shared" si="1"/>
        <v>0</v>
      </c>
      <c r="AI63" s="90" t="s">
        <v>307</v>
      </c>
      <c r="AJ63" s="90" t="s">
        <v>286</v>
      </c>
      <c r="AL63" s="84" t="s">
        <v>151</v>
      </c>
      <c r="AM63" s="84">
        <v>78</v>
      </c>
      <c r="AN63" s="84">
        <v>5512760</v>
      </c>
      <c r="AO63" s="84">
        <v>150</v>
      </c>
      <c r="AP63" s="84">
        <v>13452528</v>
      </c>
      <c r="AR63" t="s">
        <v>151</v>
      </c>
      <c r="AS63">
        <v>78</v>
      </c>
      <c r="AT63">
        <v>5512760</v>
      </c>
      <c r="AU63">
        <v>150</v>
      </c>
      <c r="AV63">
        <v>13452528</v>
      </c>
      <c r="AX63" t="s">
        <v>307</v>
      </c>
      <c r="AY63" t="s">
        <v>286</v>
      </c>
      <c r="BB63" t="str">
        <f t="shared" si="23"/>
        <v>陆家嘴支行</v>
      </c>
      <c r="BC63" t="s">
        <v>132</v>
      </c>
      <c r="BD63">
        <v>0</v>
      </c>
    </row>
    <row r="64" ht="17.25" spans="25:56">
      <c r="Y64" s="87"/>
      <c r="Z64">
        <f t="shared" si="22"/>
        <v>0</v>
      </c>
      <c r="AA64" t="str">
        <f t="shared" si="0"/>
        <v>芳华分理处</v>
      </c>
      <c r="AB64" s="82" t="s">
        <v>85</v>
      </c>
      <c r="AC64" s="82">
        <v>2</v>
      </c>
      <c r="AD64" s="82">
        <v>0</v>
      </c>
      <c r="AE64" s="82">
        <v>2</v>
      </c>
      <c r="AF64" s="82">
        <v>0</v>
      </c>
      <c r="AG64" t="str">
        <f t="shared" si="1"/>
        <v>芳华分理处</v>
      </c>
      <c r="AI64" s="90" t="s">
        <v>309</v>
      </c>
      <c r="AJ64" s="90" t="s">
        <v>286</v>
      </c>
      <c r="AX64" t="s">
        <v>309</v>
      </c>
      <c r="AY64" t="s">
        <v>286</v>
      </c>
      <c r="BB64" t="e">
        <f t="shared" si="23"/>
        <v>#N/A</v>
      </c>
      <c r="BC64" t="s">
        <v>308</v>
      </c>
      <c r="BD64">
        <v>0</v>
      </c>
    </row>
    <row r="65" ht="17.25" spans="25:56">
      <c r="Y65" s="87"/>
      <c r="Z65">
        <f t="shared" si="22"/>
        <v>0</v>
      </c>
      <c r="AA65" t="str">
        <f t="shared" si="0"/>
        <v>运营管理部</v>
      </c>
      <c r="AB65" s="82" t="s">
        <v>310</v>
      </c>
      <c r="AC65" s="82">
        <v>0</v>
      </c>
      <c r="AD65" s="82">
        <v>0</v>
      </c>
      <c r="AE65" s="82">
        <v>0</v>
      </c>
      <c r="AF65" s="82">
        <v>0</v>
      </c>
      <c r="AG65" t="str">
        <f t="shared" si="1"/>
        <v>运营管理部</v>
      </c>
      <c r="AI65" s="90" t="s">
        <v>52</v>
      </c>
      <c r="AJ65" s="90" t="s">
        <v>286</v>
      </c>
      <c r="AX65" t="s">
        <v>52</v>
      </c>
      <c r="AY65" t="s">
        <v>286</v>
      </c>
      <c r="BB65" t="str">
        <f t="shared" si="23"/>
        <v>江镇支行</v>
      </c>
      <c r="BC65" t="s">
        <v>140</v>
      </c>
      <c r="BD65">
        <v>0</v>
      </c>
    </row>
    <row r="66" ht="17.25" spans="25:56">
      <c r="Y66" s="87"/>
      <c r="Z66">
        <f t="shared" si="22"/>
        <v>0</v>
      </c>
      <c r="AA66">
        <f t="shared" ref="AA66:AA129" si="24">AG66</f>
        <v>0</v>
      </c>
      <c r="AB66" s="82" t="s">
        <v>311</v>
      </c>
      <c r="AC66" s="82">
        <v>0</v>
      </c>
      <c r="AD66" s="82">
        <v>0</v>
      </c>
      <c r="AE66" s="82">
        <v>0</v>
      </c>
      <c r="AF66" s="82">
        <v>0</v>
      </c>
      <c r="AG66">
        <f t="shared" ref="AG66:AG129" si="25">IFERROR(VLOOKUP(AB66,$AI:$AJ,2,FALSE),0)</f>
        <v>0</v>
      </c>
      <c r="AI66" s="90" t="s">
        <v>312</v>
      </c>
      <c r="AJ66" s="90" t="s">
        <v>286</v>
      </c>
      <c r="AX66" t="s">
        <v>312</v>
      </c>
      <c r="AY66" t="s">
        <v>286</v>
      </c>
      <c r="BB66" t="str">
        <f t="shared" si="23"/>
        <v>金海华城分理处</v>
      </c>
      <c r="BC66" t="s">
        <v>145</v>
      </c>
      <c r="BD66">
        <v>0</v>
      </c>
    </row>
    <row r="67" ht="17.25" spans="25:56">
      <c r="Y67" s="87"/>
      <c r="Z67">
        <f t="shared" si="22"/>
        <v>0</v>
      </c>
      <c r="AA67" t="str">
        <f t="shared" si="24"/>
        <v>陆家嘴支行</v>
      </c>
      <c r="AB67" s="82" t="s">
        <v>314</v>
      </c>
      <c r="AC67" s="82">
        <v>0</v>
      </c>
      <c r="AD67" s="82">
        <v>0</v>
      </c>
      <c r="AE67" s="82">
        <v>0</v>
      </c>
      <c r="AF67" s="82">
        <v>20000</v>
      </c>
      <c r="AG67" t="str">
        <f t="shared" si="25"/>
        <v>陆家嘴支行</v>
      </c>
      <c r="AI67" s="90" t="s">
        <v>315</v>
      </c>
      <c r="AJ67" s="90" t="s">
        <v>286</v>
      </c>
      <c r="AX67" t="s">
        <v>315</v>
      </c>
      <c r="AY67" t="s">
        <v>286</v>
      </c>
      <c r="BB67" t="str">
        <f t="shared" si="23"/>
        <v>张江支行</v>
      </c>
      <c r="BC67" t="s">
        <v>313</v>
      </c>
      <c r="BD67">
        <v>0</v>
      </c>
    </row>
    <row r="68" ht="17.25" spans="25:56">
      <c r="Y68" s="87"/>
      <c r="Z68">
        <f t="shared" si="22"/>
        <v>0</v>
      </c>
      <c r="AA68" t="str">
        <f t="shared" si="24"/>
        <v>江镇支行</v>
      </c>
      <c r="AB68" s="82" t="s">
        <v>317</v>
      </c>
      <c r="AC68" s="82">
        <v>0</v>
      </c>
      <c r="AD68" s="82">
        <v>0</v>
      </c>
      <c r="AE68" s="82">
        <v>0</v>
      </c>
      <c r="AF68" s="82">
        <v>0</v>
      </c>
      <c r="AG68" t="str">
        <f t="shared" si="25"/>
        <v>江镇支行</v>
      </c>
      <c r="AI68" s="90" t="s">
        <v>318</v>
      </c>
      <c r="AJ68" s="90" t="s">
        <v>286</v>
      </c>
      <c r="AX68" t="s">
        <v>318</v>
      </c>
      <c r="AY68" t="s">
        <v>286</v>
      </c>
      <c r="BB68" t="e">
        <f t="shared" si="23"/>
        <v>#N/A</v>
      </c>
      <c r="BC68" t="s">
        <v>316</v>
      </c>
      <c r="BD68">
        <v>0</v>
      </c>
    </row>
    <row r="69" ht="17.25" spans="25:56">
      <c r="Y69" s="87"/>
      <c r="Z69">
        <f t="shared" si="22"/>
        <v>0</v>
      </c>
      <c r="AA69" t="str">
        <f t="shared" si="24"/>
        <v>张江支行</v>
      </c>
      <c r="AB69" s="82" t="s">
        <v>126</v>
      </c>
      <c r="AC69" s="82">
        <v>1</v>
      </c>
      <c r="AD69" s="82">
        <v>0</v>
      </c>
      <c r="AE69" s="82">
        <v>1</v>
      </c>
      <c r="AF69" s="82">
        <v>0</v>
      </c>
      <c r="AG69" t="str">
        <f t="shared" si="25"/>
        <v>张江支行</v>
      </c>
      <c r="AI69" s="90" t="s">
        <v>319</v>
      </c>
      <c r="AJ69" s="90" t="s">
        <v>286</v>
      </c>
      <c r="AX69" t="s">
        <v>319</v>
      </c>
      <c r="AY69" t="s">
        <v>286</v>
      </c>
      <c r="BB69" t="str">
        <f t="shared" si="23"/>
        <v>零售市场部</v>
      </c>
      <c r="BC69" t="s">
        <v>150</v>
      </c>
      <c r="BD69">
        <v>1</v>
      </c>
    </row>
    <row r="70" ht="17.25" spans="25:56">
      <c r="Y70" s="87"/>
      <c r="Z70">
        <f t="shared" si="22"/>
        <v>0</v>
      </c>
      <c r="AA70" t="str">
        <f t="shared" si="24"/>
        <v>办公室</v>
      </c>
      <c r="AB70" s="82" t="s">
        <v>106</v>
      </c>
      <c r="AC70" s="82">
        <v>0</v>
      </c>
      <c r="AD70" s="82">
        <v>0</v>
      </c>
      <c r="AE70" s="82">
        <v>0</v>
      </c>
      <c r="AF70" s="82">
        <v>0</v>
      </c>
      <c r="AG70" t="str">
        <f t="shared" si="25"/>
        <v>办公室</v>
      </c>
      <c r="AI70" s="90" t="s">
        <v>320</v>
      </c>
      <c r="AJ70" s="90" t="s">
        <v>286</v>
      </c>
      <c r="AX70" t="s">
        <v>320</v>
      </c>
      <c r="AY70" t="s">
        <v>286</v>
      </c>
      <c r="BB70" t="str">
        <f t="shared" si="23"/>
        <v>零售市场部</v>
      </c>
      <c r="BC70" t="s">
        <v>173</v>
      </c>
      <c r="BD70">
        <v>1</v>
      </c>
    </row>
    <row r="71" ht="17.25" spans="25:56">
      <c r="Y71" s="87"/>
      <c r="Z71">
        <f t="shared" si="22"/>
        <v>0</v>
      </c>
      <c r="AA71" t="str">
        <f t="shared" si="24"/>
        <v>严桥支行</v>
      </c>
      <c r="AB71" s="82" t="s">
        <v>322</v>
      </c>
      <c r="AC71" s="82">
        <v>0</v>
      </c>
      <c r="AD71" s="82">
        <v>0</v>
      </c>
      <c r="AE71" s="82">
        <v>0</v>
      </c>
      <c r="AF71" s="82">
        <v>0</v>
      </c>
      <c r="AG71" t="str">
        <f t="shared" si="25"/>
        <v>严桥支行</v>
      </c>
      <c r="AI71" s="90" t="s">
        <v>323</v>
      </c>
      <c r="AJ71" s="90" t="s">
        <v>286</v>
      </c>
      <c r="AX71" t="s">
        <v>323</v>
      </c>
      <c r="AY71" t="s">
        <v>286</v>
      </c>
      <c r="BB71" t="str">
        <f t="shared" si="23"/>
        <v>黄楼支行</v>
      </c>
      <c r="BC71" t="s">
        <v>321</v>
      </c>
      <c r="BD71">
        <v>0</v>
      </c>
    </row>
    <row r="72" ht="17.25" spans="25:56">
      <c r="Y72" s="87"/>
      <c r="Z72">
        <f t="shared" si="22"/>
        <v>0</v>
      </c>
      <c r="AA72" t="str">
        <f t="shared" si="24"/>
        <v>王港支行</v>
      </c>
      <c r="AB72" s="82" t="s">
        <v>324</v>
      </c>
      <c r="AC72" s="82">
        <v>0</v>
      </c>
      <c r="AD72" s="82">
        <v>0</v>
      </c>
      <c r="AE72" s="82">
        <v>0</v>
      </c>
      <c r="AF72" s="82">
        <v>0</v>
      </c>
      <c r="AG72" t="str">
        <f t="shared" si="25"/>
        <v>王港支行</v>
      </c>
      <c r="AI72" s="90" t="s">
        <v>325</v>
      </c>
      <c r="AJ72" s="90" t="s">
        <v>286</v>
      </c>
      <c r="AX72" t="s">
        <v>325</v>
      </c>
      <c r="AY72" t="s">
        <v>286</v>
      </c>
      <c r="BB72" t="str">
        <f t="shared" si="23"/>
        <v>花木支行</v>
      </c>
      <c r="BC72" t="s">
        <v>154</v>
      </c>
      <c r="BD72">
        <v>0</v>
      </c>
    </row>
    <row r="73" ht="17.25" spans="25:56">
      <c r="Y73" s="87"/>
      <c r="Z73">
        <f t="shared" si="22"/>
        <v>0</v>
      </c>
      <c r="AA73">
        <f t="shared" si="24"/>
        <v>0</v>
      </c>
      <c r="AB73" s="82" t="s">
        <v>327</v>
      </c>
      <c r="AC73" s="82">
        <v>0</v>
      </c>
      <c r="AD73" s="82">
        <v>0</v>
      </c>
      <c r="AE73" s="82">
        <v>0</v>
      </c>
      <c r="AF73" s="82">
        <v>0</v>
      </c>
      <c r="AG73">
        <f t="shared" si="25"/>
        <v>0</v>
      </c>
      <c r="AI73" s="90" t="s">
        <v>328</v>
      </c>
      <c r="AJ73" s="90" t="s">
        <v>286</v>
      </c>
      <c r="AX73" t="s">
        <v>328</v>
      </c>
      <c r="AY73" t="s">
        <v>286</v>
      </c>
      <c r="BB73" t="str">
        <f t="shared" si="23"/>
        <v>北蔡支行</v>
      </c>
      <c r="BC73" t="s">
        <v>326</v>
      </c>
      <c r="BD73">
        <v>0</v>
      </c>
    </row>
    <row r="74" ht="17.25" spans="25:56">
      <c r="Y74" s="87"/>
      <c r="Z74">
        <f t="shared" si="22"/>
        <v>0</v>
      </c>
      <c r="AA74" t="str">
        <f t="shared" si="24"/>
        <v>御桥分理处</v>
      </c>
      <c r="AB74" s="82" t="s">
        <v>329</v>
      </c>
      <c r="AC74" s="82">
        <v>0</v>
      </c>
      <c r="AD74" s="82">
        <v>0</v>
      </c>
      <c r="AE74" s="82">
        <v>0</v>
      </c>
      <c r="AF74" s="82">
        <v>0</v>
      </c>
      <c r="AG74" t="str">
        <f t="shared" si="25"/>
        <v>御桥分理处</v>
      </c>
      <c r="AI74" s="90" t="s">
        <v>330</v>
      </c>
      <c r="AJ74" s="90" t="s">
        <v>286</v>
      </c>
      <c r="AX74" t="s">
        <v>330</v>
      </c>
      <c r="AY74" t="s">
        <v>286</v>
      </c>
      <c r="BB74" t="str">
        <f t="shared" si="23"/>
        <v>北蔡支行</v>
      </c>
      <c r="BC74" t="s">
        <v>176</v>
      </c>
      <c r="BD74">
        <v>4</v>
      </c>
    </row>
    <row r="75" ht="17.25" spans="25:56">
      <c r="Y75" s="87"/>
      <c r="Z75">
        <f t="shared" si="22"/>
        <v>0</v>
      </c>
      <c r="AA75">
        <f t="shared" si="24"/>
        <v>0</v>
      </c>
      <c r="AB75" s="82" t="s">
        <v>332</v>
      </c>
      <c r="AC75" s="82">
        <v>0</v>
      </c>
      <c r="AD75" s="82">
        <v>0</v>
      </c>
      <c r="AE75" s="82">
        <v>0</v>
      </c>
      <c r="AF75" s="82">
        <v>0</v>
      </c>
      <c r="AG75">
        <f t="shared" si="25"/>
        <v>0</v>
      </c>
      <c r="AI75" s="90" t="s">
        <v>333</v>
      </c>
      <c r="AJ75" s="90" t="s">
        <v>286</v>
      </c>
      <c r="AX75" t="s">
        <v>333</v>
      </c>
      <c r="AY75" t="s">
        <v>286</v>
      </c>
      <c r="BB75" t="str">
        <f t="shared" si="23"/>
        <v>营业部</v>
      </c>
      <c r="BC75" t="s">
        <v>331</v>
      </c>
      <c r="BD75">
        <v>0</v>
      </c>
    </row>
    <row r="76" ht="17.25" spans="25:56">
      <c r="Y76" s="87"/>
      <c r="Z76">
        <f t="shared" si="22"/>
        <v>0</v>
      </c>
      <c r="AA76" t="str">
        <f t="shared" si="24"/>
        <v>零售市场部</v>
      </c>
      <c r="AB76" s="82" t="s">
        <v>131</v>
      </c>
      <c r="AC76" s="82">
        <v>0</v>
      </c>
      <c r="AD76" s="82">
        <v>0</v>
      </c>
      <c r="AE76" s="82">
        <v>0</v>
      </c>
      <c r="AF76" s="82">
        <v>0</v>
      </c>
      <c r="AG76" t="str">
        <f t="shared" si="25"/>
        <v>零售市场部</v>
      </c>
      <c r="AI76" s="90" t="s">
        <v>335</v>
      </c>
      <c r="AJ76" s="90" t="s">
        <v>286</v>
      </c>
      <c r="AX76" t="s">
        <v>335</v>
      </c>
      <c r="AY76" t="s">
        <v>286</v>
      </c>
      <c r="BB76" t="e">
        <f t="shared" si="23"/>
        <v>#N/A</v>
      </c>
      <c r="BC76" t="s">
        <v>334</v>
      </c>
      <c r="BD76">
        <v>0</v>
      </c>
    </row>
    <row r="77" ht="17.25" spans="25:56">
      <c r="Y77" s="87"/>
      <c r="Z77">
        <f t="shared" si="22"/>
        <v>0</v>
      </c>
      <c r="AA77" t="str">
        <f t="shared" si="24"/>
        <v>零售金融部</v>
      </c>
      <c r="AB77" s="82" t="s">
        <v>265</v>
      </c>
      <c r="AC77" s="82">
        <v>0</v>
      </c>
      <c r="AD77" s="82">
        <v>0</v>
      </c>
      <c r="AE77" s="82">
        <v>0</v>
      </c>
      <c r="AF77" s="82">
        <v>0</v>
      </c>
      <c r="AG77" t="str">
        <f t="shared" si="25"/>
        <v>零售金融部</v>
      </c>
      <c r="AI77" s="90" t="s">
        <v>310</v>
      </c>
      <c r="AJ77" s="90" t="s">
        <v>286</v>
      </c>
      <c r="AX77" t="s">
        <v>310</v>
      </c>
      <c r="AY77" t="s">
        <v>286</v>
      </c>
      <c r="BB77" t="str">
        <f t="shared" si="23"/>
        <v>零售市场部</v>
      </c>
      <c r="BC77" t="s">
        <v>158</v>
      </c>
      <c r="BD77">
        <v>1</v>
      </c>
    </row>
    <row r="78" ht="17.25" spans="25:56">
      <c r="Y78" s="87"/>
      <c r="Z78">
        <f t="shared" si="22"/>
        <v>0</v>
      </c>
      <c r="AA78" t="str">
        <f t="shared" si="24"/>
        <v>民耀分理处</v>
      </c>
      <c r="AB78" s="82" t="s">
        <v>139</v>
      </c>
      <c r="AC78" s="82">
        <v>0</v>
      </c>
      <c r="AD78" s="82">
        <v>0</v>
      </c>
      <c r="AE78" s="82">
        <v>0</v>
      </c>
      <c r="AF78" s="82">
        <v>0</v>
      </c>
      <c r="AG78" t="str">
        <f t="shared" si="25"/>
        <v>民耀分理处</v>
      </c>
      <c r="AI78" s="90" t="s">
        <v>337</v>
      </c>
      <c r="AJ78" s="90" t="s">
        <v>286</v>
      </c>
      <c r="AX78" t="s">
        <v>337</v>
      </c>
      <c r="AY78" t="s">
        <v>286</v>
      </c>
      <c r="BB78" t="str">
        <f t="shared" si="23"/>
        <v>川沙支行</v>
      </c>
      <c r="BC78" t="s">
        <v>336</v>
      </c>
      <c r="BD78">
        <v>0</v>
      </c>
    </row>
    <row r="79" ht="17.25" spans="25:56">
      <c r="Y79" s="87"/>
      <c r="Z79">
        <f t="shared" si="22"/>
        <v>0</v>
      </c>
      <c r="AA79" t="str">
        <f t="shared" si="24"/>
        <v>花木支行</v>
      </c>
      <c r="AB79" s="82" t="s">
        <v>339</v>
      </c>
      <c r="AC79" s="82">
        <v>0</v>
      </c>
      <c r="AD79" s="82">
        <v>0</v>
      </c>
      <c r="AE79" s="82">
        <v>0</v>
      </c>
      <c r="AF79" s="82">
        <v>0</v>
      </c>
      <c r="AG79" t="str">
        <f t="shared" si="25"/>
        <v>花木支行</v>
      </c>
      <c r="AI79" s="90" t="s">
        <v>337</v>
      </c>
      <c r="AJ79" s="90" t="s">
        <v>286</v>
      </c>
      <c r="AX79" t="s">
        <v>337</v>
      </c>
      <c r="AY79" t="s">
        <v>286</v>
      </c>
      <c r="BB79" t="str">
        <f t="shared" si="23"/>
        <v>川沙支行</v>
      </c>
      <c r="BC79" t="s">
        <v>338</v>
      </c>
      <c r="BD79">
        <v>0</v>
      </c>
    </row>
    <row r="80" ht="17.25" spans="25:56">
      <c r="Y80" s="87"/>
      <c r="Z80">
        <f t="shared" si="22"/>
        <v>0</v>
      </c>
      <c r="AA80" t="str">
        <f t="shared" si="24"/>
        <v>南新分理处</v>
      </c>
      <c r="AB80" s="82" t="s">
        <v>340</v>
      </c>
      <c r="AC80" s="82">
        <v>0</v>
      </c>
      <c r="AD80" s="82">
        <v>0</v>
      </c>
      <c r="AE80" s="82">
        <v>0</v>
      </c>
      <c r="AF80" s="82">
        <v>0</v>
      </c>
      <c r="AG80" t="str">
        <f t="shared" si="25"/>
        <v>南新分理处</v>
      </c>
      <c r="AI80" s="90" t="s">
        <v>341</v>
      </c>
      <c r="AJ80" s="90" t="s">
        <v>286</v>
      </c>
      <c r="AX80" t="s">
        <v>341</v>
      </c>
      <c r="AY80" t="s">
        <v>286</v>
      </c>
      <c r="BB80" t="str">
        <f t="shared" si="23"/>
        <v>零售市场部</v>
      </c>
      <c r="BC80" t="s">
        <v>185</v>
      </c>
      <c r="BD80">
        <v>0</v>
      </c>
    </row>
    <row r="81" ht="17.25" spans="25:56">
      <c r="Y81" s="87"/>
      <c r="Z81">
        <f t="shared" si="22"/>
        <v>0</v>
      </c>
      <c r="AA81" t="str">
        <f t="shared" si="24"/>
        <v>唐镇支行</v>
      </c>
      <c r="AB81" s="82" t="s">
        <v>343</v>
      </c>
      <c r="AC81" s="82">
        <v>0</v>
      </c>
      <c r="AD81" s="82">
        <v>0</v>
      </c>
      <c r="AE81" s="82">
        <v>0</v>
      </c>
      <c r="AF81" s="82">
        <v>0</v>
      </c>
      <c r="AG81" t="str">
        <f t="shared" si="25"/>
        <v>唐镇支行</v>
      </c>
      <c r="AI81" s="90" t="s">
        <v>344</v>
      </c>
      <c r="AJ81" s="90" t="s">
        <v>286</v>
      </c>
      <c r="AX81" t="s">
        <v>344</v>
      </c>
      <c r="AY81" t="s">
        <v>286</v>
      </c>
      <c r="BB81" t="str">
        <f t="shared" si="23"/>
        <v>孙桥支行</v>
      </c>
      <c r="BC81" t="s">
        <v>342</v>
      </c>
      <c r="BD81">
        <v>2</v>
      </c>
    </row>
    <row r="82" ht="17.25" spans="25:56">
      <c r="Y82" s="87"/>
      <c r="Z82">
        <f t="shared" si="22"/>
        <v>0</v>
      </c>
      <c r="AA82" t="str">
        <f t="shared" si="24"/>
        <v>杨思支行</v>
      </c>
      <c r="AB82" s="82" t="s">
        <v>144</v>
      </c>
      <c r="AC82" s="82">
        <v>0</v>
      </c>
      <c r="AD82" s="82">
        <v>0</v>
      </c>
      <c r="AE82" s="82">
        <v>0</v>
      </c>
      <c r="AF82" s="82">
        <v>0</v>
      </c>
      <c r="AG82" t="str">
        <f t="shared" si="25"/>
        <v>杨思支行</v>
      </c>
      <c r="AI82" s="90" t="s">
        <v>346</v>
      </c>
      <c r="AJ82" s="90" t="s">
        <v>286</v>
      </c>
      <c r="AX82" t="s">
        <v>346</v>
      </c>
      <c r="AY82" t="s">
        <v>286</v>
      </c>
      <c r="BB82" t="str">
        <f t="shared" si="23"/>
        <v>凌兆分理处</v>
      </c>
      <c r="BC82" t="s">
        <v>345</v>
      </c>
      <c r="BD82">
        <v>0</v>
      </c>
    </row>
    <row r="83" ht="17.25" spans="25:56">
      <c r="Y83" s="87"/>
      <c r="Z83">
        <f t="shared" si="22"/>
        <v>0</v>
      </c>
      <c r="AA83" t="str">
        <f t="shared" si="24"/>
        <v>零售市场部</v>
      </c>
      <c r="AB83" s="82" t="s">
        <v>56</v>
      </c>
      <c r="AC83" s="82">
        <v>0</v>
      </c>
      <c r="AD83" s="82">
        <v>0</v>
      </c>
      <c r="AE83" s="82">
        <v>0</v>
      </c>
      <c r="AF83" s="82">
        <v>0</v>
      </c>
      <c r="AG83" t="str">
        <f t="shared" si="25"/>
        <v>零售市场部</v>
      </c>
      <c r="AI83" s="90" t="s">
        <v>348</v>
      </c>
      <c r="AJ83" s="90" t="s">
        <v>286</v>
      </c>
      <c r="AX83" t="s">
        <v>348</v>
      </c>
      <c r="AY83" t="s">
        <v>286</v>
      </c>
      <c r="BB83" t="str">
        <f t="shared" ref="BB83:BB114" si="26">VLOOKUP(BC83,$AX:$AY,2,FALSE)</f>
        <v>黄楼支行</v>
      </c>
      <c r="BC83" t="s">
        <v>347</v>
      </c>
      <c r="BD83">
        <v>0</v>
      </c>
    </row>
    <row r="84" ht="17.25" spans="25:56">
      <c r="Y84" s="87"/>
      <c r="Z84">
        <f t="shared" si="22"/>
        <v>0</v>
      </c>
      <c r="AA84" t="str">
        <f t="shared" si="24"/>
        <v>曹路支行</v>
      </c>
      <c r="AB84" s="82" t="s">
        <v>63</v>
      </c>
      <c r="AC84" s="82">
        <v>0</v>
      </c>
      <c r="AD84" s="82">
        <v>0</v>
      </c>
      <c r="AE84" s="82">
        <v>0</v>
      </c>
      <c r="AF84" s="82">
        <v>0</v>
      </c>
      <c r="AG84" t="str">
        <f t="shared" si="25"/>
        <v>曹路支行</v>
      </c>
      <c r="AI84" s="90" t="s">
        <v>350</v>
      </c>
      <c r="AJ84" s="90" t="s">
        <v>286</v>
      </c>
      <c r="AX84" t="s">
        <v>350</v>
      </c>
      <c r="AY84" t="s">
        <v>286</v>
      </c>
      <c r="BB84" t="str">
        <f t="shared" si="26"/>
        <v>龚路支行</v>
      </c>
      <c r="BC84" t="s">
        <v>349</v>
      </c>
      <c r="BD84">
        <v>0</v>
      </c>
    </row>
    <row r="85" ht="17.25" spans="25:56">
      <c r="Y85" s="87"/>
      <c r="Z85">
        <f t="shared" si="22"/>
        <v>0</v>
      </c>
      <c r="AA85" t="str">
        <f t="shared" si="24"/>
        <v>零售金融部</v>
      </c>
      <c r="AB85" s="82" t="s">
        <v>279</v>
      </c>
      <c r="AC85" s="82">
        <v>0</v>
      </c>
      <c r="AD85" s="82">
        <v>0</v>
      </c>
      <c r="AE85" s="82">
        <v>0</v>
      </c>
      <c r="AF85" s="82">
        <v>0</v>
      </c>
      <c r="AG85" t="str">
        <f t="shared" si="25"/>
        <v>零售金融部</v>
      </c>
      <c r="AI85" s="90" t="s">
        <v>351</v>
      </c>
      <c r="AJ85" s="90" t="s">
        <v>286</v>
      </c>
      <c r="AX85" t="s">
        <v>351</v>
      </c>
      <c r="AY85" t="s">
        <v>286</v>
      </c>
      <c r="BB85" t="str">
        <f t="shared" si="26"/>
        <v>北蔡支行</v>
      </c>
      <c r="BC85" t="s">
        <v>190</v>
      </c>
      <c r="BD85">
        <v>0</v>
      </c>
    </row>
    <row r="86" ht="17.25" spans="25:56">
      <c r="Y86" s="87"/>
      <c r="Z86">
        <f t="shared" si="22"/>
        <v>0</v>
      </c>
      <c r="AA86" t="str">
        <f t="shared" si="24"/>
        <v>市场一部</v>
      </c>
      <c r="AB86" s="82" t="s">
        <v>352</v>
      </c>
      <c r="AC86" s="82">
        <v>0</v>
      </c>
      <c r="AD86" s="82">
        <v>0</v>
      </c>
      <c r="AE86" s="82">
        <v>0</v>
      </c>
      <c r="AF86" s="82">
        <v>0</v>
      </c>
      <c r="AG86" t="str">
        <f t="shared" si="25"/>
        <v>市场一部</v>
      </c>
      <c r="AI86" s="90" t="s">
        <v>353</v>
      </c>
      <c r="AJ86" s="90" t="s">
        <v>286</v>
      </c>
      <c r="AX86" t="s">
        <v>353</v>
      </c>
      <c r="AY86" t="s">
        <v>286</v>
      </c>
      <c r="BB86" t="str">
        <f t="shared" si="26"/>
        <v>零售市场部</v>
      </c>
      <c r="BC86" t="s">
        <v>195</v>
      </c>
      <c r="BD86">
        <v>0</v>
      </c>
    </row>
    <row r="87" ht="17.25" spans="25:56">
      <c r="Y87" s="87"/>
      <c r="Z87">
        <f t="shared" si="22"/>
        <v>0</v>
      </c>
      <c r="AA87" t="str">
        <f t="shared" si="24"/>
        <v>零售市场部</v>
      </c>
      <c r="AB87" s="82" t="s">
        <v>355</v>
      </c>
      <c r="AC87" s="82">
        <v>0</v>
      </c>
      <c r="AD87" s="82">
        <v>0</v>
      </c>
      <c r="AE87" s="82">
        <v>0</v>
      </c>
      <c r="AF87" s="82">
        <v>0</v>
      </c>
      <c r="AG87" t="str">
        <f t="shared" si="25"/>
        <v>零售市场部</v>
      </c>
      <c r="AI87" s="90" t="s">
        <v>356</v>
      </c>
      <c r="AJ87" s="90" t="s">
        <v>286</v>
      </c>
      <c r="AX87" t="s">
        <v>356</v>
      </c>
      <c r="AY87" t="s">
        <v>286</v>
      </c>
      <c r="BB87" t="str">
        <f t="shared" si="26"/>
        <v>东波分理处</v>
      </c>
      <c r="BC87" t="s">
        <v>354</v>
      </c>
      <c r="BD87">
        <v>0</v>
      </c>
    </row>
    <row r="88" ht="17.25" spans="25:56">
      <c r="Y88" s="87"/>
      <c r="Z88">
        <f t="shared" si="22"/>
        <v>0</v>
      </c>
      <c r="AA88" t="str">
        <f t="shared" si="24"/>
        <v>张江支行</v>
      </c>
      <c r="AB88" s="82" t="s">
        <v>358</v>
      </c>
      <c r="AC88" s="82">
        <v>0</v>
      </c>
      <c r="AD88" s="82">
        <v>0</v>
      </c>
      <c r="AE88" s="82">
        <v>0</v>
      </c>
      <c r="AF88" s="82">
        <v>0</v>
      </c>
      <c r="AG88" t="str">
        <f t="shared" si="25"/>
        <v>张江支行</v>
      </c>
      <c r="AI88" s="90" t="s">
        <v>359</v>
      </c>
      <c r="AJ88" s="90" t="s">
        <v>286</v>
      </c>
      <c r="AX88" t="s">
        <v>359</v>
      </c>
      <c r="AY88" t="s">
        <v>286</v>
      </c>
      <c r="BB88" t="str">
        <f t="shared" si="26"/>
        <v>六团支行</v>
      </c>
      <c r="BC88" t="s">
        <v>357</v>
      </c>
      <c r="BD88">
        <v>0</v>
      </c>
    </row>
    <row r="89" ht="17.25" spans="25:56">
      <c r="Y89" s="87"/>
      <c r="Z89">
        <f t="shared" si="22"/>
        <v>0</v>
      </c>
      <c r="AA89" t="str">
        <f t="shared" si="24"/>
        <v>合庆支行</v>
      </c>
      <c r="AB89" s="82" t="s">
        <v>103</v>
      </c>
      <c r="AC89" s="82">
        <v>0</v>
      </c>
      <c r="AD89" s="82">
        <v>0</v>
      </c>
      <c r="AE89" s="82">
        <v>1</v>
      </c>
      <c r="AF89" s="82">
        <v>0</v>
      </c>
      <c r="AG89" t="str">
        <f t="shared" si="25"/>
        <v>合庆支行</v>
      </c>
      <c r="AI89" s="90" t="s">
        <v>361</v>
      </c>
      <c r="AJ89" s="90" t="s">
        <v>286</v>
      </c>
      <c r="AX89" t="s">
        <v>361</v>
      </c>
      <c r="AY89" t="s">
        <v>286</v>
      </c>
      <c r="BB89" t="str">
        <f t="shared" si="26"/>
        <v>高行支行</v>
      </c>
      <c r="BC89" t="s">
        <v>360</v>
      </c>
      <c r="BD89">
        <v>0</v>
      </c>
    </row>
    <row r="90" ht="17.25" spans="25:56">
      <c r="Y90" s="87"/>
      <c r="Z90">
        <f t="shared" si="22"/>
        <v>0</v>
      </c>
      <c r="AA90" t="str">
        <f t="shared" si="24"/>
        <v>合庆支行</v>
      </c>
      <c r="AB90" s="82" t="s">
        <v>161</v>
      </c>
      <c r="AC90" s="82">
        <v>0</v>
      </c>
      <c r="AD90" s="82">
        <v>1000</v>
      </c>
      <c r="AE90" s="82">
        <v>0</v>
      </c>
      <c r="AF90" s="82">
        <v>36000</v>
      </c>
      <c r="AG90" t="str">
        <f t="shared" si="25"/>
        <v>合庆支行</v>
      </c>
      <c r="AI90" s="90" t="s">
        <v>363</v>
      </c>
      <c r="AJ90" s="90" t="s">
        <v>286</v>
      </c>
      <c r="AX90" t="s">
        <v>363</v>
      </c>
      <c r="AY90" t="s">
        <v>286</v>
      </c>
      <c r="BB90" t="str">
        <f t="shared" si="26"/>
        <v>唐镇支行</v>
      </c>
      <c r="BC90" t="s">
        <v>362</v>
      </c>
      <c r="BD90">
        <v>0</v>
      </c>
    </row>
    <row r="91" ht="17.25" spans="25:56">
      <c r="Y91" s="87"/>
      <c r="Z91">
        <f t="shared" si="22"/>
        <v>0</v>
      </c>
      <c r="AA91" t="str">
        <f t="shared" si="24"/>
        <v>凌桥支行</v>
      </c>
      <c r="AB91" s="82" t="s">
        <v>365</v>
      </c>
      <c r="AC91" s="82">
        <v>0</v>
      </c>
      <c r="AD91" s="82">
        <v>0</v>
      </c>
      <c r="AE91" s="82">
        <v>1</v>
      </c>
      <c r="AF91" s="82">
        <v>0</v>
      </c>
      <c r="AG91" t="str">
        <f t="shared" si="25"/>
        <v>凌桥支行</v>
      </c>
      <c r="AI91" s="90" t="s">
        <v>366</v>
      </c>
      <c r="AJ91" s="90" t="s">
        <v>286</v>
      </c>
      <c r="AX91" t="s">
        <v>366</v>
      </c>
      <c r="AY91" t="s">
        <v>286</v>
      </c>
      <c r="BB91" t="str">
        <f t="shared" si="26"/>
        <v>花木支行</v>
      </c>
      <c r="BC91" t="s">
        <v>364</v>
      </c>
      <c r="BD91">
        <v>1</v>
      </c>
    </row>
    <row r="92" ht="17.25" spans="25:56">
      <c r="Y92" s="87"/>
      <c r="Z92">
        <f t="shared" si="22"/>
        <v>0</v>
      </c>
      <c r="AA92" t="str">
        <f t="shared" si="24"/>
        <v>洋泾支行</v>
      </c>
      <c r="AB92" s="82" t="s">
        <v>166</v>
      </c>
      <c r="AC92" s="82">
        <v>0</v>
      </c>
      <c r="AD92" s="82">
        <v>0</v>
      </c>
      <c r="AE92" s="82">
        <v>1</v>
      </c>
      <c r="AF92" s="82">
        <v>0</v>
      </c>
      <c r="AG92" t="str">
        <f t="shared" si="25"/>
        <v>洋泾支行</v>
      </c>
      <c r="AI92" s="90" t="s">
        <v>367</v>
      </c>
      <c r="AJ92" s="90" t="s">
        <v>286</v>
      </c>
      <c r="AX92" t="s">
        <v>367</v>
      </c>
      <c r="AY92" t="s">
        <v>286</v>
      </c>
      <c r="BB92" t="str">
        <f t="shared" si="26"/>
        <v>零售市场部</v>
      </c>
      <c r="BC92" t="s">
        <v>162</v>
      </c>
      <c r="BD92">
        <v>1</v>
      </c>
    </row>
    <row r="93" ht="17.25" spans="25:56">
      <c r="Y93" s="87"/>
      <c r="Z93">
        <f t="shared" si="22"/>
        <v>0</v>
      </c>
      <c r="AA93" t="str">
        <f t="shared" si="24"/>
        <v>金桥支行</v>
      </c>
      <c r="AB93" s="82" t="s">
        <v>369</v>
      </c>
      <c r="AC93" s="82">
        <v>0</v>
      </c>
      <c r="AD93" s="82">
        <v>0</v>
      </c>
      <c r="AE93" s="82">
        <v>0</v>
      </c>
      <c r="AF93" s="82">
        <v>0</v>
      </c>
      <c r="AG93" t="str">
        <f t="shared" si="25"/>
        <v>金桥支行</v>
      </c>
      <c r="AI93" s="90"/>
      <c r="AJ93" s="90"/>
      <c r="BB93" t="str">
        <f t="shared" si="26"/>
        <v>南新分理处</v>
      </c>
      <c r="BC93" t="s">
        <v>368</v>
      </c>
      <c r="BD93">
        <v>0</v>
      </c>
    </row>
    <row r="94" ht="17.25" spans="25:56">
      <c r="Y94" s="87"/>
      <c r="Z94">
        <f t="shared" si="22"/>
        <v>0</v>
      </c>
      <c r="AA94" t="str">
        <f t="shared" si="24"/>
        <v>合规内控部</v>
      </c>
      <c r="AB94" s="82" t="s">
        <v>371</v>
      </c>
      <c r="AC94" s="82">
        <v>0</v>
      </c>
      <c r="AD94" s="82">
        <v>0</v>
      </c>
      <c r="AE94" s="82">
        <v>0</v>
      </c>
      <c r="AF94" s="82">
        <v>0</v>
      </c>
      <c r="AG94" t="str">
        <f t="shared" si="25"/>
        <v>合规内控部</v>
      </c>
      <c r="AI94" s="90" t="s">
        <v>372</v>
      </c>
      <c r="AJ94" s="90" t="s">
        <v>286</v>
      </c>
      <c r="AX94" t="s">
        <v>372</v>
      </c>
      <c r="AY94" t="s">
        <v>286</v>
      </c>
      <c r="BB94" t="str">
        <f t="shared" si="26"/>
        <v>陆家嘴支行</v>
      </c>
      <c r="BC94" t="s">
        <v>370</v>
      </c>
      <c r="BD94">
        <v>0</v>
      </c>
    </row>
    <row r="95" ht="17.25" spans="25:56">
      <c r="Y95" s="87"/>
      <c r="Z95">
        <f t="shared" si="22"/>
        <v>0</v>
      </c>
      <c r="AA95" t="str">
        <f t="shared" si="24"/>
        <v>御桥分理处</v>
      </c>
      <c r="AB95" s="82" t="s">
        <v>374</v>
      </c>
      <c r="AC95" s="82">
        <v>0</v>
      </c>
      <c r="AD95" s="82">
        <v>0</v>
      </c>
      <c r="AE95" s="82">
        <v>0</v>
      </c>
      <c r="AF95" s="82">
        <v>0</v>
      </c>
      <c r="AG95" t="str">
        <f t="shared" si="25"/>
        <v>御桥分理处</v>
      </c>
      <c r="AI95" s="90" t="s">
        <v>375</v>
      </c>
      <c r="AJ95" s="90" t="s">
        <v>286</v>
      </c>
      <c r="AX95" t="s">
        <v>375</v>
      </c>
      <c r="AY95" t="s">
        <v>286</v>
      </c>
      <c r="BB95" t="str">
        <f t="shared" si="26"/>
        <v>东沟支行</v>
      </c>
      <c r="BC95" t="s">
        <v>373</v>
      </c>
      <c r="BD95">
        <v>0</v>
      </c>
    </row>
    <row r="96" ht="17.25" spans="25:56">
      <c r="Y96" s="87"/>
      <c r="Z96">
        <f t="shared" si="22"/>
        <v>0</v>
      </c>
      <c r="AA96" t="str">
        <f t="shared" si="24"/>
        <v>凌兆分理处</v>
      </c>
      <c r="AB96" s="82" t="s">
        <v>376</v>
      </c>
      <c r="AC96" s="82">
        <v>0</v>
      </c>
      <c r="AD96" s="82">
        <v>0</v>
      </c>
      <c r="AE96" s="82">
        <v>0</v>
      </c>
      <c r="AF96" s="82">
        <v>0</v>
      </c>
      <c r="AG96" t="str">
        <f t="shared" si="25"/>
        <v>凌兆分理处</v>
      </c>
      <c r="AI96" s="90" t="s">
        <v>377</v>
      </c>
      <c r="AJ96" s="90" t="s">
        <v>286</v>
      </c>
      <c r="AX96" t="s">
        <v>377</v>
      </c>
      <c r="AY96" t="s">
        <v>286</v>
      </c>
      <c r="BB96" t="str">
        <f t="shared" si="26"/>
        <v>孙桥支行</v>
      </c>
      <c r="BC96" t="s">
        <v>203</v>
      </c>
      <c r="BD96">
        <v>0</v>
      </c>
    </row>
    <row r="97" ht="17.25" spans="25:56">
      <c r="Y97" s="87"/>
      <c r="Z97">
        <f t="shared" si="22"/>
        <v>0</v>
      </c>
      <c r="AA97">
        <f t="shared" si="24"/>
        <v>0</v>
      </c>
      <c r="AB97" s="82" t="s">
        <v>379</v>
      </c>
      <c r="AC97" s="82">
        <v>0</v>
      </c>
      <c r="AD97" s="82">
        <v>0</v>
      </c>
      <c r="AE97" s="82">
        <v>0</v>
      </c>
      <c r="AF97" s="82">
        <v>0</v>
      </c>
      <c r="AG97">
        <f t="shared" si="25"/>
        <v>0</v>
      </c>
      <c r="AI97" s="90" t="s">
        <v>380</v>
      </c>
      <c r="AJ97" s="90" t="s">
        <v>286</v>
      </c>
      <c r="AX97" t="s">
        <v>380</v>
      </c>
      <c r="AY97" t="s">
        <v>286</v>
      </c>
      <c r="BB97" t="str">
        <f t="shared" si="26"/>
        <v>施湾支行</v>
      </c>
      <c r="BC97" t="s">
        <v>378</v>
      </c>
      <c r="BD97">
        <v>0</v>
      </c>
    </row>
    <row r="98" ht="17.25" spans="25:56">
      <c r="Y98" s="87"/>
      <c r="Z98">
        <f t="shared" si="22"/>
        <v>0</v>
      </c>
      <c r="AA98">
        <f t="shared" si="24"/>
        <v>0</v>
      </c>
      <c r="AB98" s="82" t="s">
        <v>382</v>
      </c>
      <c r="AC98" s="82">
        <v>0</v>
      </c>
      <c r="AD98" s="82">
        <v>0</v>
      </c>
      <c r="AE98" s="82">
        <v>0</v>
      </c>
      <c r="AF98" s="82">
        <v>0</v>
      </c>
      <c r="AG98">
        <f t="shared" si="25"/>
        <v>0</v>
      </c>
      <c r="AI98" s="90" t="s">
        <v>383</v>
      </c>
      <c r="AJ98" s="90" t="s">
        <v>286</v>
      </c>
      <c r="AX98" t="s">
        <v>383</v>
      </c>
      <c r="AY98" t="s">
        <v>286</v>
      </c>
      <c r="BB98" t="str">
        <f t="shared" si="26"/>
        <v>洋泾支行</v>
      </c>
      <c r="BC98" t="s">
        <v>381</v>
      </c>
      <c r="BD98">
        <v>1</v>
      </c>
    </row>
    <row r="99" ht="17.25" spans="25:56">
      <c r="Y99" s="87"/>
      <c r="Z99">
        <f t="shared" si="22"/>
        <v>0</v>
      </c>
      <c r="AA99" t="str">
        <f t="shared" si="24"/>
        <v>南新分理处</v>
      </c>
      <c r="AB99" s="82" t="s">
        <v>110</v>
      </c>
      <c r="AC99" s="82">
        <v>0</v>
      </c>
      <c r="AD99" s="82">
        <v>0</v>
      </c>
      <c r="AE99" s="82">
        <v>0</v>
      </c>
      <c r="AF99" s="82">
        <v>0</v>
      </c>
      <c r="AG99" t="str">
        <f t="shared" si="25"/>
        <v>南新分理处</v>
      </c>
      <c r="AI99" s="90" t="s">
        <v>385</v>
      </c>
      <c r="AJ99" s="90" t="s">
        <v>286</v>
      </c>
      <c r="AX99" t="s">
        <v>385</v>
      </c>
      <c r="AY99" t="s">
        <v>286</v>
      </c>
      <c r="BB99" t="str">
        <f t="shared" si="26"/>
        <v>合庆支行</v>
      </c>
      <c r="BC99" t="s">
        <v>384</v>
      </c>
      <c r="BD99">
        <v>0</v>
      </c>
    </row>
    <row r="100" ht="17.25" spans="25:56">
      <c r="Y100" s="87"/>
      <c r="Z100">
        <f t="shared" si="22"/>
        <v>0</v>
      </c>
      <c r="AA100">
        <f t="shared" si="24"/>
        <v>0</v>
      </c>
      <c r="AB100" s="82" t="s">
        <v>386</v>
      </c>
      <c r="AC100" s="82">
        <v>0</v>
      </c>
      <c r="AD100" s="82">
        <v>0</v>
      </c>
      <c r="AE100" s="82">
        <v>0</v>
      </c>
      <c r="AF100" s="82">
        <v>0</v>
      </c>
      <c r="AG100">
        <f t="shared" si="25"/>
        <v>0</v>
      </c>
      <c r="AI100" s="90" t="s">
        <v>387</v>
      </c>
      <c r="AJ100" s="90" t="s">
        <v>286</v>
      </c>
      <c r="AX100" t="s">
        <v>387</v>
      </c>
      <c r="AY100" t="s">
        <v>286</v>
      </c>
      <c r="BB100" t="str">
        <f t="shared" si="26"/>
        <v>零售市场部</v>
      </c>
      <c r="BC100" t="s">
        <v>206</v>
      </c>
      <c r="BD100">
        <v>0</v>
      </c>
    </row>
    <row r="101" ht="17.25" spans="25:56">
      <c r="Y101" s="87"/>
      <c r="Z101">
        <f t="shared" si="22"/>
        <v>0</v>
      </c>
      <c r="AA101">
        <f t="shared" si="24"/>
        <v>0</v>
      </c>
      <c r="AB101" s="82" t="s">
        <v>388</v>
      </c>
      <c r="AC101" s="82">
        <v>0</v>
      </c>
      <c r="AD101" s="82">
        <v>0</v>
      </c>
      <c r="AE101" s="82">
        <v>0</v>
      </c>
      <c r="AF101" s="82">
        <v>0</v>
      </c>
      <c r="AG101">
        <f t="shared" si="25"/>
        <v>0</v>
      </c>
      <c r="AI101" s="90" t="s">
        <v>389</v>
      </c>
      <c r="AJ101" s="90" t="s">
        <v>286</v>
      </c>
      <c r="AX101" t="s">
        <v>389</v>
      </c>
      <c r="AY101" t="s">
        <v>286</v>
      </c>
      <c r="BB101" t="str">
        <f t="shared" si="26"/>
        <v>严桥支行</v>
      </c>
      <c r="BC101" t="s">
        <v>211</v>
      </c>
      <c r="BD101">
        <v>0</v>
      </c>
    </row>
    <row r="102" ht="17.25" spans="25:56">
      <c r="Y102" s="87"/>
      <c r="Z102">
        <f t="shared" si="22"/>
        <v>0</v>
      </c>
      <c r="AA102" t="str">
        <f t="shared" si="24"/>
        <v>龚路支行</v>
      </c>
      <c r="AB102" s="82" t="s">
        <v>391</v>
      </c>
      <c r="AC102" s="82">
        <v>0</v>
      </c>
      <c r="AD102" s="82">
        <v>0</v>
      </c>
      <c r="AE102" s="82">
        <v>0</v>
      </c>
      <c r="AF102" s="82">
        <v>0</v>
      </c>
      <c r="AG102" t="str">
        <f t="shared" si="25"/>
        <v>龚路支行</v>
      </c>
      <c r="AI102" s="90" t="s">
        <v>392</v>
      </c>
      <c r="AJ102" s="90" t="s">
        <v>286</v>
      </c>
      <c r="AX102" t="s">
        <v>392</v>
      </c>
      <c r="AY102" t="s">
        <v>286</v>
      </c>
      <c r="BB102" t="str">
        <f t="shared" si="26"/>
        <v>三林支行</v>
      </c>
      <c r="BC102" t="s">
        <v>390</v>
      </c>
      <c r="BD102">
        <v>0</v>
      </c>
    </row>
    <row r="103" ht="17.25" spans="25:56">
      <c r="Y103" s="87"/>
      <c r="Z103">
        <f t="shared" si="22"/>
        <v>0</v>
      </c>
      <c r="AA103" t="str">
        <f t="shared" si="24"/>
        <v>江镇支行</v>
      </c>
      <c r="AB103" s="82" t="s">
        <v>394</v>
      </c>
      <c r="AC103" s="82">
        <v>0</v>
      </c>
      <c r="AD103" s="82">
        <v>0</v>
      </c>
      <c r="AE103" s="82">
        <v>0</v>
      </c>
      <c r="AF103" s="82">
        <v>0</v>
      </c>
      <c r="AG103" t="str">
        <f t="shared" si="25"/>
        <v>江镇支行</v>
      </c>
      <c r="AI103" s="90" t="s">
        <v>395</v>
      </c>
      <c r="AJ103" s="90" t="s">
        <v>286</v>
      </c>
      <c r="AX103" t="s">
        <v>395</v>
      </c>
      <c r="AY103" t="s">
        <v>286</v>
      </c>
      <c r="BB103" t="str">
        <f t="shared" si="26"/>
        <v>凌桥支行</v>
      </c>
      <c r="BC103" t="s">
        <v>393</v>
      </c>
      <c r="BD103">
        <v>0</v>
      </c>
    </row>
    <row r="104" ht="17.25" spans="25:56">
      <c r="Y104" s="87"/>
      <c r="Z104">
        <f t="shared" si="22"/>
        <v>0</v>
      </c>
      <c r="AA104">
        <f t="shared" si="24"/>
        <v>0</v>
      </c>
      <c r="AB104" s="82" t="s">
        <v>397</v>
      </c>
      <c r="AC104" s="82">
        <v>0</v>
      </c>
      <c r="AD104" s="82">
        <v>0</v>
      </c>
      <c r="AE104" s="82">
        <v>0</v>
      </c>
      <c r="AF104" s="82">
        <v>0</v>
      </c>
      <c r="AG104">
        <f t="shared" si="25"/>
        <v>0</v>
      </c>
      <c r="AI104" s="90" t="s">
        <v>398</v>
      </c>
      <c r="AJ104" s="90" t="s">
        <v>286</v>
      </c>
      <c r="AX104" t="s">
        <v>398</v>
      </c>
      <c r="AY104" t="s">
        <v>286</v>
      </c>
      <c r="BB104" t="str">
        <f t="shared" si="26"/>
        <v>三林支行</v>
      </c>
      <c r="BC104" t="s">
        <v>396</v>
      </c>
      <c r="BD104">
        <v>0</v>
      </c>
    </row>
    <row r="105" ht="17.25" spans="25:56">
      <c r="Y105" s="87"/>
      <c r="Z105">
        <f t="shared" si="22"/>
        <v>0</v>
      </c>
      <c r="AA105" t="str">
        <f t="shared" si="24"/>
        <v>益江支行</v>
      </c>
      <c r="AB105" s="82" t="s">
        <v>399</v>
      </c>
      <c r="AC105" s="82">
        <v>0</v>
      </c>
      <c r="AD105" s="82">
        <v>0</v>
      </c>
      <c r="AE105" s="82">
        <v>0</v>
      </c>
      <c r="AF105" s="82">
        <v>0</v>
      </c>
      <c r="AG105" t="str">
        <f t="shared" si="25"/>
        <v>益江支行</v>
      </c>
      <c r="AI105" s="90" t="s">
        <v>400</v>
      </c>
      <c r="AJ105" s="90" t="s">
        <v>286</v>
      </c>
      <c r="AX105" t="s">
        <v>400</v>
      </c>
      <c r="AY105" t="s">
        <v>286</v>
      </c>
      <c r="BB105" t="str">
        <f t="shared" si="26"/>
        <v>益江分理处</v>
      </c>
      <c r="BC105" t="s">
        <v>215</v>
      </c>
      <c r="BD105">
        <v>1</v>
      </c>
    </row>
    <row r="106" ht="17.25" spans="25:56">
      <c r="Y106" s="87"/>
      <c r="Z106">
        <f t="shared" si="22"/>
        <v>0</v>
      </c>
      <c r="AA106" t="str">
        <f t="shared" si="24"/>
        <v>川沙支行</v>
      </c>
      <c r="AB106" s="82" t="s">
        <v>401</v>
      </c>
      <c r="AC106" s="82">
        <v>0</v>
      </c>
      <c r="AD106" s="82">
        <v>0</v>
      </c>
      <c r="AE106" s="82">
        <v>0</v>
      </c>
      <c r="AF106" s="82">
        <v>0</v>
      </c>
      <c r="AG106" t="str">
        <f t="shared" si="25"/>
        <v>川沙支行</v>
      </c>
      <c r="AI106" s="90" t="s">
        <v>402</v>
      </c>
      <c r="AJ106" s="90" t="s">
        <v>286</v>
      </c>
      <c r="AX106" t="s">
        <v>402</v>
      </c>
      <c r="AY106" t="s">
        <v>286</v>
      </c>
      <c r="BB106" t="str">
        <f t="shared" si="26"/>
        <v>零售市场部</v>
      </c>
      <c r="BC106" t="s">
        <v>168</v>
      </c>
      <c r="BD106">
        <v>89</v>
      </c>
    </row>
    <row r="107" ht="17.25" spans="25:56">
      <c r="Y107" s="87"/>
      <c r="Z107">
        <f t="shared" si="22"/>
        <v>0</v>
      </c>
      <c r="AA107" t="str">
        <f t="shared" si="24"/>
        <v>零售市场部</v>
      </c>
      <c r="AB107" s="82" t="s">
        <v>403</v>
      </c>
      <c r="AC107" s="82">
        <v>0</v>
      </c>
      <c r="AD107" s="82">
        <v>0</v>
      </c>
      <c r="AE107" s="82">
        <v>0</v>
      </c>
      <c r="AF107" s="82">
        <v>0</v>
      </c>
      <c r="AG107" t="str">
        <f t="shared" si="25"/>
        <v>零售市场部</v>
      </c>
      <c r="AI107" s="90" t="s">
        <v>404</v>
      </c>
      <c r="AJ107" s="90" t="s">
        <v>286</v>
      </c>
      <c r="AX107" t="s">
        <v>404</v>
      </c>
      <c r="AY107" t="s">
        <v>286</v>
      </c>
      <c r="BB107" t="str">
        <f t="shared" si="26"/>
        <v>新园路支行</v>
      </c>
      <c r="BC107" t="s">
        <v>172</v>
      </c>
      <c r="BD107">
        <v>0</v>
      </c>
    </row>
    <row r="108" ht="17.25" spans="25:56">
      <c r="Y108" s="87"/>
      <c r="Z108">
        <f t="shared" si="22"/>
        <v>0</v>
      </c>
      <c r="AA108" t="str">
        <f t="shared" si="24"/>
        <v>金桥支行</v>
      </c>
      <c r="AB108" s="82" t="s">
        <v>70</v>
      </c>
      <c r="AC108" s="82">
        <v>0</v>
      </c>
      <c r="AD108" s="82">
        <v>0</v>
      </c>
      <c r="AE108" s="82">
        <v>0</v>
      </c>
      <c r="AF108" s="82">
        <v>100000</v>
      </c>
      <c r="AG108" t="str">
        <f t="shared" si="25"/>
        <v>金桥支行</v>
      </c>
      <c r="AI108" s="91" t="s">
        <v>406</v>
      </c>
      <c r="AJ108" s="90" t="s">
        <v>286</v>
      </c>
      <c r="AX108" t="s">
        <v>406</v>
      </c>
      <c r="AY108" t="s">
        <v>286</v>
      </c>
      <c r="BB108" t="str">
        <f t="shared" si="26"/>
        <v>江镇支行</v>
      </c>
      <c r="BC108" t="s">
        <v>405</v>
      </c>
      <c r="BD108">
        <v>0</v>
      </c>
    </row>
    <row r="109" ht="17.25" spans="25:56">
      <c r="Y109" s="87"/>
      <c r="Z109">
        <f t="shared" si="22"/>
        <v>0</v>
      </c>
      <c r="AA109" t="str">
        <f t="shared" si="24"/>
        <v>零售市场部</v>
      </c>
      <c r="AB109" s="82" t="s">
        <v>408</v>
      </c>
      <c r="AC109" s="82">
        <v>0</v>
      </c>
      <c r="AD109" s="82">
        <v>0</v>
      </c>
      <c r="AE109" s="82">
        <v>0</v>
      </c>
      <c r="AF109" s="82">
        <v>0</v>
      </c>
      <c r="AG109" t="str">
        <f t="shared" si="25"/>
        <v>零售市场部</v>
      </c>
      <c r="AI109" s="90" t="s">
        <v>409</v>
      </c>
      <c r="AJ109" s="90" t="s">
        <v>286</v>
      </c>
      <c r="AX109" t="s">
        <v>409</v>
      </c>
      <c r="AY109" t="s">
        <v>286</v>
      </c>
      <c r="BB109" t="str">
        <f t="shared" si="26"/>
        <v>凌兆分理处</v>
      </c>
      <c r="BC109" t="s">
        <v>861</v>
      </c>
      <c r="BD109">
        <v>1</v>
      </c>
    </row>
    <row r="110" ht="17.25" spans="25:56">
      <c r="Y110" s="87"/>
      <c r="Z110">
        <f t="shared" si="22"/>
        <v>0</v>
      </c>
      <c r="AA110" t="str">
        <f t="shared" si="24"/>
        <v>龚路支行</v>
      </c>
      <c r="AB110" s="82" t="s">
        <v>411</v>
      </c>
      <c r="AC110" s="82">
        <v>0</v>
      </c>
      <c r="AD110" s="82">
        <v>0</v>
      </c>
      <c r="AE110" s="82">
        <v>0</v>
      </c>
      <c r="AF110" s="82">
        <v>0</v>
      </c>
      <c r="AG110" t="str">
        <f t="shared" si="25"/>
        <v>龚路支行</v>
      </c>
      <c r="AI110" s="90" t="s">
        <v>412</v>
      </c>
      <c r="AJ110" s="90" t="s">
        <v>286</v>
      </c>
      <c r="AX110" t="s">
        <v>412</v>
      </c>
      <c r="AY110" t="s">
        <v>286</v>
      </c>
      <c r="BB110" t="str">
        <f t="shared" si="26"/>
        <v>金桥支行</v>
      </c>
      <c r="BC110" t="s">
        <v>407</v>
      </c>
      <c r="BD110">
        <v>0</v>
      </c>
    </row>
    <row r="111" ht="17.25" spans="25:56">
      <c r="Y111" s="87"/>
      <c r="Z111">
        <f t="shared" si="22"/>
        <v>0</v>
      </c>
      <c r="AA111" t="str">
        <f t="shared" si="24"/>
        <v>运营管理部业务保障部</v>
      </c>
      <c r="AB111" s="82" t="s">
        <v>414</v>
      </c>
      <c r="AC111" s="82">
        <v>0</v>
      </c>
      <c r="AD111" s="82">
        <v>0</v>
      </c>
      <c r="AE111" s="82">
        <v>0</v>
      </c>
      <c r="AF111" s="82">
        <v>0</v>
      </c>
      <c r="AG111" t="str">
        <f t="shared" si="25"/>
        <v>运营管理部业务保障部</v>
      </c>
      <c r="AI111" s="90" t="s">
        <v>415</v>
      </c>
      <c r="AJ111" s="90" t="s">
        <v>299</v>
      </c>
      <c r="AX111" t="s">
        <v>415</v>
      </c>
      <c r="AY111" t="s">
        <v>299</v>
      </c>
      <c r="BB111" t="str">
        <f t="shared" si="26"/>
        <v>营业部</v>
      </c>
      <c r="BC111" t="s">
        <v>410</v>
      </c>
      <c r="BD111">
        <v>0</v>
      </c>
    </row>
    <row r="112" ht="17.25" spans="25:56">
      <c r="Y112" s="87"/>
      <c r="Z112">
        <f t="shared" si="22"/>
        <v>0</v>
      </c>
      <c r="AA112">
        <f t="shared" si="24"/>
        <v>0</v>
      </c>
      <c r="AB112" s="82" t="s">
        <v>417</v>
      </c>
      <c r="AC112" s="82">
        <v>0</v>
      </c>
      <c r="AD112" s="82">
        <v>0</v>
      </c>
      <c r="AE112" s="82">
        <v>0</v>
      </c>
      <c r="AF112" s="82">
        <v>0</v>
      </c>
      <c r="AG112">
        <f t="shared" si="25"/>
        <v>0</v>
      </c>
      <c r="AI112" s="90" t="s">
        <v>418</v>
      </c>
      <c r="AJ112" s="90" t="s">
        <v>299</v>
      </c>
      <c r="AX112" t="s">
        <v>418</v>
      </c>
      <c r="AY112" t="s">
        <v>299</v>
      </c>
      <c r="BB112" t="str">
        <f t="shared" si="26"/>
        <v>北蔡支行</v>
      </c>
      <c r="BC112" t="s">
        <v>413</v>
      </c>
      <c r="BD112">
        <v>0</v>
      </c>
    </row>
    <row r="113" ht="17.25" spans="25:56">
      <c r="Y113" s="87"/>
      <c r="Z113">
        <f t="shared" ref="Z113:Z176" si="27">P113-Y113</f>
        <v>0</v>
      </c>
      <c r="AA113" t="str">
        <f t="shared" si="24"/>
        <v>办公室</v>
      </c>
      <c r="AB113" s="82" t="s">
        <v>137</v>
      </c>
      <c r="AC113" s="82">
        <v>0</v>
      </c>
      <c r="AD113" s="82">
        <v>0</v>
      </c>
      <c r="AE113" s="82">
        <v>0</v>
      </c>
      <c r="AF113" s="82">
        <v>0</v>
      </c>
      <c r="AG113" t="str">
        <f t="shared" si="25"/>
        <v>办公室</v>
      </c>
      <c r="AI113" s="90" t="s">
        <v>419</v>
      </c>
      <c r="AJ113" s="90" t="s">
        <v>299</v>
      </c>
      <c r="AX113" t="s">
        <v>419</v>
      </c>
      <c r="AY113" t="s">
        <v>299</v>
      </c>
      <c r="BB113" t="str">
        <f t="shared" si="26"/>
        <v>潼港分理处</v>
      </c>
      <c r="BC113" t="s">
        <v>416</v>
      </c>
      <c r="BD113">
        <v>0</v>
      </c>
    </row>
    <row r="114" ht="17.25" spans="25:56">
      <c r="Y114" s="87"/>
      <c r="Z114">
        <f t="shared" si="27"/>
        <v>0</v>
      </c>
      <c r="AA114" t="str">
        <f t="shared" si="24"/>
        <v>民耀分理处</v>
      </c>
      <c r="AB114" s="82" t="s">
        <v>421</v>
      </c>
      <c r="AC114" s="82">
        <v>0</v>
      </c>
      <c r="AD114" s="82">
        <v>0</v>
      </c>
      <c r="AE114" s="82">
        <v>0</v>
      </c>
      <c r="AF114" s="82">
        <v>0</v>
      </c>
      <c r="AG114" t="str">
        <f t="shared" si="25"/>
        <v>民耀分理处</v>
      </c>
      <c r="AI114" s="90" t="s">
        <v>414</v>
      </c>
      <c r="AJ114" s="90" t="s">
        <v>299</v>
      </c>
      <c r="AX114" t="s">
        <v>414</v>
      </c>
      <c r="AY114" t="s">
        <v>299</v>
      </c>
      <c r="BB114" t="str">
        <f t="shared" si="26"/>
        <v>曹路支行</v>
      </c>
      <c r="BC114" t="s">
        <v>226</v>
      </c>
      <c r="BD114">
        <v>0</v>
      </c>
    </row>
    <row r="115" ht="17.25" spans="25:56">
      <c r="Y115" s="87"/>
      <c r="Z115">
        <f t="shared" si="27"/>
        <v>0</v>
      </c>
      <c r="AA115" t="str">
        <f t="shared" si="24"/>
        <v>零售市场部</v>
      </c>
      <c r="AB115" s="82" t="s">
        <v>423</v>
      </c>
      <c r="AC115" s="82">
        <v>0</v>
      </c>
      <c r="AD115" s="82">
        <v>0</v>
      </c>
      <c r="AE115" s="82">
        <v>0</v>
      </c>
      <c r="AF115" s="82">
        <v>0</v>
      </c>
      <c r="AG115" t="str">
        <f t="shared" si="25"/>
        <v>零售市场部</v>
      </c>
      <c r="AI115" s="90" t="s">
        <v>424</v>
      </c>
      <c r="AJ115" s="90" t="s">
        <v>299</v>
      </c>
      <c r="AX115" t="s">
        <v>424</v>
      </c>
      <c r="AY115" t="s">
        <v>299</v>
      </c>
      <c r="BB115" t="str">
        <f t="shared" ref="BB115:BB146" si="28">VLOOKUP(BC115,$AX:$AY,2,FALSE)</f>
        <v>营业部</v>
      </c>
      <c r="BC115" t="s">
        <v>420</v>
      </c>
      <c r="BD115">
        <v>0</v>
      </c>
    </row>
    <row r="116" ht="17.25" spans="25:56">
      <c r="Y116" s="87"/>
      <c r="Z116">
        <f t="shared" si="27"/>
        <v>0</v>
      </c>
      <c r="AA116" t="str">
        <f t="shared" si="24"/>
        <v>金海华城分理处</v>
      </c>
      <c r="AB116" s="82" t="s">
        <v>426</v>
      </c>
      <c r="AC116" s="82">
        <v>0</v>
      </c>
      <c r="AD116" s="82">
        <v>0</v>
      </c>
      <c r="AE116" s="82">
        <v>0</v>
      </c>
      <c r="AF116" s="82">
        <v>0</v>
      </c>
      <c r="AG116" t="str">
        <f t="shared" si="25"/>
        <v>金海华城分理处</v>
      </c>
      <c r="AI116" s="90" t="s">
        <v>427</v>
      </c>
      <c r="AJ116" s="90" t="s">
        <v>299</v>
      </c>
      <c r="AX116" t="s">
        <v>427</v>
      </c>
      <c r="AY116" t="s">
        <v>299</v>
      </c>
      <c r="BB116" t="str">
        <f t="shared" si="28"/>
        <v>六团支行</v>
      </c>
      <c r="BC116" t="s">
        <v>422</v>
      </c>
      <c r="BD116">
        <v>0</v>
      </c>
    </row>
    <row r="117" ht="17.25" spans="25:56">
      <c r="Y117" s="87"/>
      <c r="Z117">
        <f t="shared" si="27"/>
        <v>0</v>
      </c>
      <c r="AA117">
        <f t="shared" si="24"/>
        <v>0</v>
      </c>
      <c r="AB117" s="82" t="s">
        <v>429</v>
      </c>
      <c r="AC117" s="82">
        <v>0</v>
      </c>
      <c r="AD117" s="82">
        <v>0</v>
      </c>
      <c r="AE117" s="82">
        <v>0</v>
      </c>
      <c r="AF117" s="82">
        <v>0</v>
      </c>
      <c r="AG117">
        <f t="shared" si="25"/>
        <v>0</v>
      </c>
      <c r="AI117" s="90" t="s">
        <v>430</v>
      </c>
      <c r="AJ117" s="90" t="s">
        <v>299</v>
      </c>
      <c r="AX117" t="s">
        <v>430</v>
      </c>
      <c r="AY117" t="s">
        <v>299</v>
      </c>
      <c r="BB117" t="str">
        <f t="shared" si="28"/>
        <v>香山分理处</v>
      </c>
      <c r="BC117" t="s">
        <v>425</v>
      </c>
      <c r="BD117">
        <v>0</v>
      </c>
    </row>
    <row r="118" ht="17.25" spans="25:56">
      <c r="Y118" s="87"/>
      <c r="Z118">
        <f t="shared" si="27"/>
        <v>0</v>
      </c>
      <c r="AA118" t="str">
        <f t="shared" si="24"/>
        <v>龚路支行</v>
      </c>
      <c r="AB118" s="82" t="s">
        <v>432</v>
      </c>
      <c r="AC118" s="82">
        <v>0</v>
      </c>
      <c r="AD118" s="82">
        <v>0</v>
      </c>
      <c r="AE118" s="82">
        <v>0</v>
      </c>
      <c r="AF118" s="82">
        <v>0</v>
      </c>
      <c r="AG118" t="str">
        <f t="shared" si="25"/>
        <v>龚路支行</v>
      </c>
      <c r="AI118" s="90" t="s">
        <v>433</v>
      </c>
      <c r="AJ118" s="90" t="s">
        <v>299</v>
      </c>
      <c r="AX118" t="s">
        <v>433</v>
      </c>
      <c r="AY118" t="s">
        <v>299</v>
      </c>
      <c r="BB118" t="str">
        <f t="shared" si="28"/>
        <v>江镇支行</v>
      </c>
      <c r="BC118" t="s">
        <v>428</v>
      </c>
      <c r="BD118">
        <v>0</v>
      </c>
    </row>
    <row r="119" ht="17.25" spans="25:56">
      <c r="Y119" s="87"/>
      <c r="Z119">
        <f t="shared" si="27"/>
        <v>0</v>
      </c>
      <c r="AA119" t="str">
        <f t="shared" si="24"/>
        <v>花木支行</v>
      </c>
      <c r="AB119" s="82" t="s">
        <v>435</v>
      </c>
      <c r="AC119" s="82">
        <v>0</v>
      </c>
      <c r="AD119" s="82">
        <v>0</v>
      </c>
      <c r="AE119" s="82">
        <v>0</v>
      </c>
      <c r="AF119" s="82">
        <v>0</v>
      </c>
      <c r="AG119" t="str">
        <f t="shared" si="25"/>
        <v>花木支行</v>
      </c>
      <c r="AI119" s="90" t="s">
        <v>436</v>
      </c>
      <c r="AJ119" s="90" t="s">
        <v>299</v>
      </c>
      <c r="AX119" t="s">
        <v>436</v>
      </c>
      <c r="AY119" t="s">
        <v>299</v>
      </c>
      <c r="BB119" t="str">
        <f t="shared" si="28"/>
        <v>严桥支行</v>
      </c>
      <c r="BC119" t="s">
        <v>431</v>
      </c>
      <c r="BD119">
        <v>0</v>
      </c>
    </row>
    <row r="120" ht="17.25" spans="25:56">
      <c r="Y120" s="87"/>
      <c r="Z120">
        <f t="shared" si="27"/>
        <v>0</v>
      </c>
      <c r="AA120" t="str">
        <f t="shared" si="24"/>
        <v>高桥支行</v>
      </c>
      <c r="AB120" s="82" t="s">
        <v>438</v>
      </c>
      <c r="AC120" s="82">
        <v>0</v>
      </c>
      <c r="AD120" s="82">
        <v>0</v>
      </c>
      <c r="AE120" s="82">
        <v>0</v>
      </c>
      <c r="AF120" s="82">
        <v>0</v>
      </c>
      <c r="AG120" t="str">
        <f t="shared" si="25"/>
        <v>高桥支行</v>
      </c>
      <c r="AI120" s="90" t="s">
        <v>439</v>
      </c>
      <c r="AJ120" s="90" t="s">
        <v>299</v>
      </c>
      <c r="AX120" t="s">
        <v>439</v>
      </c>
      <c r="AY120" t="s">
        <v>299</v>
      </c>
      <c r="BB120" t="str">
        <f t="shared" si="28"/>
        <v>蔡路支行</v>
      </c>
      <c r="BC120" t="s">
        <v>434</v>
      </c>
      <c r="BD120">
        <v>0</v>
      </c>
    </row>
    <row r="121" ht="17.25" spans="25:56">
      <c r="Y121" s="87"/>
      <c r="Z121">
        <f t="shared" si="27"/>
        <v>0</v>
      </c>
      <c r="AA121">
        <f t="shared" si="24"/>
        <v>0</v>
      </c>
      <c r="AB121" s="82" t="s">
        <v>441</v>
      </c>
      <c r="AC121" s="82">
        <v>0</v>
      </c>
      <c r="AD121" s="82">
        <v>0</v>
      </c>
      <c r="AE121" s="82">
        <v>0</v>
      </c>
      <c r="AF121" s="82">
        <v>0</v>
      </c>
      <c r="AG121">
        <f t="shared" si="25"/>
        <v>0</v>
      </c>
      <c r="AI121" s="90" t="s">
        <v>442</v>
      </c>
      <c r="AJ121" s="90" t="s">
        <v>299</v>
      </c>
      <c r="AX121" t="s">
        <v>442</v>
      </c>
      <c r="AY121" t="s">
        <v>299</v>
      </c>
      <c r="BB121" t="str">
        <f t="shared" si="28"/>
        <v>唐镇支行</v>
      </c>
      <c r="BC121" t="s">
        <v>437</v>
      </c>
      <c r="BD121">
        <v>0</v>
      </c>
    </row>
    <row r="122" ht="17.25" spans="25:56">
      <c r="Y122" s="87"/>
      <c r="Z122">
        <f t="shared" si="27"/>
        <v>0</v>
      </c>
      <c r="AA122" t="str">
        <f t="shared" si="24"/>
        <v>潼港分理处</v>
      </c>
      <c r="AB122" s="82" t="s">
        <v>443</v>
      </c>
      <c r="AC122" s="82">
        <v>0</v>
      </c>
      <c r="AD122" s="82">
        <v>0</v>
      </c>
      <c r="AE122" s="82">
        <v>0</v>
      </c>
      <c r="AF122" s="82">
        <v>0</v>
      </c>
      <c r="AG122" t="str">
        <f t="shared" si="25"/>
        <v>潼港分理处</v>
      </c>
      <c r="AI122" s="90" t="s">
        <v>444</v>
      </c>
      <c r="AJ122" s="90" t="s">
        <v>299</v>
      </c>
      <c r="AX122" t="s">
        <v>444</v>
      </c>
      <c r="AY122" t="s">
        <v>299</v>
      </c>
      <c r="BB122" t="str">
        <f t="shared" si="28"/>
        <v>东波分理处</v>
      </c>
      <c r="BC122" t="s">
        <v>440</v>
      </c>
      <c r="BD122">
        <v>0</v>
      </c>
    </row>
    <row r="123" ht="17.25" spans="25:56">
      <c r="Y123" s="87"/>
      <c r="Z123">
        <f t="shared" si="27"/>
        <v>0</v>
      </c>
      <c r="AA123" t="str">
        <f t="shared" si="24"/>
        <v>零售市场部</v>
      </c>
      <c r="AB123" s="82" t="s">
        <v>77</v>
      </c>
      <c r="AC123" s="82">
        <v>0</v>
      </c>
      <c r="AD123" s="82">
        <v>0</v>
      </c>
      <c r="AE123" s="82">
        <v>0</v>
      </c>
      <c r="AF123" s="82">
        <v>0</v>
      </c>
      <c r="AG123" t="str">
        <f t="shared" si="25"/>
        <v>零售市场部</v>
      </c>
      <c r="AI123" s="90" t="s">
        <v>445</v>
      </c>
      <c r="AJ123" s="90" t="s">
        <v>299</v>
      </c>
      <c r="AX123" t="s">
        <v>445</v>
      </c>
      <c r="AY123" t="s">
        <v>299</v>
      </c>
      <c r="BB123" t="str">
        <f t="shared" si="28"/>
        <v>零售市场部</v>
      </c>
      <c r="BC123" t="s">
        <v>179</v>
      </c>
      <c r="BD123">
        <v>16</v>
      </c>
    </row>
    <row r="124" ht="17.25" spans="25:56">
      <c r="Y124" s="87"/>
      <c r="Z124">
        <f t="shared" si="27"/>
        <v>0</v>
      </c>
      <c r="AA124">
        <f t="shared" si="24"/>
        <v>0</v>
      </c>
      <c r="AB124" s="82" t="s">
        <v>447</v>
      </c>
      <c r="AC124" s="82">
        <v>0</v>
      </c>
      <c r="AD124" s="82">
        <v>0</v>
      </c>
      <c r="AE124" s="82">
        <v>0</v>
      </c>
      <c r="AF124" s="82">
        <v>0</v>
      </c>
      <c r="AG124">
        <f t="shared" si="25"/>
        <v>0</v>
      </c>
      <c r="AI124" s="90" t="s">
        <v>448</v>
      </c>
      <c r="AJ124" s="90" t="s">
        <v>299</v>
      </c>
      <c r="AX124" t="s">
        <v>448</v>
      </c>
      <c r="AY124" t="s">
        <v>299</v>
      </c>
      <c r="BB124" t="str">
        <f t="shared" si="28"/>
        <v>芳华分理处</v>
      </c>
      <c r="BC124" t="s">
        <v>232</v>
      </c>
      <c r="BD124">
        <v>0</v>
      </c>
    </row>
    <row r="125" ht="17.25" spans="25:56">
      <c r="Y125" s="87"/>
      <c r="Z125">
        <f t="shared" si="27"/>
        <v>0</v>
      </c>
      <c r="AA125" t="str">
        <f t="shared" si="24"/>
        <v>香山分理处</v>
      </c>
      <c r="AB125" s="82" t="s">
        <v>183</v>
      </c>
      <c r="AC125" s="82">
        <v>0</v>
      </c>
      <c r="AD125" s="82">
        <v>0</v>
      </c>
      <c r="AE125" s="82">
        <v>0</v>
      </c>
      <c r="AF125" s="82">
        <v>0</v>
      </c>
      <c r="AG125" t="str">
        <f t="shared" si="25"/>
        <v>香山分理处</v>
      </c>
      <c r="AI125" s="90" t="s">
        <v>450</v>
      </c>
      <c r="AJ125" s="90" t="s">
        <v>299</v>
      </c>
      <c r="AX125" t="s">
        <v>450</v>
      </c>
      <c r="AY125" t="s">
        <v>299</v>
      </c>
      <c r="BB125" t="str">
        <f t="shared" si="28"/>
        <v>民耀分理处</v>
      </c>
      <c r="BC125" t="s">
        <v>446</v>
      </c>
      <c r="BD125">
        <v>0</v>
      </c>
    </row>
    <row r="126" ht="17.25" spans="25:56">
      <c r="Y126" s="87"/>
      <c r="Z126">
        <f t="shared" si="27"/>
        <v>0</v>
      </c>
      <c r="AA126" t="str">
        <f t="shared" si="24"/>
        <v>王港支行</v>
      </c>
      <c r="AB126" s="82" t="s">
        <v>452</v>
      </c>
      <c r="AC126" s="82">
        <v>0</v>
      </c>
      <c r="AD126" s="82">
        <v>0</v>
      </c>
      <c r="AE126" s="82">
        <v>0</v>
      </c>
      <c r="AF126" s="82">
        <v>0</v>
      </c>
      <c r="AG126" t="str">
        <f t="shared" si="25"/>
        <v>王港支行</v>
      </c>
      <c r="AI126" s="90" t="s">
        <v>453</v>
      </c>
      <c r="AJ126" s="90" t="s">
        <v>299</v>
      </c>
      <c r="AX126" t="s">
        <v>453</v>
      </c>
      <c r="AY126" t="s">
        <v>299</v>
      </c>
      <c r="BB126" t="str">
        <f t="shared" si="28"/>
        <v>金杨支行</v>
      </c>
      <c r="BC126" t="s">
        <v>449</v>
      </c>
      <c r="BD126">
        <v>0</v>
      </c>
    </row>
    <row r="127" ht="17.25" spans="25:56">
      <c r="Y127" s="87"/>
      <c r="Z127">
        <f t="shared" si="27"/>
        <v>0</v>
      </c>
      <c r="AA127">
        <f t="shared" si="24"/>
        <v>0</v>
      </c>
      <c r="AB127" s="82" t="s">
        <v>454</v>
      </c>
      <c r="AC127" s="82">
        <v>0</v>
      </c>
      <c r="AD127" s="82">
        <v>0</v>
      </c>
      <c r="AE127" s="82">
        <v>0</v>
      </c>
      <c r="AF127" s="82">
        <v>0</v>
      </c>
      <c r="AG127">
        <f t="shared" si="25"/>
        <v>0</v>
      </c>
      <c r="AI127" s="90" t="s">
        <v>455</v>
      </c>
      <c r="AJ127" s="90" t="s">
        <v>299</v>
      </c>
      <c r="AX127" t="s">
        <v>455</v>
      </c>
      <c r="AY127" t="s">
        <v>299</v>
      </c>
      <c r="BB127" t="str">
        <f t="shared" si="28"/>
        <v>杨思支行</v>
      </c>
      <c r="BC127" t="s">
        <v>451</v>
      </c>
      <c r="BD127">
        <v>0</v>
      </c>
    </row>
    <row r="128" ht="17.25" spans="25:56">
      <c r="Y128" s="87"/>
      <c r="Z128">
        <f t="shared" si="27"/>
        <v>0</v>
      </c>
      <c r="AA128" t="str">
        <f t="shared" si="24"/>
        <v>公司金融部</v>
      </c>
      <c r="AB128" s="82" t="s">
        <v>201</v>
      </c>
      <c r="AC128" s="82">
        <v>0</v>
      </c>
      <c r="AD128" s="82">
        <v>0</v>
      </c>
      <c r="AE128" s="82">
        <v>0</v>
      </c>
      <c r="AF128" s="82">
        <v>0</v>
      </c>
      <c r="AG128" t="str">
        <f t="shared" si="25"/>
        <v>公司金融部</v>
      </c>
      <c r="AI128" s="90" t="s">
        <v>456</v>
      </c>
      <c r="AJ128" s="90" t="s">
        <v>299</v>
      </c>
      <c r="AX128" t="s">
        <v>456</v>
      </c>
      <c r="AY128" t="s">
        <v>299</v>
      </c>
      <c r="BB128" t="str">
        <f t="shared" si="28"/>
        <v>花木支行</v>
      </c>
      <c r="BC128" t="s">
        <v>237</v>
      </c>
      <c r="BD128">
        <v>3</v>
      </c>
    </row>
    <row r="129" ht="17.25" spans="25:56">
      <c r="Y129" s="87"/>
      <c r="Z129">
        <f t="shared" si="27"/>
        <v>0</v>
      </c>
      <c r="AA129" t="str">
        <f t="shared" si="24"/>
        <v>办公室</v>
      </c>
      <c r="AB129" s="82" t="s">
        <v>113</v>
      </c>
      <c r="AC129" s="82">
        <v>0</v>
      </c>
      <c r="AD129" s="82">
        <v>0</v>
      </c>
      <c r="AE129" s="82">
        <v>0</v>
      </c>
      <c r="AF129" s="82">
        <v>0</v>
      </c>
      <c r="AG129" t="str">
        <f t="shared" si="25"/>
        <v>办公室</v>
      </c>
      <c r="AI129" s="90" t="s">
        <v>458</v>
      </c>
      <c r="AJ129" s="90" t="s">
        <v>299</v>
      </c>
      <c r="AX129" t="s">
        <v>458</v>
      </c>
      <c r="AY129" t="s">
        <v>299</v>
      </c>
      <c r="BB129" t="str">
        <f t="shared" si="28"/>
        <v>零售市场部</v>
      </c>
      <c r="BC129" t="s">
        <v>240</v>
      </c>
      <c r="BD129">
        <v>3</v>
      </c>
    </row>
    <row r="130" ht="17.25" spans="25:56">
      <c r="Y130" s="87"/>
      <c r="Z130">
        <f t="shared" si="27"/>
        <v>0</v>
      </c>
      <c r="AA130" t="str">
        <f t="shared" ref="AA130:AA193" si="29">AG130</f>
        <v>王港支行</v>
      </c>
      <c r="AB130" s="82" t="s">
        <v>83</v>
      </c>
      <c r="AC130" s="82">
        <v>0</v>
      </c>
      <c r="AD130" s="82">
        <v>0</v>
      </c>
      <c r="AE130" s="82">
        <v>0</v>
      </c>
      <c r="AF130" s="82">
        <v>0</v>
      </c>
      <c r="AG130" t="str">
        <f t="shared" ref="AG130:AG193" si="30">IFERROR(VLOOKUP(AB130,$AI:$AJ,2,FALSE),0)</f>
        <v>王港支行</v>
      </c>
      <c r="AI130" s="90" t="s">
        <v>460</v>
      </c>
      <c r="AJ130" s="90" t="s">
        <v>299</v>
      </c>
      <c r="AX130" t="s">
        <v>460</v>
      </c>
      <c r="AY130" t="s">
        <v>299</v>
      </c>
      <c r="BB130" t="str">
        <f t="shared" si="28"/>
        <v>唐镇支行</v>
      </c>
      <c r="BC130" t="s">
        <v>457</v>
      </c>
      <c r="BD130">
        <v>0</v>
      </c>
    </row>
    <row r="131" ht="17.25" spans="25:56">
      <c r="Y131" s="87"/>
      <c r="Z131">
        <f t="shared" si="27"/>
        <v>0</v>
      </c>
      <c r="AA131">
        <f t="shared" si="29"/>
        <v>0</v>
      </c>
      <c r="AB131" s="82" t="s">
        <v>462</v>
      </c>
      <c r="AC131" s="82">
        <v>0</v>
      </c>
      <c r="AD131" s="82">
        <v>0</v>
      </c>
      <c r="AE131" s="82">
        <v>0</v>
      </c>
      <c r="AF131" s="82">
        <v>0</v>
      </c>
      <c r="AG131">
        <f t="shared" si="30"/>
        <v>0</v>
      </c>
      <c r="AI131" s="89" t="s">
        <v>463</v>
      </c>
      <c r="AJ131" s="90" t="s">
        <v>299</v>
      </c>
      <c r="AX131" t="s">
        <v>463</v>
      </c>
      <c r="AY131" t="s">
        <v>299</v>
      </c>
      <c r="BB131" t="str">
        <f t="shared" si="28"/>
        <v>新园路支行</v>
      </c>
      <c r="BC131" t="s">
        <v>459</v>
      </c>
      <c r="BD131">
        <v>0</v>
      </c>
    </row>
    <row r="132" ht="17.25" spans="25:56">
      <c r="Y132" s="87"/>
      <c r="Z132">
        <f t="shared" si="27"/>
        <v>0</v>
      </c>
      <c r="AA132" t="str">
        <f t="shared" si="29"/>
        <v>公司金融部</v>
      </c>
      <c r="AB132" s="82" t="s">
        <v>197</v>
      </c>
      <c r="AC132" s="82">
        <v>0</v>
      </c>
      <c r="AD132" s="82">
        <v>0</v>
      </c>
      <c r="AE132" s="82">
        <v>0</v>
      </c>
      <c r="AF132" s="82">
        <v>0</v>
      </c>
      <c r="AG132" t="str">
        <f t="shared" si="30"/>
        <v>公司金融部</v>
      </c>
      <c r="AI132" s="91" t="s">
        <v>465</v>
      </c>
      <c r="AJ132" s="90" t="s">
        <v>299</v>
      </c>
      <c r="AX132" t="s">
        <v>465</v>
      </c>
      <c r="AY132" t="s">
        <v>299</v>
      </c>
      <c r="BB132" t="str">
        <f t="shared" si="28"/>
        <v>香山分理处</v>
      </c>
      <c r="BC132" t="s">
        <v>461</v>
      </c>
      <c r="BD132">
        <v>0</v>
      </c>
    </row>
    <row r="133" ht="17.25" spans="25:56">
      <c r="Y133" s="87"/>
      <c r="Z133">
        <f t="shared" si="27"/>
        <v>0</v>
      </c>
      <c r="AA133">
        <f t="shared" si="29"/>
        <v>0</v>
      </c>
      <c r="AB133" s="82" t="s">
        <v>193</v>
      </c>
      <c r="AC133" s="82">
        <v>0</v>
      </c>
      <c r="AD133" s="82">
        <v>0</v>
      </c>
      <c r="AE133" s="82">
        <v>0</v>
      </c>
      <c r="AF133" s="82">
        <v>0</v>
      </c>
      <c r="AG133">
        <f t="shared" si="30"/>
        <v>0</v>
      </c>
      <c r="AI133" s="90" t="s">
        <v>466</v>
      </c>
      <c r="AJ133" s="90" t="s">
        <v>138</v>
      </c>
      <c r="AX133" t="s">
        <v>466</v>
      </c>
      <c r="AY133" t="s">
        <v>138</v>
      </c>
      <c r="BB133" t="str">
        <f t="shared" si="28"/>
        <v>严桥支行</v>
      </c>
      <c r="BC133" t="s">
        <v>464</v>
      </c>
      <c r="BD133">
        <v>0</v>
      </c>
    </row>
    <row r="134" ht="17.25" spans="25:56">
      <c r="Y134" s="87"/>
      <c r="Z134">
        <f t="shared" si="27"/>
        <v>0</v>
      </c>
      <c r="AA134" t="str">
        <f t="shared" si="29"/>
        <v>公司金融部</v>
      </c>
      <c r="AB134" s="82" t="s">
        <v>208</v>
      </c>
      <c r="AC134" s="82">
        <v>0</v>
      </c>
      <c r="AD134" s="82">
        <v>0</v>
      </c>
      <c r="AE134" s="82">
        <v>0</v>
      </c>
      <c r="AF134" s="82">
        <v>0</v>
      </c>
      <c r="AG134" t="str">
        <f t="shared" si="30"/>
        <v>公司金融部</v>
      </c>
      <c r="AI134" s="90" t="s">
        <v>371</v>
      </c>
      <c r="AJ134" s="90" t="s">
        <v>138</v>
      </c>
      <c r="AX134" t="s">
        <v>371</v>
      </c>
      <c r="AY134" t="s">
        <v>138</v>
      </c>
      <c r="BB134" t="str">
        <f t="shared" si="28"/>
        <v>金杨支行</v>
      </c>
      <c r="BC134" t="s">
        <v>184</v>
      </c>
      <c r="BD134">
        <v>0</v>
      </c>
    </row>
    <row r="135" ht="17.25" spans="25:56">
      <c r="Y135" s="87"/>
      <c r="Z135">
        <f t="shared" si="27"/>
        <v>0</v>
      </c>
      <c r="AA135" t="str">
        <f t="shared" si="29"/>
        <v>运营管理部</v>
      </c>
      <c r="AB135" s="82" t="s">
        <v>409</v>
      </c>
      <c r="AC135" s="82">
        <v>0</v>
      </c>
      <c r="AD135" s="82">
        <v>0</v>
      </c>
      <c r="AE135" s="82">
        <v>0</v>
      </c>
      <c r="AF135" s="82">
        <v>0</v>
      </c>
      <c r="AG135" t="str">
        <f t="shared" si="30"/>
        <v>运营管理部</v>
      </c>
      <c r="AI135" s="90" t="s">
        <v>469</v>
      </c>
      <c r="AJ135" s="90" t="s">
        <v>138</v>
      </c>
      <c r="AX135" t="s">
        <v>469</v>
      </c>
      <c r="AY135" t="s">
        <v>138</v>
      </c>
      <c r="BB135" t="str">
        <f t="shared" si="28"/>
        <v>黄楼支行</v>
      </c>
      <c r="BC135" t="s">
        <v>467</v>
      </c>
      <c r="BD135">
        <v>0</v>
      </c>
    </row>
    <row r="136" ht="17.25" spans="25:56">
      <c r="Y136" s="87"/>
      <c r="Z136">
        <f t="shared" si="27"/>
        <v>0</v>
      </c>
      <c r="AA136" t="str">
        <f t="shared" si="29"/>
        <v>运营管理部</v>
      </c>
      <c r="AB136" s="82" t="s">
        <v>302</v>
      </c>
      <c r="AC136" s="82">
        <v>0</v>
      </c>
      <c r="AD136" s="82">
        <v>0</v>
      </c>
      <c r="AE136" s="82">
        <v>0</v>
      </c>
      <c r="AF136" s="82">
        <v>0</v>
      </c>
      <c r="AG136" t="str">
        <f t="shared" si="30"/>
        <v>运营管理部</v>
      </c>
      <c r="AI136" s="90" t="s">
        <v>470</v>
      </c>
      <c r="AJ136" s="90" t="s">
        <v>138</v>
      </c>
      <c r="AX136" t="s">
        <v>470</v>
      </c>
      <c r="AY136" t="s">
        <v>138</v>
      </c>
      <c r="BB136" t="str">
        <f t="shared" si="28"/>
        <v>孙桥支行</v>
      </c>
      <c r="BC136" t="s">
        <v>468</v>
      </c>
      <c r="BD136">
        <v>0</v>
      </c>
    </row>
    <row r="137" ht="17.25" spans="25:56">
      <c r="Y137" s="87"/>
      <c r="Z137">
        <f t="shared" si="27"/>
        <v>0</v>
      </c>
      <c r="AA137" t="str">
        <f t="shared" si="29"/>
        <v>川沙支行</v>
      </c>
      <c r="AB137" s="82" t="s">
        <v>89</v>
      </c>
      <c r="AC137" s="82">
        <v>0</v>
      </c>
      <c r="AD137" s="82">
        <v>20000</v>
      </c>
      <c r="AE137" s="82">
        <v>0</v>
      </c>
      <c r="AF137" s="82">
        <v>35000</v>
      </c>
      <c r="AG137" t="str">
        <f t="shared" si="30"/>
        <v>川沙支行</v>
      </c>
      <c r="AI137" s="90" t="s">
        <v>472</v>
      </c>
      <c r="AJ137" s="90" t="s">
        <v>138</v>
      </c>
      <c r="AX137" t="s">
        <v>472</v>
      </c>
      <c r="AY137" t="s">
        <v>138</v>
      </c>
      <c r="BB137" t="str">
        <f t="shared" si="28"/>
        <v>零售市场部</v>
      </c>
      <c r="BC137" t="s">
        <v>189</v>
      </c>
      <c r="BD137">
        <v>47</v>
      </c>
    </row>
    <row r="138" ht="17.25" spans="25:56">
      <c r="Y138" s="87"/>
      <c r="Z138">
        <f t="shared" si="27"/>
        <v>0</v>
      </c>
      <c r="AA138" t="str">
        <f t="shared" si="29"/>
        <v>零售市场部</v>
      </c>
      <c r="AB138" s="82" t="s">
        <v>202</v>
      </c>
      <c r="AC138" s="82">
        <v>0</v>
      </c>
      <c r="AD138" s="82">
        <v>0</v>
      </c>
      <c r="AE138" s="82">
        <v>0</v>
      </c>
      <c r="AF138" s="82">
        <v>0</v>
      </c>
      <c r="AG138" t="str">
        <f t="shared" si="30"/>
        <v>零售市场部</v>
      </c>
      <c r="AI138" s="90" t="s">
        <v>474</v>
      </c>
      <c r="AJ138" s="90" t="s">
        <v>138</v>
      </c>
      <c r="AX138" t="s">
        <v>474</v>
      </c>
      <c r="AY138" t="s">
        <v>138</v>
      </c>
      <c r="BB138" t="str">
        <f t="shared" si="28"/>
        <v>合庆支行</v>
      </c>
      <c r="BC138" t="s">
        <v>471</v>
      </c>
      <c r="BD138">
        <v>1</v>
      </c>
    </row>
    <row r="139" ht="17.25" spans="25:56">
      <c r="Y139" s="87"/>
      <c r="Z139">
        <f t="shared" si="27"/>
        <v>0</v>
      </c>
      <c r="AA139" t="str">
        <f t="shared" si="29"/>
        <v>黄楼支行</v>
      </c>
      <c r="AB139" s="82" t="s">
        <v>1049</v>
      </c>
      <c r="AC139" s="82">
        <v>0</v>
      </c>
      <c r="AD139" s="82">
        <v>0</v>
      </c>
      <c r="AE139" s="82">
        <v>1</v>
      </c>
      <c r="AF139" s="82">
        <v>0</v>
      </c>
      <c r="AG139" t="str">
        <f t="shared" si="30"/>
        <v>黄楼支行</v>
      </c>
      <c r="AI139" s="90" t="s">
        <v>476</v>
      </c>
      <c r="AJ139" s="90" t="s">
        <v>138</v>
      </c>
      <c r="AX139" t="s">
        <v>476</v>
      </c>
      <c r="AY139" t="s">
        <v>138</v>
      </c>
      <c r="BB139" t="str">
        <f t="shared" si="28"/>
        <v>严桥支行</v>
      </c>
      <c r="BC139" t="s">
        <v>473</v>
      </c>
      <c r="BD139">
        <v>0</v>
      </c>
    </row>
    <row r="140" ht="17.25" spans="25:56">
      <c r="Y140" s="87"/>
      <c r="Z140">
        <f t="shared" si="27"/>
        <v>0</v>
      </c>
      <c r="AA140" t="str">
        <f t="shared" si="29"/>
        <v>人力资源部</v>
      </c>
      <c r="AB140" s="82" t="s">
        <v>187</v>
      </c>
      <c r="AC140" s="82">
        <v>0</v>
      </c>
      <c r="AD140" s="82">
        <v>0</v>
      </c>
      <c r="AE140" s="82">
        <v>0</v>
      </c>
      <c r="AF140" s="82">
        <v>0</v>
      </c>
      <c r="AG140" t="str">
        <f t="shared" si="30"/>
        <v>人力资源部</v>
      </c>
      <c r="AI140" s="90" t="s">
        <v>479</v>
      </c>
      <c r="AJ140" s="90" t="s">
        <v>138</v>
      </c>
      <c r="AX140" t="s">
        <v>479</v>
      </c>
      <c r="AY140" t="s">
        <v>138</v>
      </c>
      <c r="BB140" t="str">
        <f t="shared" si="28"/>
        <v>张江支行</v>
      </c>
      <c r="BC140" t="s">
        <v>475</v>
      </c>
      <c r="BD140">
        <v>0</v>
      </c>
    </row>
    <row r="141" ht="17.25" spans="25:56">
      <c r="Y141" s="87"/>
      <c r="Z141">
        <f t="shared" si="27"/>
        <v>0</v>
      </c>
      <c r="AA141" t="str">
        <f t="shared" si="29"/>
        <v>洋泾支行</v>
      </c>
      <c r="AB141" s="82" t="s">
        <v>478</v>
      </c>
      <c r="AC141" s="82">
        <v>0</v>
      </c>
      <c r="AD141" s="82">
        <v>0</v>
      </c>
      <c r="AE141" s="82">
        <v>0</v>
      </c>
      <c r="AF141" s="82">
        <v>0</v>
      </c>
      <c r="AG141" t="str">
        <f t="shared" si="30"/>
        <v>洋泾支行</v>
      </c>
      <c r="AI141" s="91" t="s">
        <v>80</v>
      </c>
      <c r="AJ141" s="90" t="s">
        <v>99</v>
      </c>
      <c r="AX141" t="s">
        <v>80</v>
      </c>
      <c r="AY141" t="s">
        <v>99</v>
      </c>
      <c r="BB141" t="str">
        <f t="shared" si="28"/>
        <v>东沟支行</v>
      </c>
      <c r="BC141" t="s">
        <v>477</v>
      </c>
      <c r="BD141">
        <v>3</v>
      </c>
    </row>
    <row r="142" ht="17.25" spans="25:56">
      <c r="Y142" s="87"/>
      <c r="Z142">
        <f t="shared" si="27"/>
        <v>0</v>
      </c>
      <c r="AA142" t="str">
        <f t="shared" si="29"/>
        <v>高东支行</v>
      </c>
      <c r="AB142" s="82" t="s">
        <v>480</v>
      </c>
      <c r="AC142" s="82">
        <v>0</v>
      </c>
      <c r="AD142" s="82">
        <v>0</v>
      </c>
      <c r="AE142" s="82">
        <v>0</v>
      </c>
      <c r="AF142" s="82">
        <v>0</v>
      </c>
      <c r="AG142" t="str">
        <f t="shared" si="30"/>
        <v>高东支行</v>
      </c>
      <c r="AI142" s="90" t="s">
        <v>483</v>
      </c>
      <c r="AJ142" s="90" t="s">
        <v>99</v>
      </c>
      <c r="AX142" t="s">
        <v>483</v>
      </c>
      <c r="AY142" t="s">
        <v>99</v>
      </c>
      <c r="BB142" t="str">
        <f t="shared" si="28"/>
        <v>金桥支行</v>
      </c>
      <c r="BC142" t="s">
        <v>249</v>
      </c>
      <c r="BD142">
        <v>1</v>
      </c>
    </row>
    <row r="143" ht="17.25" spans="25:56">
      <c r="Y143" s="87"/>
      <c r="Z143">
        <f t="shared" si="27"/>
        <v>0</v>
      </c>
      <c r="AA143">
        <f t="shared" si="29"/>
        <v>0</v>
      </c>
      <c r="AB143" s="82" t="s">
        <v>482</v>
      </c>
      <c r="AC143" s="82">
        <v>0</v>
      </c>
      <c r="AD143" s="82">
        <v>0</v>
      </c>
      <c r="AE143" s="82">
        <v>0</v>
      </c>
      <c r="AF143" s="82">
        <v>0</v>
      </c>
      <c r="AG143">
        <f t="shared" si="30"/>
        <v>0</v>
      </c>
      <c r="AI143" s="90" t="s">
        <v>485</v>
      </c>
      <c r="AJ143" s="90" t="s">
        <v>99</v>
      </c>
      <c r="AX143" t="s">
        <v>485</v>
      </c>
      <c r="AY143" t="s">
        <v>99</v>
      </c>
      <c r="BB143" t="str">
        <f t="shared" si="28"/>
        <v>高桥支行</v>
      </c>
      <c r="BC143" t="s">
        <v>481</v>
      </c>
      <c r="BD143">
        <v>0</v>
      </c>
    </row>
    <row r="144" ht="17.25" spans="25:56">
      <c r="Y144" s="87"/>
      <c r="Z144">
        <f t="shared" si="27"/>
        <v>0</v>
      </c>
      <c r="AA144" t="str">
        <f t="shared" si="29"/>
        <v>高行支行</v>
      </c>
      <c r="AB144" s="82" t="s">
        <v>122</v>
      </c>
      <c r="AC144" s="82">
        <v>0</v>
      </c>
      <c r="AD144" s="82">
        <v>0</v>
      </c>
      <c r="AE144" s="82">
        <v>0</v>
      </c>
      <c r="AF144" s="82">
        <v>0</v>
      </c>
      <c r="AG144" t="str">
        <f t="shared" si="30"/>
        <v>高行支行</v>
      </c>
      <c r="AI144" s="90" t="s">
        <v>488</v>
      </c>
      <c r="AJ144" s="90" t="s">
        <v>99</v>
      </c>
      <c r="AX144" t="s">
        <v>488</v>
      </c>
      <c r="AY144" t="s">
        <v>99</v>
      </c>
      <c r="BB144" t="str">
        <f t="shared" si="28"/>
        <v>香山分理处</v>
      </c>
      <c r="BC144" t="s">
        <v>484</v>
      </c>
      <c r="BD144">
        <v>0</v>
      </c>
    </row>
    <row r="145" ht="17.25" spans="25:56">
      <c r="Y145" s="87"/>
      <c r="Z145">
        <f t="shared" si="27"/>
        <v>0</v>
      </c>
      <c r="AA145" t="str">
        <f t="shared" si="29"/>
        <v>杨思支行</v>
      </c>
      <c r="AB145" s="82" t="s">
        <v>487</v>
      </c>
      <c r="AC145" s="82">
        <v>0</v>
      </c>
      <c r="AD145" s="82">
        <v>0</v>
      </c>
      <c r="AE145" s="82">
        <v>0</v>
      </c>
      <c r="AF145" s="82">
        <v>0</v>
      </c>
      <c r="AG145" t="str">
        <f t="shared" si="30"/>
        <v>杨思支行</v>
      </c>
      <c r="AI145" s="90" t="s">
        <v>490</v>
      </c>
      <c r="AJ145" s="90" t="s">
        <v>99</v>
      </c>
      <c r="AX145" t="s">
        <v>490</v>
      </c>
      <c r="AY145" t="s">
        <v>99</v>
      </c>
      <c r="BB145" t="str">
        <f t="shared" si="28"/>
        <v>御桥分理处</v>
      </c>
      <c r="BC145" t="s">
        <v>486</v>
      </c>
      <c r="BD145">
        <v>1</v>
      </c>
    </row>
    <row r="146" ht="17.25" spans="25:56">
      <c r="Y146" s="87"/>
      <c r="Z146">
        <f t="shared" si="27"/>
        <v>0</v>
      </c>
      <c r="AA146" t="str">
        <f t="shared" si="29"/>
        <v>高东支行</v>
      </c>
      <c r="AB146" s="82" t="s">
        <v>489</v>
      </c>
      <c r="AC146" s="82">
        <v>0</v>
      </c>
      <c r="AD146" s="82">
        <v>0</v>
      </c>
      <c r="AE146" s="82">
        <v>0</v>
      </c>
      <c r="AF146" s="82">
        <v>0</v>
      </c>
      <c r="AG146" t="str">
        <f t="shared" si="30"/>
        <v>高东支行</v>
      </c>
      <c r="AI146" s="90" t="s">
        <v>492</v>
      </c>
      <c r="AJ146" s="90" t="s">
        <v>99</v>
      </c>
      <c r="AX146" t="s">
        <v>492</v>
      </c>
      <c r="AY146" t="s">
        <v>99</v>
      </c>
      <c r="BB146" t="str">
        <f t="shared" si="28"/>
        <v>洋泾支行</v>
      </c>
      <c r="BC146" t="s">
        <v>194</v>
      </c>
      <c r="BD146">
        <v>0</v>
      </c>
    </row>
    <row r="147" ht="17.25" spans="25:56">
      <c r="Y147" s="87"/>
      <c r="Z147">
        <f t="shared" si="27"/>
        <v>0</v>
      </c>
      <c r="AA147" t="str">
        <f t="shared" si="29"/>
        <v>妙境支行</v>
      </c>
      <c r="AB147" s="82" t="s">
        <v>209</v>
      </c>
      <c r="AC147" s="82">
        <v>0</v>
      </c>
      <c r="AD147" s="82">
        <v>0</v>
      </c>
      <c r="AE147" s="82">
        <v>0</v>
      </c>
      <c r="AF147" s="82">
        <v>0</v>
      </c>
      <c r="AG147" t="str">
        <f t="shared" si="30"/>
        <v>妙境支行</v>
      </c>
      <c r="AI147" s="90" t="s">
        <v>495</v>
      </c>
      <c r="AJ147" s="90" t="s">
        <v>99</v>
      </c>
      <c r="AX147" t="s">
        <v>495</v>
      </c>
      <c r="AY147" t="s">
        <v>99</v>
      </c>
      <c r="BB147" t="str">
        <f t="shared" ref="BB147:BB178" si="31">VLOOKUP(BC147,$AX:$AY,2,FALSE)</f>
        <v>合庆支行</v>
      </c>
      <c r="BC147" t="s">
        <v>491</v>
      </c>
      <c r="BD147">
        <v>0</v>
      </c>
    </row>
    <row r="148" ht="17.25" spans="25:56">
      <c r="Y148" s="87"/>
      <c r="Z148">
        <f t="shared" si="27"/>
        <v>0</v>
      </c>
      <c r="AA148">
        <f t="shared" si="29"/>
        <v>0</v>
      </c>
      <c r="AB148" s="82" t="s">
        <v>494</v>
      </c>
      <c r="AC148" s="82">
        <v>0</v>
      </c>
      <c r="AD148" s="82">
        <v>0</v>
      </c>
      <c r="AE148" s="82">
        <v>0</v>
      </c>
      <c r="AF148" s="82">
        <v>0</v>
      </c>
      <c r="AG148">
        <f t="shared" si="30"/>
        <v>0</v>
      </c>
      <c r="AI148" s="90" t="s">
        <v>498</v>
      </c>
      <c r="AJ148" s="90" t="s">
        <v>99</v>
      </c>
      <c r="AX148" t="s">
        <v>498</v>
      </c>
      <c r="AY148" t="s">
        <v>99</v>
      </c>
      <c r="BB148" t="str">
        <f t="shared" si="31"/>
        <v>张江支行</v>
      </c>
      <c r="BC148" t="s">
        <v>493</v>
      </c>
      <c r="BD148">
        <v>4</v>
      </c>
    </row>
    <row r="149" ht="17.25" spans="25:56">
      <c r="Y149" s="87"/>
      <c r="Z149">
        <f t="shared" si="27"/>
        <v>0</v>
      </c>
      <c r="AA149">
        <f t="shared" si="29"/>
        <v>0</v>
      </c>
      <c r="AB149" s="82" t="s">
        <v>497</v>
      </c>
      <c r="AC149" s="82">
        <v>0</v>
      </c>
      <c r="AD149" s="82">
        <v>0</v>
      </c>
      <c r="AE149" s="82">
        <v>0</v>
      </c>
      <c r="AF149" s="82">
        <v>0</v>
      </c>
      <c r="AG149">
        <f t="shared" si="30"/>
        <v>0</v>
      </c>
      <c r="AI149" s="90" t="s">
        <v>501</v>
      </c>
      <c r="AJ149" s="90" t="s">
        <v>99</v>
      </c>
      <c r="AX149" t="s">
        <v>501</v>
      </c>
      <c r="AY149" t="s">
        <v>99</v>
      </c>
      <c r="BB149" t="str">
        <f t="shared" si="31"/>
        <v>曹路支行</v>
      </c>
      <c r="BC149" t="s">
        <v>496</v>
      </c>
      <c r="BD149">
        <v>0</v>
      </c>
    </row>
    <row r="150" ht="17.25" spans="25:56">
      <c r="Y150" s="87"/>
      <c r="Z150">
        <f t="shared" si="27"/>
        <v>0</v>
      </c>
      <c r="AA150" t="str">
        <f t="shared" si="29"/>
        <v>曹路支行</v>
      </c>
      <c r="AB150" s="82" t="s">
        <v>500</v>
      </c>
      <c r="AC150" s="82">
        <v>0</v>
      </c>
      <c r="AD150" s="82">
        <v>0</v>
      </c>
      <c r="AE150" s="82">
        <v>0</v>
      </c>
      <c r="AF150" s="82">
        <v>0</v>
      </c>
      <c r="AG150" t="str">
        <f t="shared" si="30"/>
        <v>曹路支行</v>
      </c>
      <c r="AI150" s="90" t="s">
        <v>504</v>
      </c>
      <c r="AJ150" s="90" t="s">
        <v>99</v>
      </c>
      <c r="AX150" t="s">
        <v>504</v>
      </c>
      <c r="AY150" t="s">
        <v>99</v>
      </c>
      <c r="BB150" t="str">
        <f t="shared" si="31"/>
        <v>蔡路支行</v>
      </c>
      <c r="BC150" t="s">
        <v>499</v>
      </c>
      <c r="BD150">
        <v>0</v>
      </c>
    </row>
    <row r="151" ht="17.25" spans="25:56">
      <c r="Y151" s="87"/>
      <c r="Z151">
        <f t="shared" si="27"/>
        <v>0</v>
      </c>
      <c r="AA151">
        <f t="shared" si="29"/>
        <v>0</v>
      </c>
      <c r="AB151" s="82" t="s">
        <v>503</v>
      </c>
      <c r="AC151" s="82">
        <v>0</v>
      </c>
      <c r="AD151" s="82">
        <v>0</v>
      </c>
      <c r="AE151" s="82">
        <v>0</v>
      </c>
      <c r="AF151" s="82">
        <v>0</v>
      </c>
      <c r="AG151">
        <f t="shared" si="30"/>
        <v>0</v>
      </c>
      <c r="AI151" s="90" t="s">
        <v>507</v>
      </c>
      <c r="AJ151" s="90" t="s">
        <v>99</v>
      </c>
      <c r="AX151" t="s">
        <v>507</v>
      </c>
      <c r="AY151" t="s">
        <v>99</v>
      </c>
      <c r="BB151" t="str">
        <f t="shared" si="31"/>
        <v>施湾支行</v>
      </c>
      <c r="BC151" t="s">
        <v>502</v>
      </c>
      <c r="BD151">
        <v>0</v>
      </c>
    </row>
    <row r="152" ht="17.25" spans="25:56">
      <c r="Y152" s="87"/>
      <c r="Z152">
        <f t="shared" si="27"/>
        <v>0</v>
      </c>
      <c r="AA152">
        <f t="shared" si="29"/>
        <v>0</v>
      </c>
      <c r="AB152" s="82" t="s">
        <v>506</v>
      </c>
      <c r="AC152" s="82">
        <v>0</v>
      </c>
      <c r="AD152" s="82">
        <v>0</v>
      </c>
      <c r="AE152" s="82">
        <v>0</v>
      </c>
      <c r="AF152" s="82">
        <v>0</v>
      </c>
      <c r="AG152">
        <f t="shared" si="30"/>
        <v>0</v>
      </c>
      <c r="AI152" s="90" t="s">
        <v>509</v>
      </c>
      <c r="AJ152" s="90" t="s">
        <v>99</v>
      </c>
      <c r="AX152" t="s">
        <v>509</v>
      </c>
      <c r="AY152" t="s">
        <v>99</v>
      </c>
      <c r="BB152" t="str">
        <f t="shared" si="31"/>
        <v>南新支行</v>
      </c>
      <c r="BC152" t="s">
        <v>747</v>
      </c>
      <c r="BD152">
        <v>2</v>
      </c>
    </row>
    <row r="153" ht="17.25" spans="25:56">
      <c r="Y153" s="87"/>
      <c r="Z153">
        <f t="shared" si="27"/>
        <v>0</v>
      </c>
      <c r="AA153" t="str">
        <f t="shared" si="29"/>
        <v>运营管理部</v>
      </c>
      <c r="AB153" s="82" t="s">
        <v>330</v>
      </c>
      <c r="AC153" s="82">
        <v>0</v>
      </c>
      <c r="AD153" s="82">
        <v>0</v>
      </c>
      <c r="AE153" s="82">
        <v>0</v>
      </c>
      <c r="AF153" s="82">
        <v>0</v>
      </c>
      <c r="AG153" t="str">
        <f t="shared" si="30"/>
        <v>运营管理部</v>
      </c>
      <c r="AI153" s="90" t="s">
        <v>511</v>
      </c>
      <c r="AJ153" s="90" t="s">
        <v>99</v>
      </c>
      <c r="AX153" t="s">
        <v>511</v>
      </c>
      <c r="AY153" t="s">
        <v>99</v>
      </c>
      <c r="BB153" t="str">
        <f t="shared" si="31"/>
        <v>杨思支行</v>
      </c>
      <c r="BC153" t="s">
        <v>198</v>
      </c>
      <c r="BD153">
        <v>3</v>
      </c>
    </row>
    <row r="154" ht="17.25" spans="25:56">
      <c r="Y154" s="87"/>
      <c r="Z154">
        <f t="shared" si="27"/>
        <v>0</v>
      </c>
      <c r="AA154" t="str">
        <f t="shared" si="29"/>
        <v>香山分理处</v>
      </c>
      <c r="AB154" s="82" t="s">
        <v>214</v>
      </c>
      <c r="AC154" s="82">
        <v>0</v>
      </c>
      <c r="AD154" s="82">
        <v>0</v>
      </c>
      <c r="AE154" s="82">
        <v>0</v>
      </c>
      <c r="AF154" s="82">
        <v>0</v>
      </c>
      <c r="AG154" t="str">
        <f t="shared" si="30"/>
        <v>香山分理处</v>
      </c>
      <c r="AI154" s="90" t="s">
        <v>513</v>
      </c>
      <c r="AJ154" s="90" t="s">
        <v>99</v>
      </c>
      <c r="AX154" t="s">
        <v>513</v>
      </c>
      <c r="AY154" t="s">
        <v>99</v>
      </c>
      <c r="BB154" t="str">
        <f t="shared" si="31"/>
        <v>花木支行</v>
      </c>
      <c r="BC154" t="s">
        <v>505</v>
      </c>
      <c r="BD154">
        <v>0</v>
      </c>
    </row>
    <row r="155" ht="17.25" spans="25:56">
      <c r="Y155" s="87"/>
      <c r="Z155">
        <f t="shared" si="27"/>
        <v>0</v>
      </c>
      <c r="AA155" t="str">
        <f t="shared" si="29"/>
        <v>高行支行</v>
      </c>
      <c r="AB155" s="82" t="s">
        <v>218</v>
      </c>
      <c r="AC155" s="82">
        <v>0</v>
      </c>
      <c r="AD155" s="82">
        <v>0</v>
      </c>
      <c r="AE155" s="82">
        <v>0</v>
      </c>
      <c r="AF155" s="82">
        <v>0</v>
      </c>
      <c r="AG155" t="str">
        <f t="shared" si="30"/>
        <v>高行支行</v>
      </c>
      <c r="AI155" s="90" t="s">
        <v>515</v>
      </c>
      <c r="AJ155" s="90" t="s">
        <v>99</v>
      </c>
      <c r="AX155" t="s">
        <v>515</v>
      </c>
      <c r="AY155" t="s">
        <v>99</v>
      </c>
      <c r="BB155" t="str">
        <f t="shared" si="31"/>
        <v>高桥支行</v>
      </c>
      <c r="BC155" t="s">
        <v>508</v>
      </c>
      <c r="BD155">
        <v>0</v>
      </c>
    </row>
    <row r="156" ht="17.25" spans="25:56">
      <c r="Y156" s="87"/>
      <c r="Z156">
        <f t="shared" si="27"/>
        <v>0</v>
      </c>
      <c r="AA156" t="str">
        <f t="shared" si="29"/>
        <v>运营管理部</v>
      </c>
      <c r="AB156" s="82" t="s">
        <v>328</v>
      </c>
      <c r="AC156" s="82">
        <v>0</v>
      </c>
      <c r="AD156" s="82">
        <v>0</v>
      </c>
      <c r="AE156" s="82">
        <v>0</v>
      </c>
      <c r="AF156" s="82">
        <v>0</v>
      </c>
      <c r="AG156" t="str">
        <f t="shared" si="30"/>
        <v>运营管理部</v>
      </c>
      <c r="AI156" s="90" t="s">
        <v>518</v>
      </c>
      <c r="AJ156" s="90" t="s">
        <v>99</v>
      </c>
      <c r="AX156" t="s">
        <v>518</v>
      </c>
      <c r="AY156" t="s">
        <v>99</v>
      </c>
      <c r="BB156" t="str">
        <f t="shared" si="31"/>
        <v>杨园支行</v>
      </c>
      <c r="BC156" t="s">
        <v>510</v>
      </c>
      <c r="BD156">
        <v>0</v>
      </c>
    </row>
    <row r="157" ht="17.25" spans="25:56">
      <c r="Y157" s="87"/>
      <c r="Z157">
        <f t="shared" si="27"/>
        <v>0</v>
      </c>
      <c r="AA157">
        <f t="shared" si="29"/>
        <v>0</v>
      </c>
      <c r="AB157" s="82" t="s">
        <v>517</v>
      </c>
      <c r="AC157" s="82">
        <v>0</v>
      </c>
      <c r="AD157" s="82">
        <v>0</v>
      </c>
      <c r="AE157" s="82">
        <v>0</v>
      </c>
      <c r="AF157" s="82">
        <v>0</v>
      </c>
      <c r="AG157">
        <f t="shared" si="30"/>
        <v>0</v>
      </c>
      <c r="AI157" s="90" t="s">
        <v>521</v>
      </c>
      <c r="AJ157" s="90" t="s">
        <v>99</v>
      </c>
      <c r="AX157" t="s">
        <v>521</v>
      </c>
      <c r="AY157" t="s">
        <v>99</v>
      </c>
      <c r="BB157" t="str">
        <f t="shared" si="31"/>
        <v>北蔡支行</v>
      </c>
      <c r="BC157" t="s">
        <v>512</v>
      </c>
      <c r="BD157">
        <v>0</v>
      </c>
    </row>
    <row r="158" ht="17.25" spans="25:56">
      <c r="Y158" s="87"/>
      <c r="Z158">
        <f t="shared" si="27"/>
        <v>0</v>
      </c>
      <c r="AA158" t="str">
        <f t="shared" si="29"/>
        <v>三林支行</v>
      </c>
      <c r="AB158" s="82" t="s">
        <v>520</v>
      </c>
      <c r="AC158" s="82">
        <v>0</v>
      </c>
      <c r="AD158" s="82">
        <v>0</v>
      </c>
      <c r="AE158" s="82">
        <v>0</v>
      </c>
      <c r="AF158" s="82">
        <v>0</v>
      </c>
      <c r="AG158" t="str">
        <f t="shared" si="30"/>
        <v>三林支行</v>
      </c>
      <c r="AI158" s="90" t="s">
        <v>524</v>
      </c>
      <c r="AJ158" s="90" t="s">
        <v>99</v>
      </c>
      <c r="AX158" t="s">
        <v>524</v>
      </c>
      <c r="AY158" t="s">
        <v>99</v>
      </c>
      <c r="BB158" t="str">
        <f t="shared" si="31"/>
        <v>东波分理处</v>
      </c>
      <c r="BC158" t="s">
        <v>514</v>
      </c>
      <c r="BD158">
        <v>0</v>
      </c>
    </row>
    <row r="159" ht="17.25" spans="25:56">
      <c r="Y159" s="87"/>
      <c r="Z159">
        <f t="shared" si="27"/>
        <v>0</v>
      </c>
      <c r="AA159">
        <f t="shared" si="29"/>
        <v>0</v>
      </c>
      <c r="AB159" s="82" t="s">
        <v>523</v>
      </c>
      <c r="AC159" s="82">
        <v>0</v>
      </c>
      <c r="AD159" s="82">
        <v>0</v>
      </c>
      <c r="AE159" s="82">
        <v>0</v>
      </c>
      <c r="AF159" s="82">
        <v>0</v>
      </c>
      <c r="AG159">
        <f t="shared" si="30"/>
        <v>0</v>
      </c>
      <c r="AI159" s="90" t="s">
        <v>527</v>
      </c>
      <c r="AJ159" s="90" t="s">
        <v>99</v>
      </c>
      <c r="AX159" t="s">
        <v>527</v>
      </c>
      <c r="AY159" t="s">
        <v>99</v>
      </c>
      <c r="BB159" t="str">
        <f t="shared" si="31"/>
        <v>五星路支行</v>
      </c>
      <c r="BC159" t="s">
        <v>516</v>
      </c>
      <c r="BD159">
        <v>0</v>
      </c>
    </row>
    <row r="160" ht="17.25" spans="25:56">
      <c r="Y160" s="87"/>
      <c r="Z160">
        <f t="shared" si="27"/>
        <v>0</v>
      </c>
      <c r="AA160" t="str">
        <f t="shared" si="29"/>
        <v>施湾支行</v>
      </c>
      <c r="AB160" s="82" t="s">
        <v>526</v>
      </c>
      <c r="AC160" s="82">
        <v>0</v>
      </c>
      <c r="AD160" s="82">
        <v>0</v>
      </c>
      <c r="AE160" s="82">
        <v>0</v>
      </c>
      <c r="AF160" s="82">
        <v>0</v>
      </c>
      <c r="AG160" t="str">
        <f t="shared" si="30"/>
        <v>施湾支行</v>
      </c>
      <c r="AI160" s="90" t="s">
        <v>530</v>
      </c>
      <c r="AJ160" s="90" t="s">
        <v>99</v>
      </c>
      <c r="AX160" t="s">
        <v>530</v>
      </c>
      <c r="AY160" t="s">
        <v>99</v>
      </c>
      <c r="BB160" t="str">
        <f t="shared" si="31"/>
        <v>营业部</v>
      </c>
      <c r="BC160" t="s">
        <v>519</v>
      </c>
      <c r="BD160">
        <v>0</v>
      </c>
    </row>
    <row r="161" ht="17.25" spans="25:56">
      <c r="Y161" s="87"/>
      <c r="Z161">
        <f t="shared" si="27"/>
        <v>0</v>
      </c>
      <c r="AA161" t="str">
        <f t="shared" si="29"/>
        <v>花木支行</v>
      </c>
      <c r="AB161" s="82" t="s">
        <v>529</v>
      </c>
      <c r="AC161" s="82">
        <v>0</v>
      </c>
      <c r="AD161" s="82">
        <v>0</v>
      </c>
      <c r="AE161" s="82">
        <v>0</v>
      </c>
      <c r="AF161" s="82">
        <v>0</v>
      </c>
      <c r="AG161" t="str">
        <f t="shared" si="30"/>
        <v>花木支行</v>
      </c>
      <c r="AI161" s="90" t="s">
        <v>533</v>
      </c>
      <c r="AJ161" s="90" t="s">
        <v>99</v>
      </c>
      <c r="AX161" t="s">
        <v>533</v>
      </c>
      <c r="AY161" t="s">
        <v>99</v>
      </c>
      <c r="BB161" t="str">
        <f t="shared" si="31"/>
        <v>益江分理处</v>
      </c>
      <c r="BC161" t="s">
        <v>522</v>
      </c>
      <c r="BD161">
        <v>0</v>
      </c>
    </row>
    <row r="162" ht="17.25" spans="25:56">
      <c r="Y162" s="87"/>
      <c r="Z162">
        <f t="shared" si="27"/>
        <v>0</v>
      </c>
      <c r="AA162">
        <f t="shared" si="29"/>
        <v>0</v>
      </c>
      <c r="AB162" s="82" t="s">
        <v>532</v>
      </c>
      <c r="AC162" s="82">
        <v>0</v>
      </c>
      <c r="AD162" s="82">
        <v>0</v>
      </c>
      <c r="AE162" s="82">
        <v>0</v>
      </c>
      <c r="AF162" s="82">
        <v>0</v>
      </c>
      <c r="AG162">
        <f t="shared" si="30"/>
        <v>0</v>
      </c>
      <c r="AI162" s="89" t="s">
        <v>534</v>
      </c>
      <c r="AJ162" s="90" t="s">
        <v>244</v>
      </c>
      <c r="AX162" t="s">
        <v>534</v>
      </c>
      <c r="AY162" t="s">
        <v>244</v>
      </c>
      <c r="BB162" t="e">
        <f t="shared" si="31"/>
        <v>#N/A</v>
      </c>
      <c r="BC162" t="s">
        <v>525</v>
      </c>
      <c r="BD162">
        <v>0</v>
      </c>
    </row>
    <row r="163" ht="17.25" spans="25:56">
      <c r="Y163" s="87"/>
      <c r="Z163">
        <f t="shared" si="27"/>
        <v>0</v>
      </c>
      <c r="AA163" t="str">
        <f t="shared" si="29"/>
        <v>高东支行</v>
      </c>
      <c r="AB163" s="82" t="s">
        <v>222</v>
      </c>
      <c r="AC163" s="82">
        <v>0</v>
      </c>
      <c r="AD163" s="82">
        <v>0</v>
      </c>
      <c r="AE163" s="82">
        <v>0</v>
      </c>
      <c r="AF163" s="82">
        <v>0</v>
      </c>
      <c r="AG163" t="str">
        <f t="shared" si="30"/>
        <v>高东支行</v>
      </c>
      <c r="AI163" s="91" t="s">
        <v>152</v>
      </c>
      <c r="AJ163" s="90" t="s">
        <v>244</v>
      </c>
      <c r="AX163" t="s">
        <v>152</v>
      </c>
      <c r="AY163" t="s">
        <v>244</v>
      </c>
      <c r="BB163" t="str">
        <f t="shared" si="31"/>
        <v>黄楼支行</v>
      </c>
      <c r="BC163" t="s">
        <v>528</v>
      </c>
      <c r="BD163">
        <v>0</v>
      </c>
    </row>
    <row r="164" ht="17.25" spans="25:56">
      <c r="Y164" s="87"/>
      <c r="Z164">
        <f t="shared" si="27"/>
        <v>0</v>
      </c>
      <c r="AA164">
        <f t="shared" si="29"/>
        <v>0</v>
      </c>
      <c r="AB164" s="82" t="s">
        <v>535</v>
      </c>
      <c r="AC164" s="82">
        <v>0</v>
      </c>
      <c r="AD164" s="82">
        <v>0</v>
      </c>
      <c r="AE164" s="82">
        <v>0</v>
      </c>
      <c r="AF164" s="82">
        <v>0</v>
      </c>
      <c r="AG164">
        <f t="shared" si="30"/>
        <v>0</v>
      </c>
      <c r="AI164" s="91" t="s">
        <v>538</v>
      </c>
      <c r="AJ164" s="90" t="s">
        <v>244</v>
      </c>
      <c r="AX164" t="s">
        <v>538</v>
      </c>
      <c r="AY164" t="s">
        <v>244</v>
      </c>
      <c r="BB164" t="str">
        <f t="shared" si="31"/>
        <v>杨园支行</v>
      </c>
      <c r="BC164" t="s">
        <v>531</v>
      </c>
      <c r="BD164">
        <v>0</v>
      </c>
    </row>
    <row r="165" ht="17.25" spans="25:56">
      <c r="Y165" s="87"/>
      <c r="Z165">
        <f t="shared" si="27"/>
        <v>0</v>
      </c>
      <c r="AA165" t="str">
        <f t="shared" si="29"/>
        <v>市场三部</v>
      </c>
      <c r="AB165" s="82" t="s">
        <v>537</v>
      </c>
      <c r="AC165" s="82">
        <v>0</v>
      </c>
      <c r="AD165" s="82">
        <v>0</v>
      </c>
      <c r="AE165" s="82">
        <v>0</v>
      </c>
      <c r="AF165" s="82">
        <v>0</v>
      </c>
      <c r="AG165" t="str">
        <f t="shared" si="30"/>
        <v>市场三部</v>
      </c>
      <c r="AI165" s="90" t="s">
        <v>541</v>
      </c>
      <c r="AJ165" s="90" t="s">
        <v>244</v>
      </c>
      <c r="AX165" t="s">
        <v>541</v>
      </c>
      <c r="AY165" t="s">
        <v>244</v>
      </c>
      <c r="BB165" t="str">
        <f t="shared" si="31"/>
        <v>凌桥支行</v>
      </c>
      <c r="BC165" t="s">
        <v>905</v>
      </c>
      <c r="BD165">
        <v>1</v>
      </c>
    </row>
    <row r="166" ht="17.25" spans="25:56">
      <c r="Y166" s="87"/>
      <c r="Z166">
        <f t="shared" si="27"/>
        <v>0</v>
      </c>
      <c r="AA166">
        <f t="shared" si="29"/>
        <v>0</v>
      </c>
      <c r="AB166" s="82" t="s">
        <v>540</v>
      </c>
      <c r="AC166" s="82">
        <v>0</v>
      </c>
      <c r="AD166" s="82">
        <v>0</v>
      </c>
      <c r="AE166" s="82">
        <v>0</v>
      </c>
      <c r="AF166" s="82">
        <v>0</v>
      </c>
      <c r="AG166">
        <f t="shared" si="30"/>
        <v>0</v>
      </c>
      <c r="AI166" s="90" t="s">
        <v>543</v>
      </c>
      <c r="AJ166" s="90" t="s">
        <v>244</v>
      </c>
      <c r="AX166" t="s">
        <v>543</v>
      </c>
      <c r="AY166" t="s">
        <v>244</v>
      </c>
      <c r="BB166" t="str">
        <f t="shared" si="31"/>
        <v>三林支行</v>
      </c>
      <c r="BC166" t="s">
        <v>252</v>
      </c>
      <c r="BD166">
        <v>0</v>
      </c>
    </row>
    <row r="167" ht="17.25" spans="25:56">
      <c r="Y167" s="87"/>
      <c r="Z167">
        <f t="shared" si="27"/>
        <v>0</v>
      </c>
      <c r="AA167" t="str">
        <f t="shared" si="29"/>
        <v>陆家嘴支行</v>
      </c>
      <c r="AB167" s="82" t="s">
        <v>224</v>
      </c>
      <c r="AC167" s="82">
        <v>0</v>
      </c>
      <c r="AD167" s="82">
        <v>0</v>
      </c>
      <c r="AE167" s="82">
        <v>0</v>
      </c>
      <c r="AF167" s="82">
        <v>0</v>
      </c>
      <c r="AG167" t="str">
        <f t="shared" si="30"/>
        <v>陆家嘴支行</v>
      </c>
      <c r="AI167" s="90" t="s">
        <v>546</v>
      </c>
      <c r="AJ167" s="90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ht="17.25" spans="25:56">
      <c r="Y168" s="87"/>
      <c r="Z168">
        <f t="shared" si="27"/>
        <v>0</v>
      </c>
      <c r="AA168">
        <f t="shared" si="29"/>
        <v>0</v>
      </c>
      <c r="AB168" s="82" t="s">
        <v>545</v>
      </c>
      <c r="AC168" s="82">
        <v>0</v>
      </c>
      <c r="AD168" s="82">
        <v>0</v>
      </c>
      <c r="AE168" s="82">
        <v>0</v>
      </c>
      <c r="AF168" s="82">
        <v>0</v>
      </c>
      <c r="AG168">
        <f t="shared" si="30"/>
        <v>0</v>
      </c>
      <c r="AI168" s="90" t="s">
        <v>548</v>
      </c>
      <c r="AJ168" s="90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ht="17.25" spans="25:56">
      <c r="Y169" s="87"/>
      <c r="Z169">
        <f t="shared" si="27"/>
        <v>0</v>
      </c>
      <c r="AA169" t="str">
        <f t="shared" si="29"/>
        <v>洋泾支行</v>
      </c>
      <c r="AB169" s="82" t="s">
        <v>95</v>
      </c>
      <c r="AC169" s="82">
        <v>0</v>
      </c>
      <c r="AD169" s="82">
        <v>0</v>
      </c>
      <c r="AE169" s="82">
        <v>0</v>
      </c>
      <c r="AF169" s="82">
        <v>0</v>
      </c>
      <c r="AG169" t="str">
        <f t="shared" si="30"/>
        <v>洋泾支行</v>
      </c>
      <c r="AI169" s="90" t="s">
        <v>551</v>
      </c>
      <c r="AJ169" s="90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ht="17.25" spans="25:56">
      <c r="Y170" s="87"/>
      <c r="Z170">
        <f t="shared" si="27"/>
        <v>0</v>
      </c>
      <c r="AA170">
        <f t="shared" si="29"/>
        <v>0</v>
      </c>
      <c r="AB170" s="82" t="s">
        <v>550</v>
      </c>
      <c r="AC170" s="82">
        <v>0</v>
      </c>
      <c r="AD170" s="82">
        <v>0</v>
      </c>
      <c r="AE170" s="82">
        <v>0</v>
      </c>
      <c r="AF170" s="82">
        <v>0</v>
      </c>
      <c r="AG170">
        <f t="shared" si="30"/>
        <v>0</v>
      </c>
      <c r="AI170" s="90" t="s">
        <v>554</v>
      </c>
      <c r="AJ170" s="90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ht="17.25" spans="25:56">
      <c r="Y171" s="87"/>
      <c r="Z171">
        <f t="shared" si="27"/>
        <v>0</v>
      </c>
      <c r="AA171" t="str">
        <f t="shared" si="29"/>
        <v>新园路支行</v>
      </c>
      <c r="AB171" s="82" t="s">
        <v>553</v>
      </c>
      <c r="AC171" s="82">
        <v>0</v>
      </c>
      <c r="AD171" s="82">
        <v>0</v>
      </c>
      <c r="AE171" s="82">
        <v>0</v>
      </c>
      <c r="AF171" s="82">
        <v>0</v>
      </c>
      <c r="AG171" t="str">
        <f t="shared" si="30"/>
        <v>新园路支行</v>
      </c>
      <c r="AI171" s="90" t="s">
        <v>557</v>
      </c>
      <c r="AJ171" s="90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ht="17.25" spans="25:56">
      <c r="Y172" s="87"/>
      <c r="Z172">
        <f t="shared" si="27"/>
        <v>0</v>
      </c>
      <c r="AA172" t="str">
        <f t="shared" si="29"/>
        <v>六里支行</v>
      </c>
      <c r="AB172" s="82" t="s">
        <v>556</v>
      </c>
      <c r="AC172" s="82">
        <v>0</v>
      </c>
      <c r="AD172" s="82">
        <v>0</v>
      </c>
      <c r="AE172" s="82">
        <v>0</v>
      </c>
      <c r="AF172" s="82">
        <v>0</v>
      </c>
      <c r="AG172" t="str">
        <f t="shared" si="30"/>
        <v>六里支行</v>
      </c>
      <c r="AI172" s="90" t="s">
        <v>559</v>
      </c>
      <c r="AJ172" s="90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ht="17.25" spans="25:56">
      <c r="Y173" s="87"/>
      <c r="Z173">
        <f t="shared" si="27"/>
        <v>0</v>
      </c>
      <c r="AA173" t="str">
        <f t="shared" si="29"/>
        <v>运营管理部</v>
      </c>
      <c r="AB173" s="82" t="s">
        <v>341</v>
      </c>
      <c r="AC173" s="82">
        <v>0</v>
      </c>
      <c r="AD173" s="82">
        <v>0</v>
      </c>
      <c r="AE173" s="82">
        <v>0</v>
      </c>
      <c r="AF173" s="82">
        <v>0</v>
      </c>
      <c r="AG173" t="str">
        <f t="shared" si="30"/>
        <v>运营管理部</v>
      </c>
      <c r="AI173" s="89" t="s">
        <v>561</v>
      </c>
      <c r="AJ173" s="90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ht="17.25" spans="25:56">
      <c r="Y174" s="87"/>
      <c r="Z174">
        <f t="shared" si="27"/>
        <v>0</v>
      </c>
      <c r="AA174">
        <f t="shared" si="29"/>
        <v>0</v>
      </c>
      <c r="AB174" s="82" t="s">
        <v>560</v>
      </c>
      <c r="AC174" s="82">
        <v>0</v>
      </c>
      <c r="AD174" s="82">
        <v>0</v>
      </c>
      <c r="AE174" s="82">
        <v>0</v>
      </c>
      <c r="AF174" s="82">
        <v>0</v>
      </c>
      <c r="AG174">
        <f t="shared" si="30"/>
        <v>0</v>
      </c>
      <c r="AI174" s="91" t="s">
        <v>562</v>
      </c>
      <c r="AJ174" s="90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ht="17.25" spans="25:56">
      <c r="Y175" s="87"/>
      <c r="Z175">
        <f t="shared" si="27"/>
        <v>0</v>
      </c>
      <c r="AA175" t="str">
        <f t="shared" si="29"/>
        <v>零售市场部</v>
      </c>
      <c r="AB175" s="82" t="s">
        <v>101</v>
      </c>
      <c r="AC175" s="82">
        <v>0</v>
      </c>
      <c r="AD175" s="82">
        <v>0</v>
      </c>
      <c r="AE175" s="82">
        <v>0</v>
      </c>
      <c r="AF175" s="82">
        <v>0</v>
      </c>
      <c r="AG175" t="str">
        <f t="shared" si="30"/>
        <v>零售市场部</v>
      </c>
      <c r="AI175" s="91" t="s">
        <v>564</v>
      </c>
      <c r="AJ175" s="90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ht="17.25" spans="25:56">
      <c r="Y176" s="87"/>
      <c r="Z176">
        <f t="shared" si="27"/>
        <v>0</v>
      </c>
      <c r="AA176">
        <f t="shared" si="29"/>
        <v>0</v>
      </c>
      <c r="AB176" s="82" t="s">
        <v>563</v>
      </c>
      <c r="AC176" s="82">
        <v>0</v>
      </c>
      <c r="AD176" s="82">
        <v>0</v>
      </c>
      <c r="AE176" s="82">
        <v>0</v>
      </c>
      <c r="AF176" s="82">
        <v>0</v>
      </c>
      <c r="AG176">
        <f t="shared" si="30"/>
        <v>0</v>
      </c>
      <c r="AI176" s="90" t="s">
        <v>566</v>
      </c>
      <c r="AJ176" s="90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ht="17.25" spans="25:56">
      <c r="Y177" s="87"/>
      <c r="Z177">
        <f t="shared" ref="Z177:Z240" si="32">P177-Y177</f>
        <v>0</v>
      </c>
      <c r="AA177">
        <f t="shared" si="29"/>
        <v>0</v>
      </c>
      <c r="AB177" s="82" t="s">
        <v>565</v>
      </c>
      <c r="AC177" s="82">
        <v>0</v>
      </c>
      <c r="AD177" s="82">
        <v>0</v>
      </c>
      <c r="AE177" s="82">
        <v>0</v>
      </c>
      <c r="AF177" s="82">
        <v>0</v>
      </c>
      <c r="AG177">
        <f t="shared" si="30"/>
        <v>0</v>
      </c>
      <c r="AI177" s="90" t="s">
        <v>568</v>
      </c>
      <c r="AJ177" s="90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ht="17.25" spans="25:51">
      <c r="Y178" s="87"/>
      <c r="Z178">
        <f t="shared" si="32"/>
        <v>0</v>
      </c>
      <c r="AA178" t="str">
        <f t="shared" si="29"/>
        <v>张江支行</v>
      </c>
      <c r="AB178" s="82" t="s">
        <v>567</v>
      </c>
      <c r="AC178" s="82">
        <v>0</v>
      </c>
      <c r="AD178" s="82">
        <v>0</v>
      </c>
      <c r="AE178" s="82">
        <v>0</v>
      </c>
      <c r="AF178" s="82">
        <v>0</v>
      </c>
      <c r="AG178" t="str">
        <f t="shared" si="30"/>
        <v>张江支行</v>
      </c>
      <c r="AI178" s="90" t="s">
        <v>570</v>
      </c>
      <c r="AJ178" s="90" t="s">
        <v>259</v>
      </c>
      <c r="AX178" t="s">
        <v>570</v>
      </c>
      <c r="AY178" t="s">
        <v>259</v>
      </c>
    </row>
    <row r="179" ht="17.25" spans="25:51">
      <c r="Y179" s="87"/>
      <c r="Z179">
        <f t="shared" si="32"/>
        <v>0</v>
      </c>
      <c r="AA179" t="str">
        <f t="shared" si="29"/>
        <v>曹路支行</v>
      </c>
      <c r="AB179" s="82" t="s">
        <v>569</v>
      </c>
      <c r="AC179" s="82">
        <v>0</v>
      </c>
      <c r="AD179" s="82">
        <v>0</v>
      </c>
      <c r="AE179" s="82">
        <v>0</v>
      </c>
      <c r="AF179" s="82">
        <v>0</v>
      </c>
      <c r="AG179" t="str">
        <f t="shared" si="30"/>
        <v>曹路支行</v>
      </c>
      <c r="AI179" s="90" t="s">
        <v>572</v>
      </c>
      <c r="AJ179" s="90" t="s">
        <v>259</v>
      </c>
      <c r="AX179" t="s">
        <v>572</v>
      </c>
      <c r="AY179" t="s">
        <v>259</v>
      </c>
    </row>
    <row r="180" ht="17.25" spans="25:51">
      <c r="Y180" s="87"/>
      <c r="Z180">
        <f t="shared" si="32"/>
        <v>0</v>
      </c>
      <c r="AA180">
        <f t="shared" si="29"/>
        <v>0</v>
      </c>
      <c r="AB180" s="82" t="s">
        <v>571</v>
      </c>
      <c r="AC180" s="82">
        <v>0</v>
      </c>
      <c r="AD180" s="82">
        <v>0</v>
      </c>
      <c r="AE180" s="82">
        <v>0</v>
      </c>
      <c r="AF180" s="82">
        <v>500</v>
      </c>
      <c r="AG180">
        <f t="shared" si="30"/>
        <v>0</v>
      </c>
      <c r="AI180" s="93" t="s">
        <v>574</v>
      </c>
      <c r="AJ180" s="90" t="s">
        <v>259</v>
      </c>
      <c r="AX180" t="s">
        <v>574</v>
      </c>
      <c r="AY180" t="s">
        <v>259</v>
      </c>
    </row>
    <row r="181" ht="17.25" spans="25:51">
      <c r="Y181" s="87"/>
      <c r="Z181">
        <f t="shared" si="32"/>
        <v>0</v>
      </c>
      <c r="AA181" t="str">
        <f t="shared" si="29"/>
        <v>芳华分理处</v>
      </c>
      <c r="AB181" s="82" t="s">
        <v>573</v>
      </c>
      <c r="AC181" s="82">
        <v>0</v>
      </c>
      <c r="AD181" s="82">
        <v>0</v>
      </c>
      <c r="AE181" s="82">
        <v>0</v>
      </c>
      <c r="AF181" s="82">
        <v>0</v>
      </c>
      <c r="AG181" t="str">
        <f t="shared" si="30"/>
        <v>芳华分理处</v>
      </c>
      <c r="AI181" s="94" t="s">
        <v>576</v>
      </c>
      <c r="AJ181" s="90" t="s">
        <v>259</v>
      </c>
      <c r="AX181" t="s">
        <v>576</v>
      </c>
      <c r="AY181" t="s">
        <v>259</v>
      </c>
    </row>
    <row r="182" ht="17.25" spans="25:51">
      <c r="Y182" s="87"/>
      <c r="Z182">
        <f t="shared" si="32"/>
        <v>0</v>
      </c>
      <c r="AA182" t="str">
        <f t="shared" si="29"/>
        <v>高桥支行</v>
      </c>
      <c r="AB182" s="82" t="s">
        <v>575</v>
      </c>
      <c r="AC182" s="82">
        <v>0</v>
      </c>
      <c r="AD182" s="82">
        <v>0</v>
      </c>
      <c r="AE182" s="82">
        <v>0</v>
      </c>
      <c r="AF182" s="82">
        <v>0</v>
      </c>
      <c r="AG182" t="str">
        <f t="shared" si="30"/>
        <v>高桥支行</v>
      </c>
      <c r="AI182" s="90" t="s">
        <v>578</v>
      </c>
      <c r="AJ182" s="90" t="s">
        <v>259</v>
      </c>
      <c r="AX182" t="s">
        <v>578</v>
      </c>
      <c r="AY182" t="s">
        <v>259</v>
      </c>
    </row>
    <row r="183" ht="17.25" spans="25:51">
      <c r="Y183" s="87"/>
      <c r="Z183">
        <f t="shared" si="32"/>
        <v>0</v>
      </c>
      <c r="AA183" t="str">
        <f t="shared" si="29"/>
        <v>高东支行</v>
      </c>
      <c r="AB183" s="82" t="s">
        <v>577</v>
      </c>
      <c r="AC183" s="82">
        <v>0</v>
      </c>
      <c r="AD183" s="82">
        <v>0</v>
      </c>
      <c r="AE183" s="82">
        <v>0</v>
      </c>
      <c r="AF183" s="82">
        <v>0</v>
      </c>
      <c r="AG183" t="str">
        <f t="shared" si="30"/>
        <v>高东支行</v>
      </c>
      <c r="AI183" s="90" t="s">
        <v>580</v>
      </c>
      <c r="AJ183" s="90" t="s">
        <v>239</v>
      </c>
      <c r="AX183" t="s">
        <v>580</v>
      </c>
      <c r="AY183" t="s">
        <v>239</v>
      </c>
    </row>
    <row r="184" ht="17.25" spans="25:51">
      <c r="Y184" s="87"/>
      <c r="Z184">
        <f t="shared" si="32"/>
        <v>0</v>
      </c>
      <c r="AA184">
        <f t="shared" si="29"/>
        <v>0</v>
      </c>
      <c r="AB184" s="82" t="s">
        <v>579</v>
      </c>
      <c r="AC184" s="82">
        <v>0</v>
      </c>
      <c r="AD184" s="82">
        <v>0</v>
      </c>
      <c r="AE184" s="82">
        <v>0</v>
      </c>
      <c r="AF184" s="82">
        <v>0</v>
      </c>
      <c r="AG184">
        <f t="shared" si="30"/>
        <v>0</v>
      </c>
      <c r="AI184" s="90" t="s">
        <v>582</v>
      </c>
      <c r="AJ184" s="90" t="s">
        <v>239</v>
      </c>
      <c r="AX184" t="s">
        <v>582</v>
      </c>
      <c r="AY184" t="s">
        <v>239</v>
      </c>
    </row>
    <row r="185" ht="17.25" spans="25:51">
      <c r="Y185" s="87"/>
      <c r="Z185">
        <f t="shared" si="32"/>
        <v>0</v>
      </c>
      <c r="AA185">
        <f t="shared" si="29"/>
        <v>0</v>
      </c>
      <c r="AB185" s="82" t="s">
        <v>581</v>
      </c>
      <c r="AC185" s="82">
        <v>0</v>
      </c>
      <c r="AD185" s="82">
        <v>0</v>
      </c>
      <c r="AE185" s="82">
        <v>0</v>
      </c>
      <c r="AF185" s="82">
        <v>0</v>
      </c>
      <c r="AG185">
        <f t="shared" si="30"/>
        <v>0</v>
      </c>
      <c r="AI185" s="90" t="s">
        <v>584</v>
      </c>
      <c r="AJ185" s="90" t="s">
        <v>239</v>
      </c>
      <c r="AX185" t="s">
        <v>584</v>
      </c>
      <c r="AY185" t="s">
        <v>239</v>
      </c>
    </row>
    <row r="186" ht="17.25" spans="25:51">
      <c r="Y186" s="87"/>
      <c r="Z186">
        <f t="shared" si="32"/>
        <v>0</v>
      </c>
      <c r="AA186">
        <f t="shared" si="29"/>
        <v>0</v>
      </c>
      <c r="AB186" s="82" t="s">
        <v>583</v>
      </c>
      <c r="AC186" s="82">
        <v>0</v>
      </c>
      <c r="AD186" s="82">
        <v>0</v>
      </c>
      <c r="AE186" s="82">
        <v>0</v>
      </c>
      <c r="AF186" s="82">
        <v>0</v>
      </c>
      <c r="AG186">
        <f t="shared" si="30"/>
        <v>0</v>
      </c>
      <c r="AI186" s="90" t="s">
        <v>586</v>
      </c>
      <c r="AJ186" s="90" t="s">
        <v>239</v>
      </c>
      <c r="AX186" t="s">
        <v>586</v>
      </c>
      <c r="AY186" t="s">
        <v>239</v>
      </c>
    </row>
    <row r="187" ht="17.25" spans="25:51">
      <c r="Y187" s="87"/>
      <c r="Z187">
        <f t="shared" si="32"/>
        <v>0</v>
      </c>
      <c r="AA187" t="str">
        <f t="shared" si="29"/>
        <v>曹路支行</v>
      </c>
      <c r="AB187" s="82" t="s">
        <v>585</v>
      </c>
      <c r="AC187" s="82">
        <v>0</v>
      </c>
      <c r="AD187" s="82">
        <v>0</v>
      </c>
      <c r="AE187" s="82">
        <v>0</v>
      </c>
      <c r="AF187" s="82">
        <v>0</v>
      </c>
      <c r="AG187" t="str">
        <f t="shared" si="30"/>
        <v>曹路支行</v>
      </c>
      <c r="AI187" s="90" t="s">
        <v>588</v>
      </c>
      <c r="AJ187" s="90" t="s">
        <v>239</v>
      </c>
      <c r="AX187" t="s">
        <v>588</v>
      </c>
      <c r="AY187" t="s">
        <v>239</v>
      </c>
    </row>
    <row r="188" ht="17.25" spans="25:51">
      <c r="Y188" s="87"/>
      <c r="Z188">
        <f t="shared" si="32"/>
        <v>0</v>
      </c>
      <c r="AA188" t="str">
        <f t="shared" si="29"/>
        <v>三林支行</v>
      </c>
      <c r="AB188" s="82" t="s">
        <v>587</v>
      </c>
      <c r="AC188" s="82">
        <v>0</v>
      </c>
      <c r="AD188" s="82">
        <v>0</v>
      </c>
      <c r="AE188" s="82">
        <v>0</v>
      </c>
      <c r="AF188" s="82">
        <v>0</v>
      </c>
      <c r="AG188" t="str">
        <f t="shared" si="30"/>
        <v>三林支行</v>
      </c>
      <c r="AI188" s="90" t="s">
        <v>589</v>
      </c>
      <c r="AJ188" s="90" t="s">
        <v>239</v>
      </c>
      <c r="AX188" t="s">
        <v>589</v>
      </c>
      <c r="AY188" t="s">
        <v>239</v>
      </c>
    </row>
    <row r="189" ht="17.25" spans="25:51">
      <c r="Y189" s="87"/>
      <c r="Z189">
        <f t="shared" si="32"/>
        <v>0</v>
      </c>
      <c r="AA189" t="str">
        <f t="shared" si="29"/>
        <v>运营管理部业务保障部</v>
      </c>
      <c r="AB189" s="82" t="s">
        <v>415</v>
      </c>
      <c r="AC189" s="82">
        <v>0</v>
      </c>
      <c r="AD189" s="82">
        <v>0</v>
      </c>
      <c r="AE189" s="82">
        <v>0</v>
      </c>
      <c r="AF189" s="82">
        <v>0</v>
      </c>
      <c r="AG189" t="str">
        <f t="shared" si="30"/>
        <v>运营管理部业务保障部</v>
      </c>
      <c r="AI189" s="90" t="s">
        <v>590</v>
      </c>
      <c r="AJ189" s="90" t="s">
        <v>239</v>
      </c>
      <c r="AX189" t="s">
        <v>590</v>
      </c>
      <c r="AY189" t="s">
        <v>239</v>
      </c>
    </row>
    <row r="190" ht="17.25" spans="25:51">
      <c r="Y190" s="87"/>
      <c r="Z190">
        <f t="shared" si="32"/>
        <v>0</v>
      </c>
      <c r="AA190" t="str">
        <f t="shared" si="29"/>
        <v>凌兆分理处</v>
      </c>
      <c r="AB190" s="82" t="s">
        <v>236</v>
      </c>
      <c r="AC190" s="82">
        <v>0</v>
      </c>
      <c r="AD190" s="82">
        <v>0</v>
      </c>
      <c r="AE190" s="82">
        <v>0</v>
      </c>
      <c r="AF190" s="82">
        <v>0</v>
      </c>
      <c r="AG190" t="str">
        <f t="shared" si="30"/>
        <v>凌兆分理处</v>
      </c>
      <c r="AI190" s="94" t="s">
        <v>591</v>
      </c>
      <c r="AJ190" s="90" t="s">
        <v>239</v>
      </c>
      <c r="AX190" t="s">
        <v>591</v>
      </c>
      <c r="AY190" t="s">
        <v>239</v>
      </c>
    </row>
    <row r="191" ht="17.25" spans="25:51">
      <c r="Y191" s="87"/>
      <c r="Z191">
        <f t="shared" si="32"/>
        <v>0</v>
      </c>
      <c r="AA191" t="str">
        <f t="shared" si="29"/>
        <v>东沟支行</v>
      </c>
      <c r="AB191" s="82" t="s">
        <v>134</v>
      </c>
      <c r="AC191" s="82">
        <v>0</v>
      </c>
      <c r="AD191" s="82">
        <v>0</v>
      </c>
      <c r="AE191" s="82">
        <v>0</v>
      </c>
      <c r="AF191" s="82">
        <v>0</v>
      </c>
      <c r="AG191" t="str">
        <f t="shared" si="30"/>
        <v>东沟支行</v>
      </c>
      <c r="AI191" s="90" t="s">
        <v>352</v>
      </c>
      <c r="AJ191" s="90" t="s">
        <v>239</v>
      </c>
      <c r="AX191" t="s">
        <v>352</v>
      </c>
      <c r="AY191" t="s">
        <v>239</v>
      </c>
    </row>
    <row r="192" ht="17.25" spans="25:51">
      <c r="Y192" s="87"/>
      <c r="Z192">
        <f t="shared" si="32"/>
        <v>0</v>
      </c>
      <c r="AA192" t="str">
        <f t="shared" si="29"/>
        <v>潼港分理处</v>
      </c>
      <c r="AB192" s="82" t="s">
        <v>245</v>
      </c>
      <c r="AC192" s="82">
        <v>0</v>
      </c>
      <c r="AD192" s="82">
        <v>0</v>
      </c>
      <c r="AE192" s="82">
        <v>0</v>
      </c>
      <c r="AF192" s="82">
        <v>6000</v>
      </c>
      <c r="AG192" t="str">
        <f t="shared" si="30"/>
        <v>潼港分理处</v>
      </c>
      <c r="AI192" s="90" t="s">
        <v>593</v>
      </c>
      <c r="AJ192" s="90" t="s">
        <v>73</v>
      </c>
      <c r="AX192" t="s">
        <v>593</v>
      </c>
      <c r="AY192" t="s">
        <v>73</v>
      </c>
    </row>
    <row r="193" ht="17.25" spans="25:51">
      <c r="Y193" s="87"/>
      <c r="Z193">
        <f t="shared" si="32"/>
        <v>0</v>
      </c>
      <c r="AA193" t="str">
        <f t="shared" si="29"/>
        <v>曹路支行</v>
      </c>
      <c r="AB193" s="82" t="s">
        <v>592</v>
      </c>
      <c r="AC193" s="82">
        <v>0</v>
      </c>
      <c r="AD193" s="82">
        <v>0</v>
      </c>
      <c r="AE193" s="82">
        <v>0</v>
      </c>
      <c r="AF193" s="82">
        <v>0</v>
      </c>
      <c r="AG193" t="str">
        <f t="shared" si="30"/>
        <v>曹路支行</v>
      </c>
      <c r="AI193" s="90" t="s">
        <v>595</v>
      </c>
      <c r="AJ193" s="90" t="s">
        <v>73</v>
      </c>
      <c r="AX193" t="s">
        <v>595</v>
      </c>
      <c r="AY193" t="s">
        <v>73</v>
      </c>
    </row>
    <row r="194" ht="17.25" spans="25:51">
      <c r="Y194" s="87"/>
      <c r="Z194">
        <f t="shared" si="32"/>
        <v>0</v>
      </c>
      <c r="AA194">
        <f t="shared" ref="AA194:AA257" si="33">AG194</f>
        <v>0</v>
      </c>
      <c r="AB194" s="82" t="s">
        <v>594</v>
      </c>
      <c r="AC194" s="82">
        <v>0</v>
      </c>
      <c r="AD194" s="82">
        <v>0</v>
      </c>
      <c r="AE194" s="82">
        <v>0</v>
      </c>
      <c r="AF194" s="82">
        <v>0</v>
      </c>
      <c r="AG194">
        <f t="shared" ref="AG194:AG257" si="34">IFERROR(VLOOKUP(AB194,$AI:$AJ,2,FALSE),0)</f>
        <v>0</v>
      </c>
      <c r="AI194" s="90" t="s">
        <v>331</v>
      </c>
      <c r="AJ194" s="90" t="s">
        <v>73</v>
      </c>
      <c r="AK194" t="s">
        <v>263</v>
      </c>
      <c r="AX194" t="s">
        <v>331</v>
      </c>
      <c r="AY194" t="s">
        <v>73</v>
      </c>
    </row>
    <row r="195" ht="17.25" spans="25:51">
      <c r="Y195" s="87"/>
      <c r="Z195">
        <f t="shared" si="32"/>
        <v>0</v>
      </c>
      <c r="AA195" t="str">
        <f t="shared" si="33"/>
        <v>民耀分理处</v>
      </c>
      <c r="AB195" s="82" t="s">
        <v>248</v>
      </c>
      <c r="AC195" s="82">
        <v>0</v>
      </c>
      <c r="AD195" s="82">
        <v>0</v>
      </c>
      <c r="AE195" s="82">
        <v>0</v>
      </c>
      <c r="AF195" s="82">
        <v>0</v>
      </c>
      <c r="AG195" t="str">
        <f t="shared" si="34"/>
        <v>民耀分理处</v>
      </c>
      <c r="AI195" s="90" t="s">
        <v>597</v>
      </c>
      <c r="AJ195" s="90" t="s">
        <v>73</v>
      </c>
      <c r="AK195" t="s">
        <v>263</v>
      </c>
      <c r="AX195" t="s">
        <v>597</v>
      </c>
      <c r="AY195" t="s">
        <v>73</v>
      </c>
    </row>
    <row r="196" ht="17.25" spans="25:51">
      <c r="Y196" s="87"/>
      <c r="Z196">
        <f t="shared" si="32"/>
        <v>0</v>
      </c>
      <c r="AA196" t="str">
        <f t="shared" si="33"/>
        <v>张江支行</v>
      </c>
      <c r="AB196" s="82" t="s">
        <v>596</v>
      </c>
      <c r="AC196" s="82">
        <v>0</v>
      </c>
      <c r="AD196" s="82">
        <v>0</v>
      </c>
      <c r="AE196" s="82">
        <v>0</v>
      </c>
      <c r="AF196" s="82">
        <v>0</v>
      </c>
      <c r="AG196" t="str">
        <f t="shared" si="34"/>
        <v>张江支行</v>
      </c>
      <c r="AI196" s="90" t="s">
        <v>410</v>
      </c>
      <c r="AJ196" s="90" t="s">
        <v>73</v>
      </c>
      <c r="AK196" t="s">
        <v>263</v>
      </c>
      <c r="AX196" t="s">
        <v>410</v>
      </c>
      <c r="AY196" t="s">
        <v>73</v>
      </c>
    </row>
    <row r="197" ht="17.25" spans="25:51">
      <c r="Y197" s="87"/>
      <c r="Z197">
        <f t="shared" si="32"/>
        <v>0</v>
      </c>
      <c r="AA197" t="str">
        <f t="shared" si="33"/>
        <v>六里支行</v>
      </c>
      <c r="AB197" s="82" t="s">
        <v>108</v>
      </c>
      <c r="AC197" s="82">
        <v>0</v>
      </c>
      <c r="AD197" s="82">
        <v>0</v>
      </c>
      <c r="AE197" s="82">
        <v>0</v>
      </c>
      <c r="AF197" s="82">
        <v>0</v>
      </c>
      <c r="AG197" t="str">
        <f t="shared" si="34"/>
        <v>六里支行</v>
      </c>
      <c r="AI197" s="94" t="s">
        <v>598</v>
      </c>
      <c r="AJ197" s="90" t="s">
        <v>73</v>
      </c>
      <c r="AK197" t="s">
        <v>263</v>
      </c>
      <c r="AX197" t="s">
        <v>598</v>
      </c>
      <c r="AY197" t="s">
        <v>73</v>
      </c>
    </row>
    <row r="198" ht="17.25" spans="25:51">
      <c r="Y198" s="87"/>
      <c r="Z198">
        <f t="shared" si="32"/>
        <v>0</v>
      </c>
      <c r="AA198" t="str">
        <f t="shared" si="33"/>
        <v>零售金融部</v>
      </c>
      <c r="AB198" s="82" t="s">
        <v>282</v>
      </c>
      <c r="AC198" s="82">
        <v>0</v>
      </c>
      <c r="AD198" s="82">
        <v>0</v>
      </c>
      <c r="AE198" s="82">
        <v>0</v>
      </c>
      <c r="AF198" s="82">
        <v>0</v>
      </c>
      <c r="AG198" t="str">
        <f t="shared" si="34"/>
        <v>零售金融部</v>
      </c>
      <c r="AI198" s="90" t="s">
        <v>600</v>
      </c>
      <c r="AJ198" s="90" t="s">
        <v>73</v>
      </c>
      <c r="AK198" t="s">
        <v>263</v>
      </c>
      <c r="AX198" t="s">
        <v>600</v>
      </c>
      <c r="AY198" t="s">
        <v>73</v>
      </c>
    </row>
    <row r="199" ht="17.25" spans="25:51">
      <c r="Y199" s="87"/>
      <c r="Z199">
        <f t="shared" si="32"/>
        <v>0</v>
      </c>
      <c r="AA199" t="str">
        <f t="shared" si="33"/>
        <v>御桥分理处</v>
      </c>
      <c r="AB199" s="82" t="s">
        <v>599</v>
      </c>
      <c r="AC199" s="82">
        <v>0</v>
      </c>
      <c r="AD199" s="82">
        <v>0</v>
      </c>
      <c r="AE199" s="82">
        <v>0</v>
      </c>
      <c r="AF199" s="82">
        <v>0</v>
      </c>
      <c r="AG199" t="str">
        <f t="shared" si="34"/>
        <v>御桥分理处</v>
      </c>
      <c r="AI199" s="90" t="s">
        <v>602</v>
      </c>
      <c r="AJ199" s="90" t="s">
        <v>73</v>
      </c>
      <c r="AK199" t="s">
        <v>263</v>
      </c>
      <c r="AX199" t="s">
        <v>602</v>
      </c>
      <c r="AY199" t="s">
        <v>73</v>
      </c>
    </row>
    <row r="200" ht="17.25" spans="25:51">
      <c r="Y200" s="87"/>
      <c r="Z200">
        <f t="shared" si="32"/>
        <v>0</v>
      </c>
      <c r="AA200" t="str">
        <f t="shared" si="33"/>
        <v>三林支行</v>
      </c>
      <c r="AB200" s="82" t="s">
        <v>601</v>
      </c>
      <c r="AC200" s="82">
        <v>0</v>
      </c>
      <c r="AD200" s="82">
        <v>0</v>
      </c>
      <c r="AE200" s="82">
        <v>0</v>
      </c>
      <c r="AF200" s="82">
        <v>0</v>
      </c>
      <c r="AG200" t="str">
        <f t="shared" si="34"/>
        <v>三林支行</v>
      </c>
      <c r="AI200" s="90" t="s">
        <v>604</v>
      </c>
      <c r="AJ200" s="90" t="s">
        <v>73</v>
      </c>
      <c r="AK200" t="s">
        <v>263</v>
      </c>
      <c r="AX200" t="s">
        <v>604</v>
      </c>
      <c r="AY200" t="s">
        <v>73</v>
      </c>
    </row>
    <row r="201" ht="17.25" spans="25:51">
      <c r="Y201" s="87"/>
      <c r="Z201">
        <f t="shared" si="32"/>
        <v>0</v>
      </c>
      <c r="AA201">
        <f t="shared" si="33"/>
        <v>0</v>
      </c>
      <c r="AB201" s="82" t="s">
        <v>603</v>
      </c>
      <c r="AC201" s="82">
        <v>0</v>
      </c>
      <c r="AD201" s="82">
        <v>0</v>
      </c>
      <c r="AE201" s="82">
        <v>0</v>
      </c>
      <c r="AF201" s="82">
        <v>0</v>
      </c>
      <c r="AG201">
        <f t="shared" si="34"/>
        <v>0</v>
      </c>
      <c r="AI201" s="94" t="s">
        <v>262</v>
      </c>
      <c r="AJ201" s="90" t="s">
        <v>73</v>
      </c>
      <c r="AK201" t="s">
        <v>263</v>
      </c>
      <c r="AX201" t="s">
        <v>262</v>
      </c>
      <c r="AY201" t="s">
        <v>73</v>
      </c>
    </row>
    <row r="202" ht="17.25" spans="25:51">
      <c r="Y202" s="87"/>
      <c r="Z202">
        <f t="shared" si="32"/>
        <v>0</v>
      </c>
      <c r="AA202" t="str">
        <f t="shared" si="33"/>
        <v>零售市场部</v>
      </c>
      <c r="AB202" s="82" t="s">
        <v>255</v>
      </c>
      <c r="AC202" s="82">
        <v>0</v>
      </c>
      <c r="AD202" s="82">
        <v>0</v>
      </c>
      <c r="AE202" s="82">
        <v>0</v>
      </c>
      <c r="AF202" s="82">
        <v>0</v>
      </c>
      <c r="AG202" t="str">
        <f t="shared" si="34"/>
        <v>零售市场部</v>
      </c>
      <c r="AI202" s="90" t="s">
        <v>605</v>
      </c>
      <c r="AJ202" s="90" t="s">
        <v>235</v>
      </c>
      <c r="AX202" t="s">
        <v>605</v>
      </c>
      <c r="AY202" t="s">
        <v>235</v>
      </c>
    </row>
    <row r="203" ht="17.25" spans="25:51">
      <c r="Y203" s="87"/>
      <c r="Z203">
        <f t="shared" si="32"/>
        <v>0</v>
      </c>
      <c r="AA203" t="str">
        <f t="shared" si="33"/>
        <v>北蔡支行</v>
      </c>
      <c r="AB203" s="82" t="s">
        <v>260</v>
      </c>
      <c r="AC203" s="82">
        <v>0</v>
      </c>
      <c r="AD203" s="82">
        <v>0</v>
      </c>
      <c r="AE203" s="82">
        <v>0</v>
      </c>
      <c r="AF203" s="82">
        <v>0</v>
      </c>
      <c r="AG203" t="str">
        <f t="shared" si="34"/>
        <v>北蔡支行</v>
      </c>
      <c r="AI203" s="90" t="s">
        <v>607</v>
      </c>
      <c r="AJ203" s="90" t="s">
        <v>235</v>
      </c>
      <c r="AX203" t="s">
        <v>607</v>
      </c>
      <c r="AY203" t="s">
        <v>235</v>
      </c>
    </row>
    <row r="204" ht="17.25" spans="25:51">
      <c r="Y204" s="87"/>
      <c r="Z204">
        <f t="shared" si="32"/>
        <v>0</v>
      </c>
      <c r="AA204" t="str">
        <f t="shared" si="33"/>
        <v>金海华城分理处</v>
      </c>
      <c r="AB204" s="82" t="s">
        <v>606</v>
      </c>
      <c r="AC204" s="82">
        <v>0</v>
      </c>
      <c r="AD204" s="82">
        <v>0</v>
      </c>
      <c r="AE204" s="82">
        <v>0</v>
      </c>
      <c r="AF204" s="82">
        <v>0</v>
      </c>
      <c r="AG204" t="str">
        <f t="shared" si="34"/>
        <v>金海华城分理处</v>
      </c>
      <c r="AI204" s="90" t="s">
        <v>537</v>
      </c>
      <c r="AJ204" s="90" t="s">
        <v>235</v>
      </c>
      <c r="AX204" t="s">
        <v>537</v>
      </c>
      <c r="AY204" t="s">
        <v>235</v>
      </c>
    </row>
    <row r="205" ht="17.25" spans="25:51">
      <c r="Y205" s="87"/>
      <c r="Z205">
        <f t="shared" si="32"/>
        <v>0</v>
      </c>
      <c r="AA205" t="str">
        <f t="shared" si="33"/>
        <v>运营管理部</v>
      </c>
      <c r="AB205" s="82" t="s">
        <v>333</v>
      </c>
      <c r="AC205" s="82">
        <v>0</v>
      </c>
      <c r="AD205" s="82">
        <v>0</v>
      </c>
      <c r="AE205" s="82">
        <v>0</v>
      </c>
      <c r="AF205" s="82">
        <v>0</v>
      </c>
      <c r="AG205" t="str">
        <f t="shared" si="34"/>
        <v>运营管理部</v>
      </c>
      <c r="AI205" s="90" t="s">
        <v>608</v>
      </c>
      <c r="AJ205" s="90" t="s">
        <v>235</v>
      </c>
      <c r="AX205" t="s">
        <v>608</v>
      </c>
      <c r="AY205" t="s">
        <v>235</v>
      </c>
    </row>
    <row r="206" ht="17.25" spans="25:51">
      <c r="Y206" s="87"/>
      <c r="Z206">
        <f t="shared" si="32"/>
        <v>0</v>
      </c>
      <c r="AA206" t="str">
        <f t="shared" si="33"/>
        <v>合规内控部</v>
      </c>
      <c r="AB206" s="82" t="s">
        <v>470</v>
      </c>
      <c r="AC206" s="82">
        <v>0</v>
      </c>
      <c r="AD206" s="82">
        <v>0</v>
      </c>
      <c r="AE206" s="82">
        <v>0</v>
      </c>
      <c r="AF206" s="82">
        <v>0</v>
      </c>
      <c r="AG206" t="str">
        <f t="shared" si="34"/>
        <v>合规内控部</v>
      </c>
      <c r="AI206" s="89" t="s">
        <v>610</v>
      </c>
      <c r="AJ206" s="90" t="s">
        <v>66</v>
      </c>
      <c r="AK206" t="s">
        <v>267</v>
      </c>
      <c r="AX206" t="s">
        <v>610</v>
      </c>
      <c r="AY206" t="s">
        <v>66</v>
      </c>
    </row>
    <row r="207" ht="17.25" spans="25:51">
      <c r="Y207" s="87"/>
      <c r="Z207">
        <f t="shared" si="32"/>
        <v>0</v>
      </c>
      <c r="AA207" t="str">
        <f t="shared" si="33"/>
        <v>高行支行</v>
      </c>
      <c r="AB207" s="82" t="s">
        <v>609</v>
      </c>
      <c r="AC207" s="82">
        <v>0</v>
      </c>
      <c r="AD207" s="82">
        <v>0</v>
      </c>
      <c r="AE207" s="82">
        <v>0</v>
      </c>
      <c r="AF207" s="82">
        <v>0</v>
      </c>
      <c r="AG207" t="str">
        <f t="shared" si="34"/>
        <v>高行支行</v>
      </c>
      <c r="AI207" s="91" t="s">
        <v>275</v>
      </c>
      <c r="AJ207" s="90" t="s">
        <v>66</v>
      </c>
      <c r="AK207" t="s">
        <v>267</v>
      </c>
      <c r="AX207" t="s">
        <v>275</v>
      </c>
      <c r="AY207" t="s">
        <v>66</v>
      </c>
    </row>
    <row r="208" ht="17.25" spans="25:51">
      <c r="Y208" s="87"/>
      <c r="Z208">
        <f t="shared" si="32"/>
        <v>0</v>
      </c>
      <c r="AA208" t="str">
        <f t="shared" si="33"/>
        <v>风险管理部</v>
      </c>
      <c r="AB208" s="82" t="s">
        <v>513</v>
      </c>
      <c r="AC208" s="82">
        <v>0</v>
      </c>
      <c r="AD208" s="82">
        <v>0</v>
      </c>
      <c r="AE208" s="82">
        <v>0</v>
      </c>
      <c r="AF208" s="82">
        <v>0</v>
      </c>
      <c r="AG208" t="str">
        <f t="shared" si="34"/>
        <v>风险管理部</v>
      </c>
      <c r="AI208" s="90" t="s">
        <v>277</v>
      </c>
      <c r="AJ208" s="90" t="s">
        <v>66</v>
      </c>
      <c r="AK208" t="s">
        <v>267</v>
      </c>
      <c r="AX208" t="s">
        <v>277</v>
      </c>
      <c r="AY208" t="s">
        <v>66</v>
      </c>
    </row>
    <row r="209" ht="17.25" spans="25:51">
      <c r="Y209" s="87"/>
      <c r="Z209">
        <f t="shared" si="32"/>
        <v>0</v>
      </c>
      <c r="AA209" t="str">
        <f t="shared" si="33"/>
        <v>营业部</v>
      </c>
      <c r="AB209" s="82" t="s">
        <v>262</v>
      </c>
      <c r="AC209" s="82">
        <v>0</v>
      </c>
      <c r="AD209" s="82">
        <v>0</v>
      </c>
      <c r="AE209" s="82">
        <v>0</v>
      </c>
      <c r="AF209" s="82">
        <v>0</v>
      </c>
      <c r="AG209" t="str">
        <f t="shared" si="34"/>
        <v>营业部</v>
      </c>
      <c r="AI209" s="90" t="s">
        <v>313</v>
      </c>
      <c r="AJ209" s="90" t="s">
        <v>66</v>
      </c>
      <c r="AK209" t="s">
        <v>267</v>
      </c>
      <c r="AX209" t="s">
        <v>313</v>
      </c>
      <c r="AY209" t="s">
        <v>66</v>
      </c>
    </row>
    <row r="210" ht="17.25" spans="25:51">
      <c r="Y210" s="87"/>
      <c r="Z210">
        <f t="shared" si="32"/>
        <v>0</v>
      </c>
      <c r="AA210" t="str">
        <f t="shared" si="33"/>
        <v>运营管理部</v>
      </c>
      <c r="AB210" s="82" t="s">
        <v>344</v>
      </c>
      <c r="AC210" s="82">
        <v>0</v>
      </c>
      <c r="AD210" s="82">
        <v>0</v>
      </c>
      <c r="AE210" s="82">
        <v>0</v>
      </c>
      <c r="AF210" s="82">
        <v>0</v>
      </c>
      <c r="AG210" t="str">
        <f t="shared" si="34"/>
        <v>运营管理部</v>
      </c>
      <c r="AI210" s="90" t="s">
        <v>612</v>
      </c>
      <c r="AJ210" s="90" t="s">
        <v>66</v>
      </c>
      <c r="AK210" t="s">
        <v>267</v>
      </c>
      <c r="AX210" t="s">
        <v>612</v>
      </c>
      <c r="AY210" t="s">
        <v>66</v>
      </c>
    </row>
    <row r="211" ht="17.25" spans="25:51">
      <c r="Y211" s="87"/>
      <c r="Z211">
        <f t="shared" si="32"/>
        <v>0</v>
      </c>
      <c r="AA211" t="str">
        <f t="shared" si="33"/>
        <v>营业部</v>
      </c>
      <c r="AB211" s="82" t="s">
        <v>611</v>
      </c>
      <c r="AC211" s="82">
        <v>0</v>
      </c>
      <c r="AD211" s="82">
        <v>0</v>
      </c>
      <c r="AE211" s="82">
        <v>0</v>
      </c>
      <c r="AF211" s="82">
        <v>0</v>
      </c>
      <c r="AG211" t="str">
        <f t="shared" si="34"/>
        <v>营业部</v>
      </c>
      <c r="AI211" s="90" t="s">
        <v>614</v>
      </c>
      <c r="AJ211" s="90" t="s">
        <v>66</v>
      </c>
      <c r="AX211" t="s">
        <v>614</v>
      </c>
      <c r="AY211" t="s">
        <v>66</v>
      </c>
    </row>
    <row r="212" ht="17.25" spans="25:51">
      <c r="Y212" s="87"/>
      <c r="Z212">
        <f t="shared" si="32"/>
        <v>0</v>
      </c>
      <c r="AA212" t="str">
        <f t="shared" si="33"/>
        <v>香山分理处</v>
      </c>
      <c r="AB212" s="82" t="s">
        <v>613</v>
      </c>
      <c r="AC212" s="82">
        <v>1</v>
      </c>
      <c r="AD212" s="82">
        <v>0</v>
      </c>
      <c r="AE212" s="82">
        <v>1</v>
      </c>
      <c r="AF212" s="82">
        <v>0</v>
      </c>
      <c r="AG212" t="str">
        <f t="shared" si="34"/>
        <v>香山分理处</v>
      </c>
      <c r="AI212" s="90" t="s">
        <v>355</v>
      </c>
      <c r="AJ212" s="90" t="s">
        <v>100</v>
      </c>
      <c r="AX212" t="s">
        <v>355</v>
      </c>
      <c r="AY212" t="s">
        <v>100</v>
      </c>
    </row>
    <row r="213" ht="17.25" spans="25:51">
      <c r="Y213" s="87"/>
      <c r="Z213">
        <f t="shared" si="32"/>
        <v>0</v>
      </c>
      <c r="AA213" t="str">
        <f t="shared" si="33"/>
        <v>办公室</v>
      </c>
      <c r="AB213" s="82" t="s">
        <v>87</v>
      </c>
      <c r="AC213" s="82">
        <v>0</v>
      </c>
      <c r="AD213" s="82">
        <v>0</v>
      </c>
      <c r="AE213" s="82">
        <v>0</v>
      </c>
      <c r="AF213" s="82">
        <v>0</v>
      </c>
      <c r="AG213" t="str">
        <f t="shared" si="34"/>
        <v>办公室</v>
      </c>
      <c r="AI213" s="90" t="s">
        <v>423</v>
      </c>
      <c r="AJ213" s="90" t="s">
        <v>100</v>
      </c>
      <c r="AX213" t="s">
        <v>423</v>
      </c>
      <c r="AY213" t="s">
        <v>100</v>
      </c>
    </row>
    <row r="214" ht="17.25" spans="25:51">
      <c r="Y214" s="87"/>
      <c r="Z214">
        <f t="shared" si="32"/>
        <v>0</v>
      </c>
      <c r="AA214" t="str">
        <f t="shared" si="33"/>
        <v>和炯路支行</v>
      </c>
      <c r="AB214" s="82" t="s">
        <v>266</v>
      </c>
      <c r="AC214" s="82">
        <v>0</v>
      </c>
      <c r="AD214" s="82">
        <v>0</v>
      </c>
      <c r="AE214" s="82">
        <v>0</v>
      </c>
      <c r="AF214" s="82">
        <v>0</v>
      </c>
      <c r="AG214" t="str">
        <f t="shared" si="34"/>
        <v>和炯路支行</v>
      </c>
      <c r="AI214" s="90" t="s">
        <v>202</v>
      </c>
      <c r="AJ214" s="90" t="s">
        <v>100</v>
      </c>
      <c r="AX214" t="s">
        <v>202</v>
      </c>
      <c r="AY214" t="s">
        <v>100</v>
      </c>
    </row>
    <row r="215" ht="17.25" spans="25:51">
      <c r="Y215" s="87"/>
      <c r="Z215">
        <f t="shared" si="32"/>
        <v>0</v>
      </c>
      <c r="AA215" t="str">
        <f t="shared" si="33"/>
        <v>花木支行</v>
      </c>
      <c r="AB215" s="82" t="s">
        <v>270</v>
      </c>
      <c r="AC215" s="82">
        <v>0</v>
      </c>
      <c r="AD215" s="82">
        <v>0</v>
      </c>
      <c r="AE215" s="82">
        <v>0</v>
      </c>
      <c r="AF215" s="82">
        <v>0</v>
      </c>
      <c r="AG215" t="str">
        <f t="shared" si="34"/>
        <v>花木支行</v>
      </c>
      <c r="AI215" s="90" t="s">
        <v>403</v>
      </c>
      <c r="AJ215" s="90" t="s">
        <v>100</v>
      </c>
      <c r="AX215" t="s">
        <v>403</v>
      </c>
      <c r="AY215" t="s">
        <v>100</v>
      </c>
    </row>
    <row r="216" ht="17.25" spans="25:51">
      <c r="Y216" s="87"/>
      <c r="Z216">
        <f t="shared" si="32"/>
        <v>0</v>
      </c>
      <c r="AA216" t="str">
        <f t="shared" si="33"/>
        <v>运营管理部</v>
      </c>
      <c r="AB216" s="82" t="s">
        <v>309</v>
      </c>
      <c r="AC216" s="82">
        <v>0</v>
      </c>
      <c r="AD216" s="82">
        <v>0</v>
      </c>
      <c r="AE216" s="82">
        <v>0</v>
      </c>
      <c r="AF216" s="82">
        <v>0</v>
      </c>
      <c r="AG216" t="str">
        <f t="shared" si="34"/>
        <v>运营管理部</v>
      </c>
      <c r="AI216" s="90" t="s">
        <v>615</v>
      </c>
      <c r="AJ216" s="90" t="s">
        <v>100</v>
      </c>
      <c r="AK216" t="s">
        <v>263</v>
      </c>
      <c r="AX216" t="s">
        <v>615</v>
      </c>
      <c r="AY216" t="s">
        <v>100</v>
      </c>
    </row>
    <row r="217" ht="17.25" spans="25:51">
      <c r="Y217" s="87"/>
      <c r="Z217">
        <f t="shared" si="32"/>
        <v>0</v>
      </c>
      <c r="AA217" t="str">
        <f t="shared" si="33"/>
        <v>市场一部</v>
      </c>
      <c r="AB217" s="82" t="s">
        <v>589</v>
      </c>
      <c r="AC217" s="82">
        <v>0</v>
      </c>
      <c r="AD217" s="82">
        <v>0</v>
      </c>
      <c r="AE217" s="82">
        <v>0</v>
      </c>
      <c r="AF217" s="82">
        <v>0</v>
      </c>
      <c r="AG217" t="str">
        <f t="shared" si="34"/>
        <v>市场一部</v>
      </c>
      <c r="AI217" s="90" t="s">
        <v>617</v>
      </c>
      <c r="AJ217" s="90" t="s">
        <v>100</v>
      </c>
      <c r="AX217" t="s">
        <v>617</v>
      </c>
      <c r="AY217" t="s">
        <v>100</v>
      </c>
    </row>
    <row r="218" ht="17.25" spans="25:51">
      <c r="Y218" s="87"/>
      <c r="Z218">
        <f t="shared" si="32"/>
        <v>0</v>
      </c>
      <c r="AA218" t="str">
        <f t="shared" si="33"/>
        <v>民耀分理处</v>
      </c>
      <c r="AB218" s="82" t="s">
        <v>616</v>
      </c>
      <c r="AC218" s="82">
        <v>0</v>
      </c>
      <c r="AD218" s="82">
        <v>0</v>
      </c>
      <c r="AE218" s="82">
        <v>0</v>
      </c>
      <c r="AF218" s="82">
        <v>0</v>
      </c>
      <c r="AG218" t="str">
        <f t="shared" si="34"/>
        <v>民耀分理处</v>
      </c>
      <c r="AI218" s="90" t="s">
        <v>280</v>
      </c>
      <c r="AJ218" s="90" t="s">
        <v>100</v>
      </c>
      <c r="AX218" t="s">
        <v>280</v>
      </c>
      <c r="AY218" t="s">
        <v>100</v>
      </c>
    </row>
    <row r="219" ht="17.25" spans="25:51">
      <c r="Y219" s="87"/>
      <c r="Z219">
        <f t="shared" si="32"/>
        <v>0</v>
      </c>
      <c r="AA219">
        <f t="shared" si="33"/>
        <v>0</v>
      </c>
      <c r="AB219" s="82" t="s">
        <v>141</v>
      </c>
      <c r="AC219" s="82">
        <v>0</v>
      </c>
      <c r="AD219" s="82">
        <v>0</v>
      </c>
      <c r="AE219" s="82">
        <v>0</v>
      </c>
      <c r="AF219" s="82">
        <v>0</v>
      </c>
      <c r="AG219">
        <f t="shared" si="34"/>
        <v>0</v>
      </c>
      <c r="AI219" s="90" t="s">
        <v>618</v>
      </c>
      <c r="AJ219" s="90" t="s">
        <v>100</v>
      </c>
      <c r="AX219" t="s">
        <v>618</v>
      </c>
      <c r="AY219" t="s">
        <v>100</v>
      </c>
    </row>
    <row r="220" ht="17.25" spans="25:51">
      <c r="Y220" s="87"/>
      <c r="Z220">
        <f t="shared" si="32"/>
        <v>0</v>
      </c>
      <c r="AA220" t="str">
        <f t="shared" si="33"/>
        <v>张江支行</v>
      </c>
      <c r="AB220" s="82" t="s">
        <v>275</v>
      </c>
      <c r="AC220" s="82">
        <v>0</v>
      </c>
      <c r="AD220" s="82">
        <v>0</v>
      </c>
      <c r="AE220" s="82">
        <v>0</v>
      </c>
      <c r="AF220" s="82">
        <v>0</v>
      </c>
      <c r="AG220" t="str">
        <f t="shared" si="34"/>
        <v>张江支行</v>
      </c>
      <c r="AI220" s="90" t="s">
        <v>620</v>
      </c>
      <c r="AJ220" s="90" t="s">
        <v>100</v>
      </c>
      <c r="AX220" t="s">
        <v>620</v>
      </c>
      <c r="AY220" t="s">
        <v>100</v>
      </c>
    </row>
    <row r="221" ht="17.25" spans="25:51">
      <c r="Y221" s="87"/>
      <c r="Z221">
        <f t="shared" si="32"/>
        <v>0</v>
      </c>
      <c r="AA221" t="str">
        <f t="shared" si="33"/>
        <v>营业部</v>
      </c>
      <c r="AB221" s="82" t="s">
        <v>619</v>
      </c>
      <c r="AC221" s="82">
        <v>0</v>
      </c>
      <c r="AD221" s="82">
        <v>0</v>
      </c>
      <c r="AE221" s="82">
        <v>0</v>
      </c>
      <c r="AF221" s="82">
        <v>0</v>
      </c>
      <c r="AG221" t="str">
        <f t="shared" si="34"/>
        <v>营业部</v>
      </c>
      <c r="AI221" s="90" t="s">
        <v>408</v>
      </c>
      <c r="AJ221" s="90" t="s">
        <v>100</v>
      </c>
      <c r="AX221" t="s">
        <v>408</v>
      </c>
      <c r="AY221" t="s">
        <v>100</v>
      </c>
    </row>
    <row r="222" ht="17.25" spans="25:51">
      <c r="Y222" s="87"/>
      <c r="Z222">
        <f t="shared" si="32"/>
        <v>0</v>
      </c>
      <c r="AA222">
        <f t="shared" si="33"/>
        <v>0</v>
      </c>
      <c r="AB222" s="82" t="s">
        <v>621</v>
      </c>
      <c r="AC222" s="82">
        <v>0</v>
      </c>
      <c r="AD222" s="82">
        <v>0</v>
      </c>
      <c r="AE222" s="82">
        <v>0</v>
      </c>
      <c r="AF222" s="82">
        <v>0</v>
      </c>
      <c r="AG222">
        <f t="shared" si="34"/>
        <v>0</v>
      </c>
      <c r="AI222" s="90" t="s">
        <v>162</v>
      </c>
      <c r="AJ222" s="90" t="s">
        <v>100</v>
      </c>
      <c r="AX222" t="s">
        <v>162</v>
      </c>
      <c r="AY222" t="s">
        <v>100</v>
      </c>
    </row>
    <row r="223" ht="17.25" spans="25:51">
      <c r="Y223" s="87"/>
      <c r="Z223">
        <f t="shared" si="32"/>
        <v>0</v>
      </c>
      <c r="AA223" t="str">
        <f t="shared" si="33"/>
        <v>风险管理部</v>
      </c>
      <c r="AB223" s="82" t="s">
        <v>515</v>
      </c>
      <c r="AC223" s="82">
        <v>0</v>
      </c>
      <c r="AD223" s="82">
        <v>0</v>
      </c>
      <c r="AE223" s="82">
        <v>0</v>
      </c>
      <c r="AF223" s="82">
        <v>0</v>
      </c>
      <c r="AG223" t="str">
        <f t="shared" si="34"/>
        <v>风险管理部</v>
      </c>
      <c r="AI223" s="90" t="s">
        <v>173</v>
      </c>
      <c r="AJ223" s="90" t="s">
        <v>100</v>
      </c>
      <c r="AX223" t="s">
        <v>173</v>
      </c>
      <c r="AY223" t="s">
        <v>100</v>
      </c>
    </row>
    <row r="224" ht="17.25" spans="25:51">
      <c r="Y224" s="87"/>
      <c r="Z224">
        <f t="shared" si="32"/>
        <v>0</v>
      </c>
      <c r="AA224">
        <f t="shared" si="33"/>
        <v>0</v>
      </c>
      <c r="AB224" s="82" t="s">
        <v>622</v>
      </c>
      <c r="AC224" s="82">
        <v>0</v>
      </c>
      <c r="AD224" s="82">
        <v>0</v>
      </c>
      <c r="AE224" s="82">
        <v>0</v>
      </c>
      <c r="AF224" s="82">
        <v>0</v>
      </c>
      <c r="AG224">
        <f t="shared" si="34"/>
        <v>0</v>
      </c>
      <c r="AI224" s="90" t="s">
        <v>195</v>
      </c>
      <c r="AJ224" s="90" t="s">
        <v>100</v>
      </c>
      <c r="AX224" t="s">
        <v>195</v>
      </c>
      <c r="AY224" t="s">
        <v>100</v>
      </c>
    </row>
    <row r="225" ht="17.25" spans="25:51">
      <c r="Y225" s="87"/>
      <c r="Z225">
        <f t="shared" si="32"/>
        <v>0</v>
      </c>
      <c r="AA225" t="str">
        <f t="shared" si="33"/>
        <v>公司金融部</v>
      </c>
      <c r="AB225" s="82" t="s">
        <v>223</v>
      </c>
      <c r="AC225" s="82">
        <v>0</v>
      </c>
      <c r="AD225" s="82">
        <v>0</v>
      </c>
      <c r="AE225" s="82">
        <v>0</v>
      </c>
      <c r="AF225" s="82">
        <v>0</v>
      </c>
      <c r="AG225" t="str">
        <f t="shared" si="34"/>
        <v>公司金融部</v>
      </c>
      <c r="AI225" s="95" t="s">
        <v>65</v>
      </c>
      <c r="AJ225" s="90" t="s">
        <v>100</v>
      </c>
      <c r="AX225" t="s">
        <v>65</v>
      </c>
      <c r="AY225" t="s">
        <v>100</v>
      </c>
    </row>
    <row r="226" ht="17.25" spans="25:51">
      <c r="Y226" s="87"/>
      <c r="Z226">
        <f t="shared" si="32"/>
        <v>0</v>
      </c>
      <c r="AA226" t="str">
        <f t="shared" si="33"/>
        <v>张江支行</v>
      </c>
      <c r="AB226" s="82" t="s">
        <v>277</v>
      </c>
      <c r="AC226" s="82">
        <v>0</v>
      </c>
      <c r="AD226" s="82">
        <v>0</v>
      </c>
      <c r="AE226" s="82">
        <v>0</v>
      </c>
      <c r="AF226" s="82">
        <v>0</v>
      </c>
      <c r="AG226" t="str">
        <f t="shared" si="34"/>
        <v>张江支行</v>
      </c>
      <c r="AI226" s="93" t="s">
        <v>77</v>
      </c>
      <c r="AJ226" s="90" t="s">
        <v>100</v>
      </c>
      <c r="AX226" t="s">
        <v>77</v>
      </c>
      <c r="AY226" t="s">
        <v>100</v>
      </c>
    </row>
    <row r="227" ht="17.25" spans="25:51">
      <c r="Y227" s="87"/>
      <c r="Z227">
        <f t="shared" si="32"/>
        <v>0</v>
      </c>
      <c r="AA227" t="str">
        <f t="shared" si="33"/>
        <v>运营管理部</v>
      </c>
      <c r="AB227" s="82" t="s">
        <v>412</v>
      </c>
      <c r="AC227" s="82">
        <v>0</v>
      </c>
      <c r="AD227" s="82">
        <v>0</v>
      </c>
      <c r="AE227" s="82">
        <v>0</v>
      </c>
      <c r="AF227" s="82">
        <v>0</v>
      </c>
      <c r="AG227" t="str">
        <f t="shared" si="34"/>
        <v>运营管理部</v>
      </c>
      <c r="AI227" s="90" t="s">
        <v>206</v>
      </c>
      <c r="AJ227" s="90" t="s">
        <v>100</v>
      </c>
      <c r="AX227" t="s">
        <v>206</v>
      </c>
      <c r="AY227" t="s">
        <v>100</v>
      </c>
    </row>
    <row r="228" ht="17.25" spans="25:51">
      <c r="Y228" s="87"/>
      <c r="Z228">
        <f t="shared" si="32"/>
        <v>0</v>
      </c>
      <c r="AA228" t="str">
        <f t="shared" si="33"/>
        <v>三林支行</v>
      </c>
      <c r="AB228" s="82" t="s">
        <v>623</v>
      </c>
      <c r="AC228" s="82">
        <v>0</v>
      </c>
      <c r="AD228" s="82">
        <v>0</v>
      </c>
      <c r="AE228" s="82">
        <v>0</v>
      </c>
      <c r="AF228" s="82">
        <v>0</v>
      </c>
      <c r="AG228" t="str">
        <f t="shared" si="34"/>
        <v>三林支行</v>
      </c>
      <c r="AI228" s="96" t="s">
        <v>33</v>
      </c>
      <c r="AJ228" s="90" t="s">
        <v>100</v>
      </c>
      <c r="AX228" t="s">
        <v>33</v>
      </c>
      <c r="AY228" t="s">
        <v>100</v>
      </c>
    </row>
    <row r="229" ht="17.25" spans="25:51">
      <c r="Y229" s="87"/>
      <c r="Z229">
        <f t="shared" si="32"/>
        <v>0</v>
      </c>
      <c r="AA229">
        <f t="shared" si="33"/>
        <v>0</v>
      </c>
      <c r="AB229" s="82" t="s">
        <v>624</v>
      </c>
      <c r="AC229" s="82">
        <v>0</v>
      </c>
      <c r="AD229" s="82">
        <v>0</v>
      </c>
      <c r="AE229" s="82">
        <v>0</v>
      </c>
      <c r="AF229" s="82">
        <v>0</v>
      </c>
      <c r="AG229">
        <f t="shared" si="34"/>
        <v>0</v>
      </c>
      <c r="AI229" s="96" t="s">
        <v>255</v>
      </c>
      <c r="AJ229" s="90" t="s">
        <v>100</v>
      </c>
      <c r="AX229" t="s">
        <v>255</v>
      </c>
      <c r="AY229" t="s">
        <v>100</v>
      </c>
    </row>
    <row r="230" ht="17.25" spans="25:51">
      <c r="Y230" s="87"/>
      <c r="Z230">
        <f t="shared" si="32"/>
        <v>0</v>
      </c>
      <c r="AA230" t="str">
        <f t="shared" si="33"/>
        <v>零售市场部</v>
      </c>
      <c r="AB230" s="82" t="s">
        <v>280</v>
      </c>
      <c r="AC230" s="82">
        <v>0</v>
      </c>
      <c r="AD230" s="82">
        <v>0</v>
      </c>
      <c r="AE230" s="82">
        <v>0</v>
      </c>
      <c r="AF230" s="82">
        <v>0</v>
      </c>
      <c r="AG230" t="str">
        <f t="shared" si="34"/>
        <v>零售市场部</v>
      </c>
      <c r="AI230" s="90" t="s">
        <v>116</v>
      </c>
      <c r="AJ230" s="90" t="s">
        <v>100</v>
      </c>
      <c r="AX230" t="s">
        <v>116</v>
      </c>
      <c r="AY230" t="s">
        <v>100</v>
      </c>
    </row>
    <row r="231" ht="17.25" spans="25:51">
      <c r="Y231" s="87"/>
      <c r="Z231">
        <f t="shared" si="32"/>
        <v>0</v>
      </c>
      <c r="AA231" t="str">
        <f t="shared" si="33"/>
        <v>唐镇支行</v>
      </c>
      <c r="AB231" s="82" t="s">
        <v>625</v>
      </c>
      <c r="AC231" s="82">
        <v>0</v>
      </c>
      <c r="AD231" s="82">
        <v>0</v>
      </c>
      <c r="AE231" s="82">
        <v>0</v>
      </c>
      <c r="AF231" s="82">
        <v>0</v>
      </c>
      <c r="AG231" t="str">
        <f t="shared" si="34"/>
        <v>唐镇支行</v>
      </c>
      <c r="AI231" s="90" t="s">
        <v>158</v>
      </c>
      <c r="AJ231" s="90" t="s">
        <v>100</v>
      </c>
      <c r="AX231" t="s">
        <v>158</v>
      </c>
      <c r="AY231" t="s">
        <v>100</v>
      </c>
    </row>
    <row r="232" ht="17.25" spans="25:51">
      <c r="Y232" s="87"/>
      <c r="Z232">
        <f t="shared" si="32"/>
        <v>0</v>
      </c>
      <c r="AA232" t="str">
        <f t="shared" si="33"/>
        <v>川沙支行</v>
      </c>
      <c r="AB232" s="82" t="s">
        <v>283</v>
      </c>
      <c r="AC232" s="82">
        <v>1</v>
      </c>
      <c r="AD232" s="82">
        <v>0</v>
      </c>
      <c r="AE232" s="82">
        <v>1</v>
      </c>
      <c r="AF232" s="82">
        <v>0</v>
      </c>
      <c r="AG232" t="str">
        <f t="shared" si="34"/>
        <v>川沙支行</v>
      </c>
      <c r="AI232" s="90" t="s">
        <v>185</v>
      </c>
      <c r="AJ232" s="90" t="s">
        <v>100</v>
      </c>
      <c r="AX232" t="s">
        <v>185</v>
      </c>
      <c r="AY232" t="s">
        <v>100</v>
      </c>
    </row>
    <row r="233" ht="17.25" spans="25:51">
      <c r="Y233" s="87"/>
      <c r="Z233">
        <f t="shared" si="32"/>
        <v>0</v>
      </c>
      <c r="AA233" t="str">
        <f t="shared" si="33"/>
        <v>高东支行</v>
      </c>
      <c r="AB233" s="82" t="s">
        <v>287</v>
      </c>
      <c r="AC233" s="82">
        <v>1</v>
      </c>
      <c r="AD233" s="82">
        <v>0</v>
      </c>
      <c r="AE233" s="82">
        <v>1</v>
      </c>
      <c r="AF233" s="82">
        <v>5000</v>
      </c>
      <c r="AG233" t="str">
        <f t="shared" si="34"/>
        <v>高东支行</v>
      </c>
      <c r="AI233" s="90" t="s">
        <v>56</v>
      </c>
      <c r="AJ233" s="90" t="s">
        <v>100</v>
      </c>
      <c r="AX233" t="s">
        <v>56</v>
      </c>
      <c r="AY233" t="s">
        <v>100</v>
      </c>
    </row>
    <row r="234" ht="17.25" spans="25:51">
      <c r="Y234" s="87"/>
      <c r="Z234">
        <f t="shared" si="32"/>
        <v>0</v>
      </c>
      <c r="AA234" t="str">
        <f t="shared" si="33"/>
        <v>陆家嘴支行</v>
      </c>
      <c r="AB234" s="82" t="s">
        <v>291</v>
      </c>
      <c r="AC234" s="82">
        <v>0</v>
      </c>
      <c r="AD234" s="82">
        <v>0</v>
      </c>
      <c r="AE234" s="82">
        <v>0</v>
      </c>
      <c r="AF234" s="82">
        <v>0</v>
      </c>
      <c r="AG234" t="str">
        <f t="shared" si="34"/>
        <v>陆家嘴支行</v>
      </c>
      <c r="AI234" s="90" t="s">
        <v>189</v>
      </c>
      <c r="AJ234" s="90" t="s">
        <v>100</v>
      </c>
      <c r="AX234" t="s">
        <v>189</v>
      </c>
      <c r="AY234" t="s">
        <v>100</v>
      </c>
    </row>
    <row r="235" ht="17.25" spans="25:51">
      <c r="Y235" s="87"/>
      <c r="Z235">
        <f t="shared" si="32"/>
        <v>0</v>
      </c>
      <c r="AA235" t="str">
        <f t="shared" si="33"/>
        <v>高行支行</v>
      </c>
      <c r="AB235" s="82" t="s">
        <v>626</v>
      </c>
      <c r="AC235" s="82">
        <v>0</v>
      </c>
      <c r="AD235" s="82">
        <v>0</v>
      </c>
      <c r="AE235" s="82">
        <v>0</v>
      </c>
      <c r="AF235" s="82">
        <v>0</v>
      </c>
      <c r="AG235" t="str">
        <f t="shared" si="34"/>
        <v>高行支行</v>
      </c>
      <c r="AI235" s="90" t="s">
        <v>240</v>
      </c>
      <c r="AJ235" s="90" t="s">
        <v>100</v>
      </c>
      <c r="AX235" t="s">
        <v>240</v>
      </c>
      <c r="AY235" t="s">
        <v>100</v>
      </c>
    </row>
    <row r="236" ht="17.25" spans="25:51">
      <c r="Y236" s="87"/>
      <c r="Z236">
        <f t="shared" si="32"/>
        <v>0</v>
      </c>
      <c r="AA236" t="str">
        <f t="shared" si="33"/>
        <v>三林支行</v>
      </c>
      <c r="AB236" s="82" t="s">
        <v>627</v>
      </c>
      <c r="AC236" s="82">
        <v>0</v>
      </c>
      <c r="AD236" s="82">
        <v>0</v>
      </c>
      <c r="AE236" s="82">
        <v>0</v>
      </c>
      <c r="AF236" s="82">
        <v>0</v>
      </c>
      <c r="AG236" t="str">
        <f t="shared" si="34"/>
        <v>三林支行</v>
      </c>
      <c r="AI236" s="90" t="s">
        <v>150</v>
      </c>
      <c r="AJ236" s="90" t="s">
        <v>100</v>
      </c>
      <c r="AX236" t="s">
        <v>150</v>
      </c>
      <c r="AY236" t="s">
        <v>100</v>
      </c>
    </row>
    <row r="237" ht="17.25" spans="25:51">
      <c r="Y237" s="87"/>
      <c r="Z237">
        <f t="shared" si="32"/>
        <v>0</v>
      </c>
      <c r="AA237" t="str">
        <f t="shared" si="33"/>
        <v>高桥支行</v>
      </c>
      <c r="AB237" s="82" t="s">
        <v>628</v>
      </c>
      <c r="AC237" s="82">
        <v>0</v>
      </c>
      <c r="AD237" s="82">
        <v>0</v>
      </c>
      <c r="AE237" s="82">
        <v>0</v>
      </c>
      <c r="AF237" s="82">
        <v>0</v>
      </c>
      <c r="AG237" t="str">
        <f t="shared" si="34"/>
        <v>高桥支行</v>
      </c>
      <c r="AI237" s="90" t="s">
        <v>131</v>
      </c>
      <c r="AJ237" s="90" t="s">
        <v>100</v>
      </c>
      <c r="AX237" t="s">
        <v>131</v>
      </c>
      <c r="AY237" t="s">
        <v>100</v>
      </c>
    </row>
    <row r="238" ht="17.25" spans="25:51">
      <c r="Y238" s="87"/>
      <c r="Z238">
        <f t="shared" si="32"/>
        <v>0</v>
      </c>
      <c r="AA238">
        <f t="shared" si="33"/>
        <v>0</v>
      </c>
      <c r="AB238" s="82" t="s">
        <v>629</v>
      </c>
      <c r="AC238" s="82">
        <v>0</v>
      </c>
      <c r="AD238" s="82">
        <v>0</v>
      </c>
      <c r="AE238" s="82">
        <v>0</v>
      </c>
      <c r="AF238" s="82">
        <v>0</v>
      </c>
      <c r="AG238">
        <f t="shared" si="34"/>
        <v>0</v>
      </c>
      <c r="AI238" s="90" t="s">
        <v>179</v>
      </c>
      <c r="AJ238" s="90" t="s">
        <v>100</v>
      </c>
      <c r="AX238" t="s">
        <v>179</v>
      </c>
      <c r="AY238" t="s">
        <v>100</v>
      </c>
    </row>
    <row r="239" ht="17.25" spans="25:51">
      <c r="Y239" s="87"/>
      <c r="Z239">
        <f t="shared" si="32"/>
        <v>0</v>
      </c>
      <c r="AA239" t="str">
        <f t="shared" si="33"/>
        <v>零售市场部</v>
      </c>
      <c r="AB239" s="82" t="s">
        <v>116</v>
      </c>
      <c r="AC239" s="82">
        <v>0</v>
      </c>
      <c r="AD239" s="82">
        <v>0</v>
      </c>
      <c r="AE239" s="82">
        <v>0</v>
      </c>
      <c r="AF239" s="82">
        <v>0</v>
      </c>
      <c r="AG239" t="str">
        <f t="shared" si="34"/>
        <v>零售市场部</v>
      </c>
      <c r="AI239" s="90" t="s">
        <v>168</v>
      </c>
      <c r="AJ239" s="90" t="s">
        <v>100</v>
      </c>
      <c r="AX239" t="s">
        <v>168</v>
      </c>
      <c r="AY239" t="s">
        <v>100</v>
      </c>
    </row>
    <row r="240" ht="17.25" spans="25:51">
      <c r="Y240" s="87"/>
      <c r="Z240">
        <f t="shared" si="32"/>
        <v>0</v>
      </c>
      <c r="AA240">
        <f t="shared" si="33"/>
        <v>0</v>
      </c>
      <c r="AB240" s="82" t="s">
        <v>630</v>
      </c>
      <c r="AC240" s="82">
        <v>0</v>
      </c>
      <c r="AD240" s="82">
        <v>0</v>
      </c>
      <c r="AE240" s="82">
        <v>0</v>
      </c>
      <c r="AF240" s="82">
        <v>0</v>
      </c>
      <c r="AG240">
        <f t="shared" si="34"/>
        <v>0</v>
      </c>
      <c r="AI240" s="93" t="s">
        <v>632</v>
      </c>
      <c r="AJ240" s="90" t="s">
        <v>73</v>
      </c>
      <c r="AX240" t="s">
        <v>632</v>
      </c>
      <c r="AY240" t="s">
        <v>73</v>
      </c>
    </row>
    <row r="241" ht="17.25" spans="25:51">
      <c r="Y241" s="87"/>
      <c r="Z241">
        <f t="shared" ref="Z241:Z304" si="35">P241-Y241</f>
        <v>0</v>
      </c>
      <c r="AA241">
        <f t="shared" si="33"/>
        <v>0</v>
      </c>
      <c r="AB241" s="82" t="s">
        <v>631</v>
      </c>
      <c r="AC241" s="82">
        <v>0</v>
      </c>
      <c r="AD241" s="82">
        <v>0</v>
      </c>
      <c r="AE241" s="82">
        <v>0</v>
      </c>
      <c r="AF241" s="82">
        <v>0</v>
      </c>
      <c r="AG241">
        <f t="shared" si="34"/>
        <v>0</v>
      </c>
      <c r="AI241" s="94" t="s">
        <v>633</v>
      </c>
      <c r="AJ241" s="90" t="s">
        <v>73</v>
      </c>
      <c r="AX241" t="s">
        <v>633</v>
      </c>
      <c r="AY241" t="s">
        <v>73</v>
      </c>
    </row>
    <row r="242" ht="17.25" spans="25:51">
      <c r="Y242" s="87"/>
      <c r="Z242">
        <f t="shared" si="35"/>
        <v>0</v>
      </c>
      <c r="AA242" t="str">
        <f t="shared" si="33"/>
        <v>妙境支行</v>
      </c>
      <c r="AB242" s="82" t="s">
        <v>120</v>
      </c>
      <c r="AC242" s="82">
        <v>1</v>
      </c>
      <c r="AD242" s="82">
        <v>100000</v>
      </c>
      <c r="AE242" s="82">
        <v>1</v>
      </c>
      <c r="AF242" s="82">
        <v>100000</v>
      </c>
      <c r="AG242" t="str">
        <f t="shared" si="34"/>
        <v>妙境支行</v>
      </c>
      <c r="AI242" s="95" t="s">
        <v>297</v>
      </c>
      <c r="AJ242" s="90" t="s">
        <v>73</v>
      </c>
      <c r="AX242" t="s">
        <v>297</v>
      </c>
      <c r="AY242" t="s">
        <v>73</v>
      </c>
    </row>
    <row r="243" ht="17.25" spans="25:51">
      <c r="Y243" s="87"/>
      <c r="Z243">
        <f t="shared" si="35"/>
        <v>0</v>
      </c>
      <c r="AA243" t="str">
        <f t="shared" si="33"/>
        <v>高桥支行</v>
      </c>
      <c r="AB243" s="82" t="s">
        <v>634</v>
      </c>
      <c r="AC243" s="82">
        <v>0</v>
      </c>
      <c r="AD243" s="82">
        <v>0</v>
      </c>
      <c r="AE243" s="82">
        <v>0</v>
      </c>
      <c r="AF243" s="82">
        <v>0</v>
      </c>
      <c r="AG243" t="str">
        <f t="shared" si="34"/>
        <v>高桥支行</v>
      </c>
      <c r="AI243" s="96" t="s">
        <v>519</v>
      </c>
      <c r="AJ243" s="90" t="s">
        <v>73</v>
      </c>
      <c r="AX243" t="s">
        <v>519</v>
      </c>
      <c r="AY243" t="s">
        <v>73</v>
      </c>
    </row>
    <row r="244" ht="17.25" spans="25:51">
      <c r="Y244" s="87"/>
      <c r="Z244">
        <f t="shared" si="35"/>
        <v>0</v>
      </c>
      <c r="AA244" t="str">
        <f t="shared" si="33"/>
        <v>六里支行</v>
      </c>
      <c r="AB244" s="82" t="s">
        <v>635</v>
      </c>
      <c r="AC244" s="82">
        <v>0</v>
      </c>
      <c r="AD244" s="82">
        <v>0</v>
      </c>
      <c r="AE244" s="82">
        <v>0</v>
      </c>
      <c r="AF244" s="82">
        <v>0</v>
      </c>
      <c r="AG244" t="str">
        <f t="shared" si="34"/>
        <v>六里支行</v>
      </c>
      <c r="AI244" s="90" t="s">
        <v>237</v>
      </c>
      <c r="AJ244" s="90" t="s">
        <v>57</v>
      </c>
      <c r="AX244" t="s">
        <v>237</v>
      </c>
      <c r="AY244" t="s">
        <v>57</v>
      </c>
    </row>
    <row r="245" ht="17.25" spans="25:51">
      <c r="Y245" s="87"/>
      <c r="Z245">
        <f t="shared" si="35"/>
        <v>0</v>
      </c>
      <c r="AA245" t="str">
        <f t="shared" si="33"/>
        <v>花木支行</v>
      </c>
      <c r="AB245" s="82" t="s">
        <v>636</v>
      </c>
      <c r="AC245" s="82">
        <v>0</v>
      </c>
      <c r="AD245" s="82">
        <v>0</v>
      </c>
      <c r="AE245" s="82">
        <v>0</v>
      </c>
      <c r="AF245" s="82">
        <v>0</v>
      </c>
      <c r="AG245" t="str">
        <f t="shared" si="34"/>
        <v>花木支行</v>
      </c>
      <c r="AI245" s="94" t="s">
        <v>249</v>
      </c>
      <c r="AJ245" s="90" t="s">
        <v>64</v>
      </c>
      <c r="AX245" t="s">
        <v>249</v>
      </c>
      <c r="AY245" t="s">
        <v>64</v>
      </c>
    </row>
    <row r="246" ht="17.25" spans="25:51">
      <c r="Y246" s="87"/>
      <c r="Z246">
        <f t="shared" si="35"/>
        <v>0</v>
      </c>
      <c r="AA246" t="str">
        <f t="shared" si="33"/>
        <v>零售金融部</v>
      </c>
      <c r="AB246" s="82" t="s">
        <v>274</v>
      </c>
      <c r="AC246" s="82">
        <v>0</v>
      </c>
      <c r="AD246" s="82">
        <v>0</v>
      </c>
      <c r="AE246" s="82">
        <v>0</v>
      </c>
      <c r="AF246" s="82">
        <v>0</v>
      </c>
      <c r="AG246" t="str">
        <f t="shared" si="34"/>
        <v>零售金融部</v>
      </c>
      <c r="AI246" s="90" t="s">
        <v>637</v>
      </c>
      <c r="AJ246" s="90" t="s">
        <v>73</v>
      </c>
      <c r="AX246" t="s">
        <v>637</v>
      </c>
      <c r="AY246" t="s">
        <v>73</v>
      </c>
    </row>
    <row r="247" ht="17.25" spans="25:51">
      <c r="Y247" s="87"/>
      <c r="Z247">
        <f t="shared" si="35"/>
        <v>0</v>
      </c>
      <c r="AA247" t="str">
        <f t="shared" si="33"/>
        <v>公司金融部</v>
      </c>
      <c r="AB247" s="82" t="s">
        <v>243</v>
      </c>
      <c r="AC247" s="82">
        <v>0</v>
      </c>
      <c r="AD247" s="82">
        <v>0</v>
      </c>
      <c r="AE247" s="82">
        <v>0</v>
      </c>
      <c r="AF247" s="82">
        <v>0</v>
      </c>
      <c r="AG247" t="str">
        <f t="shared" si="34"/>
        <v>公司金融部</v>
      </c>
      <c r="AI247" s="90" t="s">
        <v>619</v>
      </c>
      <c r="AJ247" s="90" t="s">
        <v>73</v>
      </c>
      <c r="AX247" t="s">
        <v>619</v>
      </c>
      <c r="AY247" t="s">
        <v>73</v>
      </c>
    </row>
    <row r="248" ht="17.25" spans="25:51">
      <c r="Y248" s="87"/>
      <c r="Z248">
        <f t="shared" si="35"/>
        <v>0</v>
      </c>
      <c r="AA248" t="str">
        <f t="shared" si="33"/>
        <v>运营管理部</v>
      </c>
      <c r="AB248" s="82" t="s">
        <v>315</v>
      </c>
      <c r="AC248" s="82">
        <v>0</v>
      </c>
      <c r="AD248" s="82">
        <v>0</v>
      </c>
      <c r="AE248" s="82">
        <v>0</v>
      </c>
      <c r="AF248" s="82">
        <v>0</v>
      </c>
      <c r="AG248" t="str">
        <f t="shared" si="34"/>
        <v>运营管理部</v>
      </c>
      <c r="AI248" s="90" t="s">
        <v>639</v>
      </c>
      <c r="AJ248" s="90" t="s">
        <v>73</v>
      </c>
      <c r="AX248" t="s">
        <v>639</v>
      </c>
      <c r="AY248" t="s">
        <v>73</v>
      </c>
    </row>
    <row r="249" ht="17.25" spans="25:51">
      <c r="Y249" s="87"/>
      <c r="Z249">
        <f t="shared" si="35"/>
        <v>0</v>
      </c>
      <c r="AA249" t="str">
        <f t="shared" si="33"/>
        <v>三林支行</v>
      </c>
      <c r="AB249" s="82" t="s">
        <v>638</v>
      </c>
      <c r="AC249" s="82">
        <v>0</v>
      </c>
      <c r="AD249" s="82">
        <v>0</v>
      </c>
      <c r="AE249" s="82">
        <v>0</v>
      </c>
      <c r="AF249" s="82">
        <v>0</v>
      </c>
      <c r="AG249" t="str">
        <f t="shared" si="34"/>
        <v>三林支行</v>
      </c>
      <c r="AI249" s="90" t="s">
        <v>640</v>
      </c>
      <c r="AJ249" s="90" t="s">
        <v>73</v>
      </c>
      <c r="AX249" t="s">
        <v>640</v>
      </c>
      <c r="AY249" t="s">
        <v>73</v>
      </c>
    </row>
    <row r="250" ht="17.25" spans="25:51">
      <c r="Y250" s="87"/>
      <c r="Z250">
        <f t="shared" si="35"/>
        <v>0</v>
      </c>
      <c r="AA250" t="str">
        <f t="shared" si="33"/>
        <v>运营管理部</v>
      </c>
      <c r="AB250" s="82" t="s">
        <v>312</v>
      </c>
      <c r="AC250" s="82">
        <v>0</v>
      </c>
      <c r="AD250" s="82">
        <v>0</v>
      </c>
      <c r="AE250" s="82">
        <v>0</v>
      </c>
      <c r="AF250" s="82">
        <v>0</v>
      </c>
      <c r="AG250" t="str">
        <f t="shared" si="34"/>
        <v>运营管理部</v>
      </c>
      <c r="AI250" s="90" t="s">
        <v>611</v>
      </c>
      <c r="AJ250" s="90" t="s">
        <v>73</v>
      </c>
      <c r="AX250" t="s">
        <v>611</v>
      </c>
      <c r="AY250" t="s">
        <v>73</v>
      </c>
    </row>
    <row r="251" ht="17.25" spans="25:51">
      <c r="Y251" s="87"/>
      <c r="Z251">
        <f t="shared" si="35"/>
        <v>0</v>
      </c>
      <c r="AA251" t="str">
        <f t="shared" si="33"/>
        <v>合庆支行</v>
      </c>
      <c r="AB251" s="82" t="s">
        <v>641</v>
      </c>
      <c r="AC251" s="82">
        <v>0</v>
      </c>
      <c r="AD251" s="82">
        <v>0</v>
      </c>
      <c r="AE251" s="82">
        <v>0</v>
      </c>
      <c r="AF251" s="82">
        <v>0</v>
      </c>
      <c r="AG251" t="str">
        <f t="shared" si="34"/>
        <v>合庆支行</v>
      </c>
      <c r="AI251" s="90" t="s">
        <v>643</v>
      </c>
      <c r="AJ251" s="90" t="s">
        <v>73</v>
      </c>
      <c r="AX251" t="s">
        <v>643</v>
      </c>
      <c r="AY251" t="s">
        <v>73</v>
      </c>
    </row>
    <row r="252" ht="17.25" spans="25:51">
      <c r="Y252" s="87"/>
      <c r="Z252">
        <f t="shared" si="35"/>
        <v>0</v>
      </c>
      <c r="AA252">
        <f t="shared" si="33"/>
        <v>0</v>
      </c>
      <c r="AB252" s="82" t="s">
        <v>642</v>
      </c>
      <c r="AC252" s="82">
        <v>0</v>
      </c>
      <c r="AD252" s="82">
        <v>0</v>
      </c>
      <c r="AE252" s="82">
        <v>0</v>
      </c>
      <c r="AF252" s="82">
        <v>0</v>
      </c>
      <c r="AG252">
        <f t="shared" si="34"/>
        <v>0</v>
      </c>
      <c r="AI252" s="90" t="s">
        <v>645</v>
      </c>
      <c r="AJ252" s="90" t="s">
        <v>73</v>
      </c>
      <c r="AX252" t="s">
        <v>645</v>
      </c>
      <c r="AY252" t="s">
        <v>73</v>
      </c>
    </row>
    <row r="253" ht="17.25" spans="25:51">
      <c r="Y253" s="87"/>
      <c r="Z253">
        <f t="shared" si="35"/>
        <v>0</v>
      </c>
      <c r="AA253" t="str">
        <f t="shared" si="33"/>
        <v>曹路支行</v>
      </c>
      <c r="AB253" s="82" t="s">
        <v>644</v>
      </c>
      <c r="AC253" s="82">
        <v>0</v>
      </c>
      <c r="AD253" s="82">
        <v>0</v>
      </c>
      <c r="AE253" s="82">
        <v>0</v>
      </c>
      <c r="AF253" s="82">
        <v>0</v>
      </c>
      <c r="AG253" t="str">
        <f t="shared" si="34"/>
        <v>曹路支行</v>
      </c>
      <c r="AI253" s="90" t="s">
        <v>647</v>
      </c>
      <c r="AJ253" s="90" t="s">
        <v>73</v>
      </c>
      <c r="AX253" t="s">
        <v>647</v>
      </c>
      <c r="AY253" t="s">
        <v>73</v>
      </c>
    </row>
    <row r="254" ht="17.25" spans="25:51">
      <c r="Y254" s="87"/>
      <c r="Z254">
        <f t="shared" si="35"/>
        <v>0</v>
      </c>
      <c r="AA254" t="str">
        <f t="shared" si="33"/>
        <v>新园路支行</v>
      </c>
      <c r="AB254" s="82" t="s">
        <v>646</v>
      </c>
      <c r="AC254" s="82">
        <v>0</v>
      </c>
      <c r="AD254" s="82">
        <v>0</v>
      </c>
      <c r="AE254" s="82">
        <v>0</v>
      </c>
      <c r="AF254" s="82">
        <v>0</v>
      </c>
      <c r="AG254" t="str">
        <f t="shared" si="34"/>
        <v>新园路支行</v>
      </c>
      <c r="AI254" s="90" t="s">
        <v>648</v>
      </c>
      <c r="AJ254" s="90" t="s">
        <v>73</v>
      </c>
      <c r="AX254" t="s">
        <v>648</v>
      </c>
      <c r="AY254" t="s">
        <v>73</v>
      </c>
    </row>
    <row r="255" ht="17.25" spans="25:51">
      <c r="Y255" s="87"/>
      <c r="Z255">
        <f t="shared" si="35"/>
        <v>0</v>
      </c>
      <c r="AA255" t="str">
        <f t="shared" si="33"/>
        <v>高行支行</v>
      </c>
      <c r="AB255" s="82" t="s">
        <v>127</v>
      </c>
      <c r="AC255" s="82">
        <v>0</v>
      </c>
      <c r="AD255" s="82">
        <v>0</v>
      </c>
      <c r="AE255" s="82">
        <v>0</v>
      </c>
      <c r="AF255" s="82">
        <v>0</v>
      </c>
      <c r="AG255" t="str">
        <f t="shared" si="34"/>
        <v>高行支行</v>
      </c>
      <c r="AI255" s="90" t="s">
        <v>420</v>
      </c>
      <c r="AJ255" s="90" t="s">
        <v>73</v>
      </c>
      <c r="AX255" t="s">
        <v>420</v>
      </c>
      <c r="AY255" t="s">
        <v>73</v>
      </c>
    </row>
    <row r="256" ht="17.25" spans="25:51">
      <c r="Y256" s="87"/>
      <c r="Z256">
        <f t="shared" si="35"/>
        <v>0</v>
      </c>
      <c r="AA256">
        <f t="shared" si="33"/>
        <v>0</v>
      </c>
      <c r="AB256" s="82" t="s">
        <v>300</v>
      </c>
      <c r="AC256" s="82">
        <v>0</v>
      </c>
      <c r="AD256" s="82">
        <v>0</v>
      </c>
      <c r="AE256" s="82">
        <v>0</v>
      </c>
      <c r="AF256" s="82">
        <v>0</v>
      </c>
      <c r="AG256">
        <f t="shared" si="34"/>
        <v>0</v>
      </c>
      <c r="AI256" s="90" t="s">
        <v>649</v>
      </c>
      <c r="AJ256" s="90" t="s">
        <v>49</v>
      </c>
      <c r="AX256" t="s">
        <v>649</v>
      </c>
      <c r="AY256" t="s">
        <v>49</v>
      </c>
    </row>
    <row r="257" ht="17.25" spans="25:51">
      <c r="Y257" s="87"/>
      <c r="Z257">
        <f t="shared" si="35"/>
        <v>0</v>
      </c>
      <c r="AA257" t="str">
        <f t="shared" si="33"/>
        <v>运营管理部</v>
      </c>
      <c r="AB257" s="82" t="s">
        <v>293</v>
      </c>
      <c r="AC257" s="82">
        <v>0</v>
      </c>
      <c r="AD257" s="82">
        <v>0</v>
      </c>
      <c r="AE257" s="82">
        <v>0</v>
      </c>
      <c r="AF257" s="82">
        <v>0</v>
      </c>
      <c r="AG257" t="str">
        <f t="shared" si="34"/>
        <v>运营管理部</v>
      </c>
      <c r="AI257" s="90" t="s">
        <v>224</v>
      </c>
      <c r="AJ257" s="90" t="s">
        <v>49</v>
      </c>
      <c r="AX257" t="s">
        <v>224</v>
      </c>
      <c r="AY257" t="s">
        <v>49</v>
      </c>
    </row>
    <row r="258" ht="17.25" spans="25:51">
      <c r="Y258" s="87"/>
      <c r="Z258">
        <f t="shared" si="35"/>
        <v>0</v>
      </c>
      <c r="AA258">
        <f t="shared" ref="AA258:AA321" si="36">AG258</f>
        <v>0</v>
      </c>
      <c r="AB258" s="82" t="s">
        <v>650</v>
      </c>
      <c r="AC258" s="82">
        <v>0</v>
      </c>
      <c r="AD258" s="82">
        <v>0</v>
      </c>
      <c r="AE258" s="82">
        <v>0</v>
      </c>
      <c r="AF258" s="82">
        <v>0</v>
      </c>
      <c r="AG258">
        <f t="shared" ref="AG258:AG321" si="37">IFERROR(VLOOKUP(AB258,$AI:$AJ,2,FALSE),0)</f>
        <v>0</v>
      </c>
      <c r="AI258" s="90" t="s">
        <v>314</v>
      </c>
      <c r="AJ258" s="90" t="s">
        <v>49</v>
      </c>
      <c r="AX258" t="s">
        <v>314</v>
      </c>
      <c r="AY258" t="s">
        <v>49</v>
      </c>
    </row>
    <row r="259" ht="17.25" spans="25:51">
      <c r="Y259" s="87"/>
      <c r="Z259">
        <f t="shared" si="35"/>
        <v>0</v>
      </c>
      <c r="AA259" t="str">
        <f t="shared" si="36"/>
        <v>金杨支行</v>
      </c>
      <c r="AB259" s="82" t="s">
        <v>303</v>
      </c>
      <c r="AC259" s="82">
        <v>0</v>
      </c>
      <c r="AD259" s="82">
        <v>0</v>
      </c>
      <c r="AE259" s="82">
        <v>0</v>
      </c>
      <c r="AF259" s="82">
        <v>0</v>
      </c>
      <c r="AG259" t="str">
        <f t="shared" si="37"/>
        <v>金杨支行</v>
      </c>
      <c r="AI259" s="95" t="s">
        <v>651</v>
      </c>
      <c r="AJ259" s="90" t="s">
        <v>49</v>
      </c>
      <c r="AX259" t="s">
        <v>651</v>
      </c>
      <c r="AY259" t="s">
        <v>49</v>
      </c>
    </row>
    <row r="260" ht="17.25" spans="25:51">
      <c r="Y260" s="87"/>
      <c r="Z260">
        <f t="shared" si="35"/>
        <v>0</v>
      </c>
      <c r="AA260" t="str">
        <f t="shared" si="36"/>
        <v>运营管理部</v>
      </c>
      <c r="AB260" s="82" t="s">
        <v>346</v>
      </c>
      <c r="AC260" s="82">
        <v>0</v>
      </c>
      <c r="AD260" s="82">
        <v>0</v>
      </c>
      <c r="AE260" s="82">
        <v>0</v>
      </c>
      <c r="AF260" s="82">
        <v>0</v>
      </c>
      <c r="AG260" t="str">
        <f t="shared" si="37"/>
        <v>运营管理部</v>
      </c>
      <c r="AI260" s="96" t="s">
        <v>653</v>
      </c>
      <c r="AJ260" s="90" t="s">
        <v>49</v>
      </c>
      <c r="AX260" t="s">
        <v>653</v>
      </c>
      <c r="AY260" t="s">
        <v>49</v>
      </c>
    </row>
    <row r="261" ht="17.25" spans="25:51">
      <c r="Y261" s="87"/>
      <c r="Z261">
        <f t="shared" si="35"/>
        <v>0</v>
      </c>
      <c r="AA261" t="str">
        <f t="shared" si="36"/>
        <v>唐镇支行</v>
      </c>
      <c r="AB261" s="82" t="s">
        <v>652</v>
      </c>
      <c r="AC261" s="82">
        <v>0</v>
      </c>
      <c r="AD261" s="82">
        <v>0</v>
      </c>
      <c r="AE261" s="82">
        <v>0</v>
      </c>
      <c r="AF261" s="82">
        <v>0</v>
      </c>
      <c r="AG261" t="str">
        <f t="shared" si="37"/>
        <v>唐镇支行</v>
      </c>
      <c r="AI261" s="90" t="s">
        <v>655</v>
      </c>
      <c r="AJ261" s="90" t="s">
        <v>49</v>
      </c>
      <c r="AX261" t="s">
        <v>655</v>
      </c>
      <c r="AY261" t="s">
        <v>49</v>
      </c>
    </row>
    <row r="262" ht="17.25" spans="25:51">
      <c r="Y262" s="87"/>
      <c r="Z262">
        <f t="shared" si="35"/>
        <v>0</v>
      </c>
      <c r="AA262" t="str">
        <f t="shared" si="36"/>
        <v>东沟支行</v>
      </c>
      <c r="AB262" s="82" t="s">
        <v>654</v>
      </c>
      <c r="AC262" s="82">
        <v>0</v>
      </c>
      <c r="AD262" s="82">
        <v>0</v>
      </c>
      <c r="AE262" s="82">
        <v>0</v>
      </c>
      <c r="AF262" s="82">
        <v>0</v>
      </c>
      <c r="AG262" t="str">
        <f t="shared" si="37"/>
        <v>东沟支行</v>
      </c>
      <c r="AI262" s="90" t="s">
        <v>657</v>
      </c>
      <c r="AJ262" s="90" t="s">
        <v>49</v>
      </c>
      <c r="AX262" t="s">
        <v>657</v>
      </c>
      <c r="AY262" t="s">
        <v>49</v>
      </c>
    </row>
    <row r="263" ht="17.25" spans="25:51">
      <c r="Y263" s="87"/>
      <c r="Z263">
        <f t="shared" si="35"/>
        <v>0</v>
      </c>
      <c r="AA263" t="str">
        <f t="shared" si="36"/>
        <v>川沙支行</v>
      </c>
      <c r="AB263" s="82" t="s">
        <v>656</v>
      </c>
      <c r="AC263" s="82">
        <v>0</v>
      </c>
      <c r="AD263" s="82">
        <v>0</v>
      </c>
      <c r="AE263" s="82">
        <v>0</v>
      </c>
      <c r="AF263" s="82">
        <v>0</v>
      </c>
      <c r="AG263" t="str">
        <f t="shared" si="37"/>
        <v>川沙支行</v>
      </c>
      <c r="AI263" s="90" t="s">
        <v>659</v>
      </c>
      <c r="AJ263" s="90" t="s">
        <v>49</v>
      </c>
      <c r="AX263" t="s">
        <v>659</v>
      </c>
      <c r="AY263" t="s">
        <v>49</v>
      </c>
    </row>
    <row r="264" ht="17.25" spans="25:51">
      <c r="Y264" s="87"/>
      <c r="Z264">
        <f t="shared" si="35"/>
        <v>0</v>
      </c>
      <c r="AA264" t="str">
        <f t="shared" si="36"/>
        <v>妙境支行</v>
      </c>
      <c r="AB264" s="82" t="s">
        <v>658</v>
      </c>
      <c r="AC264" s="82">
        <v>0</v>
      </c>
      <c r="AD264" s="82">
        <v>0</v>
      </c>
      <c r="AE264" s="82">
        <v>0</v>
      </c>
      <c r="AF264" s="82">
        <v>0</v>
      </c>
      <c r="AG264" t="str">
        <f t="shared" si="37"/>
        <v>妙境支行</v>
      </c>
      <c r="AI264" s="90" t="s">
        <v>291</v>
      </c>
      <c r="AJ264" s="90" t="s">
        <v>49</v>
      </c>
      <c r="AX264" t="s">
        <v>291</v>
      </c>
      <c r="AY264" t="s">
        <v>49</v>
      </c>
    </row>
    <row r="265" ht="17.25" spans="25:51">
      <c r="Y265" s="87"/>
      <c r="Z265">
        <f t="shared" si="35"/>
        <v>0</v>
      </c>
      <c r="AA265" t="str">
        <f t="shared" si="36"/>
        <v>零售市场部</v>
      </c>
      <c r="AB265" s="82" t="s">
        <v>615</v>
      </c>
      <c r="AC265" s="82">
        <v>0</v>
      </c>
      <c r="AD265" s="82">
        <v>0</v>
      </c>
      <c r="AE265" s="82">
        <v>0</v>
      </c>
      <c r="AF265" s="82">
        <v>0</v>
      </c>
      <c r="AG265" t="str">
        <f t="shared" si="37"/>
        <v>零售市场部</v>
      </c>
      <c r="AI265" s="90" t="s">
        <v>132</v>
      </c>
      <c r="AJ265" s="90" t="s">
        <v>49</v>
      </c>
      <c r="AX265" t="s">
        <v>132</v>
      </c>
      <c r="AY265" t="s">
        <v>49</v>
      </c>
    </row>
    <row r="266" ht="17.25" spans="25:51">
      <c r="Y266" s="87"/>
      <c r="Z266">
        <f t="shared" si="35"/>
        <v>0</v>
      </c>
      <c r="AA266" t="str">
        <f t="shared" si="36"/>
        <v>运营管理部</v>
      </c>
      <c r="AB266" s="82" t="s">
        <v>320</v>
      </c>
      <c r="AC266" s="82">
        <v>0</v>
      </c>
      <c r="AD266" s="82">
        <v>0</v>
      </c>
      <c r="AE266" s="82">
        <v>0</v>
      </c>
      <c r="AF266" s="82">
        <v>0</v>
      </c>
      <c r="AG266" t="str">
        <f t="shared" si="37"/>
        <v>运营管理部</v>
      </c>
      <c r="AI266" s="93" t="s">
        <v>370</v>
      </c>
      <c r="AJ266" s="90" t="s">
        <v>49</v>
      </c>
      <c r="AX266" t="s">
        <v>370</v>
      </c>
      <c r="AY266" t="s">
        <v>49</v>
      </c>
    </row>
    <row r="267" ht="17.25" spans="25:51">
      <c r="Y267" s="87"/>
      <c r="Z267">
        <f t="shared" si="35"/>
        <v>0</v>
      </c>
      <c r="AA267">
        <f t="shared" si="36"/>
        <v>0</v>
      </c>
      <c r="AB267" s="82" t="s">
        <v>660</v>
      </c>
      <c r="AC267" s="82">
        <v>0</v>
      </c>
      <c r="AD267" s="82">
        <v>0</v>
      </c>
      <c r="AE267" s="82">
        <v>0</v>
      </c>
      <c r="AF267" s="82">
        <v>0</v>
      </c>
      <c r="AG267">
        <f t="shared" si="37"/>
        <v>0</v>
      </c>
      <c r="AI267" s="94" t="s">
        <v>661</v>
      </c>
      <c r="AJ267" s="90" t="s">
        <v>49</v>
      </c>
      <c r="AX267" t="s">
        <v>661</v>
      </c>
      <c r="AY267" t="s">
        <v>49</v>
      </c>
    </row>
    <row r="268" ht="17.25" spans="25:51">
      <c r="Y268" s="87"/>
      <c r="Z268">
        <f t="shared" si="35"/>
        <v>0</v>
      </c>
      <c r="AA268" t="str">
        <f t="shared" si="36"/>
        <v>陆家嘴支行</v>
      </c>
      <c r="AB268" s="82" t="s">
        <v>132</v>
      </c>
      <c r="AC268" s="82">
        <v>0</v>
      </c>
      <c r="AD268" s="82">
        <v>0</v>
      </c>
      <c r="AE268" s="82">
        <v>0</v>
      </c>
      <c r="AF268" s="82">
        <v>0</v>
      </c>
      <c r="AG268" t="str">
        <f t="shared" si="37"/>
        <v>陆家嘴支行</v>
      </c>
      <c r="AI268" s="96" t="s">
        <v>662</v>
      </c>
      <c r="AJ268" s="90" t="s">
        <v>49</v>
      </c>
      <c r="AX268" t="s">
        <v>662</v>
      </c>
      <c r="AY268" t="s">
        <v>49</v>
      </c>
    </row>
    <row r="269" ht="17.25" spans="25:51">
      <c r="Y269" s="87"/>
      <c r="Z269">
        <f t="shared" si="35"/>
        <v>0</v>
      </c>
      <c r="AA269">
        <f t="shared" si="36"/>
        <v>0</v>
      </c>
      <c r="AB269" s="82" t="s">
        <v>308</v>
      </c>
      <c r="AC269" s="82">
        <v>0</v>
      </c>
      <c r="AD269" s="82">
        <v>0</v>
      </c>
      <c r="AE269" s="82">
        <v>0</v>
      </c>
      <c r="AF269" s="82">
        <v>0</v>
      </c>
      <c r="AG269">
        <f t="shared" si="37"/>
        <v>0</v>
      </c>
      <c r="AI269" s="95" t="s">
        <v>664</v>
      </c>
      <c r="AJ269" s="90" t="s">
        <v>49</v>
      </c>
      <c r="AX269" t="s">
        <v>664</v>
      </c>
      <c r="AY269" t="s">
        <v>49</v>
      </c>
    </row>
    <row r="270" ht="17.25" spans="25:51">
      <c r="Y270" s="87"/>
      <c r="Z270">
        <f t="shared" si="35"/>
        <v>0</v>
      </c>
      <c r="AA270" t="str">
        <f t="shared" si="36"/>
        <v>六团支行</v>
      </c>
      <c r="AB270" s="82" t="s">
        <v>663</v>
      </c>
      <c r="AC270" s="82">
        <v>0</v>
      </c>
      <c r="AD270" s="82">
        <v>0</v>
      </c>
      <c r="AE270" s="82">
        <v>0</v>
      </c>
      <c r="AF270" s="82">
        <v>0</v>
      </c>
      <c r="AG270" t="str">
        <f t="shared" si="37"/>
        <v>六团支行</v>
      </c>
      <c r="AI270" s="90" t="s">
        <v>666</v>
      </c>
      <c r="AJ270" s="90" t="s">
        <v>49</v>
      </c>
      <c r="AX270" t="s">
        <v>666</v>
      </c>
      <c r="AY270" t="s">
        <v>49</v>
      </c>
    </row>
    <row r="271" ht="17.25" spans="25:51">
      <c r="Y271" s="87"/>
      <c r="Z271">
        <f t="shared" si="35"/>
        <v>0</v>
      </c>
      <c r="AA271">
        <f t="shared" si="36"/>
        <v>0</v>
      </c>
      <c r="AB271" s="82" t="s">
        <v>665</v>
      </c>
      <c r="AC271" s="82">
        <v>0</v>
      </c>
      <c r="AD271" s="82">
        <v>0</v>
      </c>
      <c r="AE271" s="82">
        <v>0</v>
      </c>
      <c r="AF271" s="82">
        <v>0</v>
      </c>
      <c r="AG271">
        <f t="shared" si="37"/>
        <v>0</v>
      </c>
      <c r="AI271" s="90" t="s">
        <v>668</v>
      </c>
      <c r="AJ271" s="90" t="s">
        <v>49</v>
      </c>
      <c r="AX271" t="s">
        <v>668</v>
      </c>
      <c r="AY271" t="s">
        <v>49</v>
      </c>
    </row>
    <row r="272" ht="17.25" spans="25:51">
      <c r="Y272" s="87"/>
      <c r="Z272">
        <f t="shared" si="35"/>
        <v>0</v>
      </c>
      <c r="AA272">
        <f t="shared" si="36"/>
        <v>0</v>
      </c>
      <c r="AB272" s="82" t="s">
        <v>667</v>
      </c>
      <c r="AC272" s="82">
        <v>0</v>
      </c>
      <c r="AD272" s="82">
        <v>0</v>
      </c>
      <c r="AE272" s="82">
        <v>0</v>
      </c>
      <c r="AF272" s="82">
        <v>0</v>
      </c>
      <c r="AG272">
        <f t="shared" si="37"/>
        <v>0</v>
      </c>
      <c r="AI272" s="94" t="s">
        <v>669</v>
      </c>
      <c r="AJ272" s="90" t="s">
        <v>49</v>
      </c>
      <c r="AX272" t="s">
        <v>669</v>
      </c>
      <c r="AY272" t="s">
        <v>49</v>
      </c>
    </row>
    <row r="273" ht="17.25" spans="25:51">
      <c r="Y273" s="87"/>
      <c r="Z273">
        <f t="shared" si="35"/>
        <v>0</v>
      </c>
      <c r="AA273" t="str">
        <f t="shared" si="36"/>
        <v>风险管理部</v>
      </c>
      <c r="AB273" s="82" t="s">
        <v>492</v>
      </c>
      <c r="AC273" s="82">
        <v>0</v>
      </c>
      <c r="AD273" s="82">
        <v>0</v>
      </c>
      <c r="AE273" s="82">
        <v>0</v>
      </c>
      <c r="AF273" s="82">
        <v>0</v>
      </c>
      <c r="AG273" t="str">
        <f t="shared" si="37"/>
        <v>风险管理部</v>
      </c>
      <c r="AI273" s="90" t="s">
        <v>425</v>
      </c>
      <c r="AJ273" s="90" t="s">
        <v>241</v>
      </c>
      <c r="AX273" t="s">
        <v>425</v>
      </c>
      <c r="AY273" t="s">
        <v>241</v>
      </c>
    </row>
    <row r="274" ht="17.25" spans="25:51">
      <c r="Y274" s="87"/>
      <c r="Z274">
        <f t="shared" si="35"/>
        <v>0</v>
      </c>
      <c r="AA274">
        <f t="shared" si="36"/>
        <v>0</v>
      </c>
      <c r="AB274" s="82" t="s">
        <v>670</v>
      </c>
      <c r="AC274" s="82">
        <v>0</v>
      </c>
      <c r="AD274" s="82">
        <v>0</v>
      </c>
      <c r="AE274" s="82">
        <v>0</v>
      </c>
      <c r="AF274" s="82">
        <v>0</v>
      </c>
      <c r="AG274">
        <f t="shared" si="37"/>
        <v>0</v>
      </c>
      <c r="AI274" s="90" t="s">
        <v>183</v>
      </c>
      <c r="AJ274" s="90" t="s">
        <v>241</v>
      </c>
      <c r="AX274" t="s">
        <v>183</v>
      </c>
      <c r="AY274" t="s">
        <v>241</v>
      </c>
    </row>
    <row r="275" ht="17.25" spans="25:51">
      <c r="Y275" s="87"/>
      <c r="Z275">
        <f t="shared" si="35"/>
        <v>0</v>
      </c>
      <c r="AA275" t="str">
        <f t="shared" si="36"/>
        <v>江镇支行</v>
      </c>
      <c r="AB275" s="82" t="s">
        <v>140</v>
      </c>
      <c r="AC275" s="82">
        <v>0</v>
      </c>
      <c r="AD275" s="82">
        <v>0</v>
      </c>
      <c r="AE275" s="82">
        <v>0</v>
      </c>
      <c r="AF275" s="82">
        <v>0</v>
      </c>
      <c r="AG275" t="str">
        <f t="shared" si="37"/>
        <v>江镇支行</v>
      </c>
      <c r="AI275" s="90" t="s">
        <v>461</v>
      </c>
      <c r="AJ275" s="90" t="s">
        <v>241</v>
      </c>
      <c r="AX275" t="s">
        <v>461</v>
      </c>
      <c r="AY275" t="s">
        <v>241</v>
      </c>
    </row>
    <row r="276" ht="17.25" spans="25:51">
      <c r="Y276" s="87"/>
      <c r="Z276">
        <f t="shared" si="35"/>
        <v>0</v>
      </c>
      <c r="AA276" t="str">
        <f t="shared" si="36"/>
        <v>运营管理部</v>
      </c>
      <c r="AB276" s="82" t="s">
        <v>348</v>
      </c>
      <c r="AC276" s="82">
        <v>0</v>
      </c>
      <c r="AD276" s="82">
        <v>0</v>
      </c>
      <c r="AE276" s="82">
        <v>0</v>
      </c>
      <c r="AF276" s="82">
        <v>0</v>
      </c>
      <c r="AG276" t="str">
        <f t="shared" si="37"/>
        <v>运营管理部</v>
      </c>
      <c r="AI276" s="90" t="s">
        <v>484</v>
      </c>
      <c r="AJ276" s="90" t="s">
        <v>241</v>
      </c>
      <c r="AX276" t="s">
        <v>484</v>
      </c>
      <c r="AY276" t="s">
        <v>241</v>
      </c>
    </row>
    <row r="277" ht="17.25" spans="25:51">
      <c r="Y277" s="87"/>
      <c r="Z277">
        <f t="shared" si="35"/>
        <v>0</v>
      </c>
      <c r="AA277">
        <f t="shared" si="36"/>
        <v>0</v>
      </c>
      <c r="AB277" s="82" t="s">
        <v>671</v>
      </c>
      <c r="AC277" s="82">
        <v>0</v>
      </c>
      <c r="AD277" s="82">
        <v>0</v>
      </c>
      <c r="AE277" s="82">
        <v>0</v>
      </c>
      <c r="AF277" s="82">
        <v>0</v>
      </c>
      <c r="AG277">
        <f t="shared" si="37"/>
        <v>0</v>
      </c>
      <c r="AI277" s="90" t="s">
        <v>214</v>
      </c>
      <c r="AJ277" s="90" t="s">
        <v>241</v>
      </c>
      <c r="AX277" t="s">
        <v>214</v>
      </c>
      <c r="AY277" t="s">
        <v>241</v>
      </c>
    </row>
    <row r="278" ht="17.25" spans="25:51">
      <c r="Y278" s="87"/>
      <c r="Z278">
        <f t="shared" si="35"/>
        <v>0</v>
      </c>
      <c r="AA278">
        <f t="shared" si="36"/>
        <v>0</v>
      </c>
      <c r="AB278" s="82" t="s">
        <v>672</v>
      </c>
      <c r="AC278" s="82">
        <v>0</v>
      </c>
      <c r="AD278" s="82">
        <v>0</v>
      </c>
      <c r="AE278" s="82">
        <v>0</v>
      </c>
      <c r="AF278" s="82">
        <v>0</v>
      </c>
      <c r="AG278">
        <f t="shared" si="37"/>
        <v>0</v>
      </c>
      <c r="AI278" s="90" t="s">
        <v>613</v>
      </c>
      <c r="AJ278" s="90" t="s">
        <v>241</v>
      </c>
      <c r="AX278" t="s">
        <v>613</v>
      </c>
      <c r="AY278" t="s">
        <v>241</v>
      </c>
    </row>
    <row r="279" ht="17.25" spans="25:51">
      <c r="Y279" s="87"/>
      <c r="Z279">
        <f t="shared" si="35"/>
        <v>0</v>
      </c>
      <c r="AA279" t="str">
        <f t="shared" si="36"/>
        <v>金桥支行</v>
      </c>
      <c r="AB279" s="82" t="s">
        <v>673</v>
      </c>
      <c r="AC279" s="82">
        <v>0</v>
      </c>
      <c r="AD279" s="82">
        <v>0</v>
      </c>
      <c r="AE279" s="82">
        <v>0</v>
      </c>
      <c r="AF279" s="82">
        <v>0</v>
      </c>
      <c r="AG279" t="str">
        <f t="shared" si="37"/>
        <v>金桥支行</v>
      </c>
      <c r="AI279" s="90" t="s">
        <v>675</v>
      </c>
      <c r="AJ279" s="90" t="s">
        <v>241</v>
      </c>
      <c r="AX279" t="s">
        <v>675</v>
      </c>
      <c r="AY279" t="s">
        <v>241</v>
      </c>
    </row>
    <row r="280" ht="17.25" spans="25:51">
      <c r="Y280" s="87"/>
      <c r="Z280">
        <f t="shared" si="35"/>
        <v>0</v>
      </c>
      <c r="AA280">
        <f t="shared" si="36"/>
        <v>0</v>
      </c>
      <c r="AB280" s="82" t="s">
        <v>674</v>
      </c>
      <c r="AC280" s="82">
        <v>0</v>
      </c>
      <c r="AD280" s="82">
        <v>0</v>
      </c>
      <c r="AE280" s="82">
        <v>0</v>
      </c>
      <c r="AF280" s="82">
        <v>0</v>
      </c>
      <c r="AG280">
        <f t="shared" si="37"/>
        <v>0</v>
      </c>
      <c r="AI280" s="90" t="s">
        <v>677</v>
      </c>
      <c r="AJ280" s="90" t="s">
        <v>241</v>
      </c>
      <c r="AX280" t="s">
        <v>677</v>
      </c>
      <c r="AY280" t="s">
        <v>241</v>
      </c>
    </row>
    <row r="281" ht="17.25" spans="25:51">
      <c r="Y281" s="87"/>
      <c r="Z281">
        <f t="shared" si="35"/>
        <v>0</v>
      </c>
      <c r="AA281" t="str">
        <f t="shared" si="36"/>
        <v>金桥支行</v>
      </c>
      <c r="AB281" s="82" t="s">
        <v>676</v>
      </c>
      <c r="AC281" s="82">
        <v>0</v>
      </c>
      <c r="AD281" s="82">
        <v>0</v>
      </c>
      <c r="AE281" s="82">
        <v>0</v>
      </c>
      <c r="AF281" s="82">
        <v>0</v>
      </c>
      <c r="AG281" t="str">
        <f t="shared" si="37"/>
        <v>金桥支行</v>
      </c>
      <c r="AI281" s="90" t="s">
        <v>679</v>
      </c>
      <c r="AJ281" s="90" t="s">
        <v>241</v>
      </c>
      <c r="AX281" t="s">
        <v>679</v>
      </c>
      <c r="AY281" t="s">
        <v>241</v>
      </c>
    </row>
    <row r="282" ht="17.25" spans="25:51">
      <c r="Y282" s="87"/>
      <c r="Z282">
        <f t="shared" si="35"/>
        <v>0</v>
      </c>
      <c r="AA282">
        <f t="shared" si="36"/>
        <v>0</v>
      </c>
      <c r="AB282" s="82" t="s">
        <v>678</v>
      </c>
      <c r="AC282" s="82">
        <v>0</v>
      </c>
      <c r="AD282" s="82">
        <v>0</v>
      </c>
      <c r="AE282" s="82">
        <v>0</v>
      </c>
      <c r="AF282" s="82">
        <v>45000</v>
      </c>
      <c r="AG282">
        <f t="shared" si="37"/>
        <v>0</v>
      </c>
      <c r="AI282" s="90" t="s">
        <v>681</v>
      </c>
      <c r="AJ282" s="90" t="s">
        <v>57</v>
      </c>
      <c r="AX282" t="s">
        <v>681</v>
      </c>
      <c r="AY282" t="s">
        <v>57</v>
      </c>
    </row>
    <row r="283" ht="17.25" spans="25:51">
      <c r="Y283" s="87"/>
      <c r="Z283">
        <f t="shared" si="35"/>
        <v>0</v>
      </c>
      <c r="AA283">
        <f t="shared" si="36"/>
        <v>0</v>
      </c>
      <c r="AB283" s="82" t="s">
        <v>680</v>
      </c>
      <c r="AC283" s="82">
        <v>0</v>
      </c>
      <c r="AD283" s="82">
        <v>0</v>
      </c>
      <c r="AE283" s="82">
        <v>0</v>
      </c>
      <c r="AF283" s="82">
        <v>0</v>
      </c>
      <c r="AG283">
        <f t="shared" si="37"/>
        <v>0</v>
      </c>
      <c r="AI283" s="90" t="s">
        <v>683</v>
      </c>
      <c r="AJ283" s="90" t="s">
        <v>57</v>
      </c>
      <c r="AX283" t="s">
        <v>683</v>
      </c>
      <c r="AY283" t="s">
        <v>57</v>
      </c>
    </row>
    <row r="284" ht="17.25" spans="25:51">
      <c r="Y284" s="87"/>
      <c r="Z284">
        <f t="shared" si="35"/>
        <v>0</v>
      </c>
      <c r="AA284">
        <f t="shared" si="36"/>
        <v>0</v>
      </c>
      <c r="AB284" s="82" t="s">
        <v>682</v>
      </c>
      <c r="AC284" s="82">
        <v>0</v>
      </c>
      <c r="AD284" s="82">
        <v>0</v>
      </c>
      <c r="AE284" s="82">
        <v>0</v>
      </c>
      <c r="AF284" s="82">
        <v>0</v>
      </c>
      <c r="AG284">
        <f t="shared" si="37"/>
        <v>0</v>
      </c>
      <c r="AI284" s="90" t="s">
        <v>685</v>
      </c>
      <c r="AJ284" s="90" t="s">
        <v>57</v>
      </c>
      <c r="AX284" t="s">
        <v>685</v>
      </c>
      <c r="AY284" t="s">
        <v>57</v>
      </c>
    </row>
    <row r="285" ht="17.25" spans="25:51">
      <c r="Y285" s="87"/>
      <c r="Z285">
        <f t="shared" si="35"/>
        <v>0</v>
      </c>
      <c r="AA285" t="str">
        <f t="shared" si="36"/>
        <v>六里支行</v>
      </c>
      <c r="AB285" s="82" t="s">
        <v>684</v>
      </c>
      <c r="AC285" s="82">
        <v>0</v>
      </c>
      <c r="AD285" s="82">
        <v>0</v>
      </c>
      <c r="AE285" s="82">
        <v>0</v>
      </c>
      <c r="AF285" s="82">
        <v>0</v>
      </c>
      <c r="AG285" t="str">
        <f t="shared" si="37"/>
        <v>六里支行</v>
      </c>
      <c r="AI285" s="90" t="s">
        <v>529</v>
      </c>
      <c r="AJ285" s="90" t="s">
        <v>57</v>
      </c>
      <c r="AX285" t="s">
        <v>529</v>
      </c>
      <c r="AY285" t="s">
        <v>57</v>
      </c>
    </row>
    <row r="286" ht="17.25" spans="25:51">
      <c r="Y286" s="87"/>
      <c r="Z286">
        <f t="shared" si="35"/>
        <v>0</v>
      </c>
      <c r="AA286">
        <f t="shared" si="36"/>
        <v>0</v>
      </c>
      <c r="AB286" s="82" t="s">
        <v>686</v>
      </c>
      <c r="AC286" s="82">
        <v>0</v>
      </c>
      <c r="AD286" s="82">
        <v>0</v>
      </c>
      <c r="AE286" s="82">
        <v>0</v>
      </c>
      <c r="AF286" s="82">
        <v>0</v>
      </c>
      <c r="AG286">
        <f t="shared" si="37"/>
        <v>0</v>
      </c>
      <c r="AI286" s="95" t="s">
        <v>435</v>
      </c>
      <c r="AJ286" s="90" t="s">
        <v>57</v>
      </c>
      <c r="AX286" t="s">
        <v>435</v>
      </c>
      <c r="AY286" t="s">
        <v>57</v>
      </c>
    </row>
    <row r="287" ht="17.25" spans="25:51">
      <c r="Y287" s="87"/>
      <c r="Z287">
        <f t="shared" si="35"/>
        <v>0</v>
      </c>
      <c r="AA287" t="str">
        <f t="shared" si="36"/>
        <v>人力资源部</v>
      </c>
      <c r="AB287" s="82" t="s">
        <v>181</v>
      </c>
      <c r="AC287" s="82">
        <v>0</v>
      </c>
      <c r="AD287" s="82">
        <v>0</v>
      </c>
      <c r="AE287" s="82">
        <v>0</v>
      </c>
      <c r="AF287" s="82">
        <v>0</v>
      </c>
      <c r="AG287" t="str">
        <f t="shared" si="37"/>
        <v>人力资源部</v>
      </c>
      <c r="AI287" s="96" t="s">
        <v>270</v>
      </c>
      <c r="AJ287" s="90" t="s">
        <v>57</v>
      </c>
      <c r="AX287" t="s">
        <v>270</v>
      </c>
      <c r="AY287" t="s">
        <v>57</v>
      </c>
    </row>
    <row r="288" ht="17.25" spans="25:51">
      <c r="Y288" s="87"/>
      <c r="Z288">
        <f t="shared" si="35"/>
        <v>0</v>
      </c>
      <c r="AA288" t="str">
        <f t="shared" si="36"/>
        <v>风险管理部</v>
      </c>
      <c r="AB288" s="82" t="s">
        <v>524</v>
      </c>
      <c r="AC288" s="82">
        <v>0</v>
      </c>
      <c r="AD288" s="82">
        <v>0</v>
      </c>
      <c r="AE288" s="82">
        <v>0</v>
      </c>
      <c r="AF288" s="82">
        <v>0</v>
      </c>
      <c r="AG288" t="str">
        <f t="shared" si="37"/>
        <v>风险管理部</v>
      </c>
      <c r="AI288" s="90" t="s">
        <v>687</v>
      </c>
      <c r="AJ288" s="90" t="s">
        <v>57</v>
      </c>
      <c r="AX288" t="s">
        <v>687</v>
      </c>
      <c r="AY288" t="s">
        <v>57</v>
      </c>
    </row>
    <row r="289" ht="17.25" spans="25:51">
      <c r="Y289" s="87"/>
      <c r="Z289">
        <f t="shared" si="35"/>
        <v>0</v>
      </c>
      <c r="AA289" t="str">
        <f t="shared" si="36"/>
        <v>花木支行</v>
      </c>
      <c r="AB289" s="82" t="s">
        <v>681</v>
      </c>
      <c r="AC289" s="82">
        <v>0</v>
      </c>
      <c r="AD289" s="82">
        <v>0</v>
      </c>
      <c r="AE289" s="82">
        <v>0</v>
      </c>
      <c r="AF289" s="82">
        <v>0</v>
      </c>
      <c r="AG289" t="str">
        <f t="shared" si="37"/>
        <v>花木支行</v>
      </c>
      <c r="AI289" s="90" t="s">
        <v>688</v>
      </c>
      <c r="AJ289" s="90" t="s">
        <v>57</v>
      </c>
      <c r="AX289" t="s">
        <v>688</v>
      </c>
      <c r="AY289" t="s">
        <v>57</v>
      </c>
    </row>
    <row r="290" ht="17.25" spans="25:51">
      <c r="Y290" s="87"/>
      <c r="Z290">
        <f t="shared" si="35"/>
        <v>0</v>
      </c>
      <c r="AA290" t="str">
        <f t="shared" si="36"/>
        <v>金海华城分理处</v>
      </c>
      <c r="AB290" s="82" t="s">
        <v>145</v>
      </c>
      <c r="AC290" s="82">
        <v>0</v>
      </c>
      <c r="AD290" s="82">
        <v>0</v>
      </c>
      <c r="AE290" s="82">
        <v>0</v>
      </c>
      <c r="AF290" s="82">
        <v>0</v>
      </c>
      <c r="AG290" t="str">
        <f t="shared" si="37"/>
        <v>金海华城分理处</v>
      </c>
      <c r="AI290" s="90" t="s">
        <v>636</v>
      </c>
      <c r="AJ290" s="90" t="s">
        <v>57</v>
      </c>
      <c r="AX290" t="s">
        <v>636</v>
      </c>
      <c r="AY290" t="s">
        <v>57</v>
      </c>
    </row>
    <row r="291" ht="17.25" spans="25:51">
      <c r="Y291" s="87"/>
      <c r="Z291">
        <f t="shared" si="35"/>
        <v>0</v>
      </c>
      <c r="AA291" t="str">
        <f t="shared" si="36"/>
        <v>张江支行</v>
      </c>
      <c r="AB291" s="82" t="s">
        <v>313</v>
      </c>
      <c r="AC291" s="82">
        <v>0</v>
      </c>
      <c r="AD291" s="82">
        <v>0</v>
      </c>
      <c r="AE291" s="82">
        <v>0</v>
      </c>
      <c r="AF291" s="82">
        <v>0</v>
      </c>
      <c r="AG291" t="str">
        <f t="shared" si="37"/>
        <v>张江支行</v>
      </c>
      <c r="AI291" s="90" t="s">
        <v>449</v>
      </c>
      <c r="AJ291" s="90" t="s">
        <v>121</v>
      </c>
      <c r="AX291" t="s">
        <v>449</v>
      </c>
      <c r="AY291" t="s">
        <v>121</v>
      </c>
    </row>
    <row r="292" ht="17.25" spans="25:51">
      <c r="Y292" s="87"/>
      <c r="Z292">
        <f t="shared" si="35"/>
        <v>0</v>
      </c>
      <c r="AA292" t="str">
        <f t="shared" si="36"/>
        <v>洋泾支行</v>
      </c>
      <c r="AB292" s="82" t="s">
        <v>689</v>
      </c>
      <c r="AC292" s="82">
        <v>0</v>
      </c>
      <c r="AD292" s="82">
        <v>0</v>
      </c>
      <c r="AE292" s="82">
        <v>0</v>
      </c>
      <c r="AF292" s="82">
        <v>0</v>
      </c>
      <c r="AG292" t="str">
        <f t="shared" si="37"/>
        <v>洋泾支行</v>
      </c>
      <c r="AI292" s="90" t="s">
        <v>364</v>
      </c>
      <c r="AJ292" s="90" t="s">
        <v>57</v>
      </c>
      <c r="AX292" t="s">
        <v>364</v>
      </c>
      <c r="AY292" t="s">
        <v>57</v>
      </c>
    </row>
    <row r="293" ht="17.25" spans="25:51">
      <c r="Y293" s="87"/>
      <c r="Z293">
        <f t="shared" si="35"/>
        <v>0</v>
      </c>
      <c r="AA293">
        <f t="shared" si="36"/>
        <v>0</v>
      </c>
      <c r="AB293" s="82" t="s">
        <v>316</v>
      </c>
      <c r="AC293" s="82">
        <v>0</v>
      </c>
      <c r="AD293" s="82">
        <v>0</v>
      </c>
      <c r="AE293" s="82">
        <v>0</v>
      </c>
      <c r="AF293" s="82">
        <v>0</v>
      </c>
      <c r="AG293">
        <f t="shared" si="37"/>
        <v>0</v>
      </c>
      <c r="AI293" s="90" t="s">
        <v>154</v>
      </c>
      <c r="AJ293" s="90" t="s">
        <v>57</v>
      </c>
      <c r="AX293" t="s">
        <v>154</v>
      </c>
      <c r="AY293" t="s">
        <v>57</v>
      </c>
    </row>
    <row r="294" ht="17.25" spans="25:51">
      <c r="Y294" s="87"/>
      <c r="Z294">
        <f t="shared" si="35"/>
        <v>0</v>
      </c>
      <c r="AA294">
        <f t="shared" si="36"/>
        <v>0</v>
      </c>
      <c r="AB294" s="82" t="s">
        <v>690</v>
      </c>
      <c r="AC294" s="82">
        <v>0</v>
      </c>
      <c r="AD294" s="82">
        <v>0</v>
      </c>
      <c r="AE294" s="82">
        <v>0</v>
      </c>
      <c r="AF294" s="82">
        <v>0</v>
      </c>
      <c r="AG294">
        <f t="shared" si="37"/>
        <v>0</v>
      </c>
      <c r="AI294" s="95" t="s">
        <v>339</v>
      </c>
      <c r="AJ294" s="90" t="s">
        <v>57</v>
      </c>
      <c r="AX294" t="s">
        <v>339</v>
      </c>
      <c r="AY294" t="s">
        <v>57</v>
      </c>
    </row>
    <row r="295" ht="17.25" spans="25:51">
      <c r="Y295" s="87"/>
      <c r="Z295">
        <f t="shared" si="35"/>
        <v>0</v>
      </c>
      <c r="AA295" t="str">
        <f t="shared" si="36"/>
        <v>高桥支行</v>
      </c>
      <c r="AB295" s="82" t="s">
        <v>691</v>
      </c>
      <c r="AC295" s="82">
        <v>0</v>
      </c>
      <c r="AD295" s="82">
        <v>0</v>
      </c>
      <c r="AE295" s="82">
        <v>0</v>
      </c>
      <c r="AF295" s="82">
        <v>0</v>
      </c>
      <c r="AG295" t="str">
        <f t="shared" si="37"/>
        <v>高桥支行</v>
      </c>
      <c r="AI295" s="96" t="s">
        <v>692</v>
      </c>
      <c r="AJ295" s="90" t="s">
        <v>57</v>
      </c>
      <c r="AX295" t="s">
        <v>692</v>
      </c>
      <c r="AY295" t="s">
        <v>57</v>
      </c>
    </row>
    <row r="296" ht="17.25" spans="25:51">
      <c r="Y296" s="87"/>
      <c r="Z296">
        <f t="shared" si="35"/>
        <v>0</v>
      </c>
      <c r="AA296" t="str">
        <f t="shared" si="36"/>
        <v>营业部</v>
      </c>
      <c r="AB296" s="82" t="s">
        <v>632</v>
      </c>
      <c r="AC296" s="82">
        <v>0</v>
      </c>
      <c r="AD296" s="82">
        <v>0</v>
      </c>
      <c r="AE296" s="82">
        <v>0</v>
      </c>
      <c r="AF296" s="82">
        <v>0</v>
      </c>
      <c r="AG296" t="str">
        <f t="shared" si="37"/>
        <v>营业部</v>
      </c>
      <c r="AI296" s="90" t="s">
        <v>694</v>
      </c>
      <c r="AJ296" s="90" t="s">
        <v>57</v>
      </c>
      <c r="AX296" t="s">
        <v>694</v>
      </c>
      <c r="AY296" t="s">
        <v>57</v>
      </c>
    </row>
    <row r="297" ht="17.25" spans="25:51">
      <c r="Y297" s="87"/>
      <c r="Z297">
        <f t="shared" si="35"/>
        <v>0</v>
      </c>
      <c r="AA297">
        <f t="shared" si="36"/>
        <v>0</v>
      </c>
      <c r="AB297" s="82" t="s">
        <v>693</v>
      </c>
      <c r="AC297" s="82">
        <v>0</v>
      </c>
      <c r="AD297" s="82">
        <v>0</v>
      </c>
      <c r="AE297" s="82">
        <v>0</v>
      </c>
      <c r="AF297" s="82">
        <v>0</v>
      </c>
      <c r="AG297">
        <f t="shared" si="37"/>
        <v>0</v>
      </c>
      <c r="AI297" s="90" t="s">
        <v>696</v>
      </c>
      <c r="AJ297" s="90" t="s">
        <v>57</v>
      </c>
      <c r="AX297" t="s">
        <v>696</v>
      </c>
      <c r="AY297" t="s">
        <v>57</v>
      </c>
    </row>
    <row r="298" ht="17.25" spans="25:51">
      <c r="Y298" s="87"/>
      <c r="Z298">
        <f t="shared" si="35"/>
        <v>0</v>
      </c>
      <c r="AA298">
        <f t="shared" si="36"/>
        <v>0</v>
      </c>
      <c r="AB298" s="82" t="s">
        <v>695</v>
      </c>
      <c r="AC298" s="82">
        <v>0</v>
      </c>
      <c r="AD298" s="82">
        <v>0</v>
      </c>
      <c r="AE298" s="82">
        <v>0</v>
      </c>
      <c r="AF298" s="82">
        <v>0</v>
      </c>
      <c r="AG298">
        <f t="shared" si="37"/>
        <v>0</v>
      </c>
      <c r="AI298" s="90" t="s">
        <v>505</v>
      </c>
      <c r="AJ298" s="90" t="s">
        <v>57</v>
      </c>
      <c r="AX298" t="s">
        <v>505</v>
      </c>
      <c r="AY298" t="s">
        <v>57</v>
      </c>
    </row>
    <row r="299" ht="17.25" spans="25:51">
      <c r="Y299" s="87"/>
      <c r="Z299">
        <f t="shared" si="35"/>
        <v>0</v>
      </c>
      <c r="AA299" t="str">
        <f t="shared" si="36"/>
        <v>运营管理部</v>
      </c>
      <c r="AB299" s="82" t="s">
        <v>398</v>
      </c>
      <c r="AC299" s="82">
        <v>0</v>
      </c>
      <c r="AD299" s="82">
        <v>0</v>
      </c>
      <c r="AE299" s="82">
        <v>0</v>
      </c>
      <c r="AF299" s="82">
        <v>0</v>
      </c>
      <c r="AG299" t="str">
        <f t="shared" si="37"/>
        <v>运营管理部</v>
      </c>
      <c r="AI299" s="90" t="s">
        <v>698</v>
      </c>
      <c r="AJ299" s="90" t="s">
        <v>57</v>
      </c>
      <c r="AX299" t="s">
        <v>698</v>
      </c>
      <c r="AY299" t="s">
        <v>57</v>
      </c>
    </row>
    <row r="300" ht="17.25" spans="25:51">
      <c r="Y300" s="87"/>
      <c r="Z300">
        <f t="shared" si="35"/>
        <v>0</v>
      </c>
      <c r="AA300" t="str">
        <f t="shared" si="36"/>
        <v>合庆支行</v>
      </c>
      <c r="AB300" s="82" t="s">
        <v>697</v>
      </c>
      <c r="AC300" s="82">
        <v>0</v>
      </c>
      <c r="AD300" s="82">
        <v>0</v>
      </c>
      <c r="AE300" s="82">
        <v>0</v>
      </c>
      <c r="AF300" s="82">
        <v>0</v>
      </c>
      <c r="AG300" t="str">
        <f t="shared" si="37"/>
        <v>合庆支行</v>
      </c>
      <c r="AI300" s="90" t="s">
        <v>256</v>
      </c>
      <c r="AJ300" s="90" t="s">
        <v>84</v>
      </c>
      <c r="AX300" t="s">
        <v>256</v>
      </c>
      <c r="AY300" t="s">
        <v>84</v>
      </c>
    </row>
    <row r="301" ht="17.25" spans="25:51">
      <c r="Y301" s="87"/>
      <c r="Z301">
        <f t="shared" si="35"/>
        <v>0</v>
      </c>
      <c r="AA301">
        <f t="shared" si="36"/>
        <v>0</v>
      </c>
      <c r="AB301" s="82" t="s">
        <v>699</v>
      </c>
      <c r="AC301" s="82">
        <v>0</v>
      </c>
      <c r="AD301" s="82">
        <v>0</v>
      </c>
      <c r="AE301" s="82">
        <v>0</v>
      </c>
      <c r="AF301" s="82">
        <v>0</v>
      </c>
      <c r="AG301">
        <f t="shared" si="37"/>
        <v>0</v>
      </c>
      <c r="AI301" s="90" t="s">
        <v>381</v>
      </c>
      <c r="AJ301" s="90" t="s">
        <v>84</v>
      </c>
      <c r="AX301" t="s">
        <v>381</v>
      </c>
      <c r="AY301" t="s">
        <v>84</v>
      </c>
    </row>
    <row r="302" ht="17.25" spans="25:51">
      <c r="Y302" s="87"/>
      <c r="Z302">
        <f t="shared" si="35"/>
        <v>0</v>
      </c>
      <c r="AA302" t="str">
        <f t="shared" si="36"/>
        <v>零售市场部</v>
      </c>
      <c r="AB302" s="82" t="s">
        <v>150</v>
      </c>
      <c r="AC302" s="82">
        <v>1</v>
      </c>
      <c r="AD302" s="82">
        <v>0</v>
      </c>
      <c r="AE302" s="82">
        <v>1</v>
      </c>
      <c r="AF302" s="82">
        <v>0</v>
      </c>
      <c r="AG302" t="str">
        <f t="shared" si="37"/>
        <v>零售市场部</v>
      </c>
      <c r="AI302" s="90" t="s">
        <v>95</v>
      </c>
      <c r="AJ302" s="90" t="s">
        <v>84</v>
      </c>
      <c r="AX302" t="s">
        <v>95</v>
      </c>
      <c r="AY302" t="s">
        <v>84</v>
      </c>
    </row>
    <row r="303" ht="17.25" spans="25:51">
      <c r="Y303" s="87"/>
      <c r="Z303">
        <f t="shared" si="35"/>
        <v>0</v>
      </c>
      <c r="AA303">
        <f t="shared" si="36"/>
        <v>0</v>
      </c>
      <c r="AB303" s="82" t="s">
        <v>700</v>
      </c>
      <c r="AC303" s="82">
        <v>0</v>
      </c>
      <c r="AD303" s="82">
        <v>0</v>
      </c>
      <c r="AE303" s="82">
        <v>0</v>
      </c>
      <c r="AF303" s="82">
        <v>0</v>
      </c>
      <c r="AG303">
        <f t="shared" si="37"/>
        <v>0</v>
      </c>
      <c r="AI303" s="95" t="s">
        <v>194</v>
      </c>
      <c r="AJ303" s="90" t="s">
        <v>84</v>
      </c>
      <c r="AX303" t="s">
        <v>194</v>
      </c>
      <c r="AY303" t="s">
        <v>84</v>
      </c>
    </row>
    <row r="304" ht="17.25" spans="25:51">
      <c r="Y304" s="87"/>
      <c r="Z304">
        <f t="shared" si="35"/>
        <v>0</v>
      </c>
      <c r="AA304" t="str">
        <f t="shared" si="36"/>
        <v>办公室</v>
      </c>
      <c r="AB304" s="82" t="s">
        <v>81</v>
      </c>
      <c r="AC304" s="82">
        <v>0</v>
      </c>
      <c r="AD304" s="82">
        <v>0</v>
      </c>
      <c r="AE304" s="82">
        <v>0</v>
      </c>
      <c r="AF304" s="82">
        <v>0</v>
      </c>
      <c r="AG304" t="str">
        <f t="shared" si="37"/>
        <v>办公室</v>
      </c>
      <c r="AI304" s="90" t="s">
        <v>689</v>
      </c>
      <c r="AJ304" s="90" t="s">
        <v>84</v>
      </c>
      <c r="AX304" t="s">
        <v>689</v>
      </c>
      <c r="AY304" t="s">
        <v>84</v>
      </c>
    </row>
    <row r="305" ht="17.25" spans="25:51">
      <c r="Y305" s="87"/>
      <c r="Z305">
        <f t="shared" ref="Z305:Z368" si="38">P305-Y305</f>
        <v>0</v>
      </c>
      <c r="AA305" t="str">
        <f t="shared" si="36"/>
        <v>零售市场部</v>
      </c>
      <c r="AB305" s="82" t="s">
        <v>173</v>
      </c>
      <c r="AC305" s="82">
        <v>0</v>
      </c>
      <c r="AD305" s="82">
        <v>0</v>
      </c>
      <c r="AE305" s="82">
        <v>0</v>
      </c>
      <c r="AF305" s="82">
        <v>20000</v>
      </c>
      <c r="AG305" t="str">
        <f t="shared" si="37"/>
        <v>零售市场部</v>
      </c>
      <c r="AI305" s="90" t="s">
        <v>166</v>
      </c>
      <c r="AJ305" s="90" t="s">
        <v>84</v>
      </c>
      <c r="AX305" t="s">
        <v>166</v>
      </c>
      <c r="AY305" t="s">
        <v>84</v>
      </c>
    </row>
    <row r="306" ht="17.25" spans="25:51">
      <c r="Y306" s="87"/>
      <c r="Z306">
        <f t="shared" si="38"/>
        <v>0</v>
      </c>
      <c r="AA306" t="str">
        <f t="shared" si="36"/>
        <v>黄楼支行</v>
      </c>
      <c r="AB306" s="82" t="s">
        <v>321</v>
      </c>
      <c r="AC306" s="82">
        <v>0</v>
      </c>
      <c r="AD306" s="82">
        <v>0</v>
      </c>
      <c r="AE306" s="82">
        <v>3</v>
      </c>
      <c r="AF306" s="82">
        <v>0</v>
      </c>
      <c r="AG306" t="str">
        <f t="shared" si="37"/>
        <v>黄楼支行</v>
      </c>
      <c r="AI306" s="90" t="s">
        <v>478</v>
      </c>
      <c r="AJ306" s="90" t="s">
        <v>84</v>
      </c>
      <c r="AX306" t="s">
        <v>478</v>
      </c>
      <c r="AY306" t="s">
        <v>84</v>
      </c>
    </row>
    <row r="307" ht="17.25" spans="25:51">
      <c r="Y307" s="87"/>
      <c r="Z307">
        <f t="shared" si="38"/>
        <v>0</v>
      </c>
      <c r="AA307" t="str">
        <f t="shared" si="36"/>
        <v>五星路支行</v>
      </c>
      <c r="AB307" s="82" t="s">
        <v>701</v>
      </c>
      <c r="AC307" s="82">
        <v>0</v>
      </c>
      <c r="AD307" s="82">
        <v>0</v>
      </c>
      <c r="AE307" s="82">
        <v>0</v>
      </c>
      <c r="AF307" s="82">
        <v>0</v>
      </c>
      <c r="AG307" t="str">
        <f t="shared" si="37"/>
        <v>五星路支行</v>
      </c>
      <c r="AI307" s="90" t="s">
        <v>703</v>
      </c>
      <c r="AJ307" s="90" t="s">
        <v>84</v>
      </c>
      <c r="AX307" t="s">
        <v>703</v>
      </c>
      <c r="AY307" t="s">
        <v>84</v>
      </c>
    </row>
    <row r="308" ht="17.25" spans="25:51">
      <c r="Y308" s="87"/>
      <c r="Z308">
        <f t="shared" si="38"/>
        <v>0</v>
      </c>
      <c r="AA308" t="str">
        <f t="shared" si="36"/>
        <v>川沙支行</v>
      </c>
      <c r="AB308" s="82" t="s">
        <v>702</v>
      </c>
      <c r="AC308" s="82">
        <v>0</v>
      </c>
      <c r="AD308" s="82">
        <v>0</v>
      </c>
      <c r="AE308" s="82">
        <v>0</v>
      </c>
      <c r="AF308" s="82">
        <v>0</v>
      </c>
      <c r="AG308" t="str">
        <f t="shared" si="37"/>
        <v>川沙支行</v>
      </c>
      <c r="AI308" s="90" t="s">
        <v>211</v>
      </c>
      <c r="AJ308" s="90" t="s">
        <v>135</v>
      </c>
      <c r="AX308" t="s">
        <v>211</v>
      </c>
      <c r="AY308" t="s">
        <v>135</v>
      </c>
    </row>
    <row r="309" ht="17.25" spans="25:51">
      <c r="Y309" s="87"/>
      <c r="Z309">
        <f t="shared" si="38"/>
        <v>0</v>
      </c>
      <c r="AA309" t="str">
        <f t="shared" si="36"/>
        <v>三林支行</v>
      </c>
      <c r="AB309" s="82" t="s">
        <v>704</v>
      </c>
      <c r="AC309" s="82">
        <v>0</v>
      </c>
      <c r="AD309" s="82">
        <v>0</v>
      </c>
      <c r="AE309" s="82">
        <v>0</v>
      </c>
      <c r="AF309" s="82">
        <v>0</v>
      </c>
      <c r="AG309" t="str">
        <f t="shared" si="37"/>
        <v>三林支行</v>
      </c>
      <c r="AI309" s="90" t="s">
        <v>473</v>
      </c>
      <c r="AJ309" s="90" t="s">
        <v>135</v>
      </c>
      <c r="AX309" t="s">
        <v>473</v>
      </c>
      <c r="AY309" t="s">
        <v>135</v>
      </c>
    </row>
    <row r="310" ht="17.25" spans="25:51">
      <c r="Y310" s="87"/>
      <c r="Z310">
        <f t="shared" si="38"/>
        <v>0</v>
      </c>
      <c r="AA310" t="str">
        <f t="shared" si="36"/>
        <v>六团支行</v>
      </c>
      <c r="AB310" s="82" t="s">
        <v>705</v>
      </c>
      <c r="AC310" s="82">
        <v>0</v>
      </c>
      <c r="AD310" s="82">
        <v>0</v>
      </c>
      <c r="AE310" s="82">
        <v>0</v>
      </c>
      <c r="AF310" s="82">
        <v>0</v>
      </c>
      <c r="AG310" t="str">
        <f t="shared" si="37"/>
        <v>六团支行</v>
      </c>
      <c r="AI310" s="93" t="s">
        <v>431</v>
      </c>
      <c r="AJ310" s="90" t="s">
        <v>135</v>
      </c>
      <c r="AX310" t="s">
        <v>431</v>
      </c>
      <c r="AY310" t="s">
        <v>135</v>
      </c>
    </row>
    <row r="311" ht="17.25" spans="25:51">
      <c r="Y311" s="87"/>
      <c r="Z311">
        <f t="shared" si="38"/>
        <v>0</v>
      </c>
      <c r="AA311" t="str">
        <f t="shared" si="36"/>
        <v>花木支行</v>
      </c>
      <c r="AB311" s="82" t="s">
        <v>154</v>
      </c>
      <c r="AC311" s="82">
        <v>0</v>
      </c>
      <c r="AD311" s="82">
        <v>0</v>
      </c>
      <c r="AE311" s="82">
        <v>0</v>
      </c>
      <c r="AF311" s="82">
        <v>0</v>
      </c>
      <c r="AG311" t="str">
        <f t="shared" si="37"/>
        <v>花木支行</v>
      </c>
      <c r="AI311" s="95" t="s">
        <v>322</v>
      </c>
      <c r="AJ311" s="90" t="s">
        <v>135</v>
      </c>
      <c r="AX311" t="s">
        <v>322</v>
      </c>
      <c r="AY311" t="s">
        <v>135</v>
      </c>
    </row>
    <row r="312" ht="17.25" spans="25:51">
      <c r="Y312" s="87"/>
      <c r="Z312">
        <f t="shared" si="38"/>
        <v>0</v>
      </c>
      <c r="AA312">
        <f t="shared" si="36"/>
        <v>0</v>
      </c>
      <c r="AB312" s="82" t="s">
        <v>706</v>
      </c>
      <c r="AC312" s="82">
        <v>0</v>
      </c>
      <c r="AD312" s="82">
        <v>0</v>
      </c>
      <c r="AE312" s="82">
        <v>0</v>
      </c>
      <c r="AF312" s="82">
        <v>0</v>
      </c>
      <c r="AG312">
        <f t="shared" si="37"/>
        <v>0</v>
      </c>
      <c r="AI312" s="96" t="s">
        <v>118</v>
      </c>
      <c r="AJ312" s="90" t="s">
        <v>135</v>
      </c>
      <c r="AX312" t="s">
        <v>118</v>
      </c>
      <c r="AY312" t="s">
        <v>135</v>
      </c>
    </row>
    <row r="313" ht="17.25" spans="25:51">
      <c r="Y313" s="87"/>
      <c r="Z313">
        <f t="shared" si="38"/>
        <v>0</v>
      </c>
      <c r="AA313" t="str">
        <f t="shared" si="36"/>
        <v>花木支行</v>
      </c>
      <c r="AB313" s="82" t="s">
        <v>694</v>
      </c>
      <c r="AC313" s="82">
        <v>0</v>
      </c>
      <c r="AD313" s="82">
        <v>0</v>
      </c>
      <c r="AE313" s="82">
        <v>0</v>
      </c>
      <c r="AF313" s="82">
        <v>0</v>
      </c>
      <c r="AG313" t="str">
        <f t="shared" si="37"/>
        <v>花木支行</v>
      </c>
      <c r="AI313" s="95" t="s">
        <v>708</v>
      </c>
      <c r="AJ313" s="90" t="s">
        <v>135</v>
      </c>
      <c r="AX313" t="s">
        <v>708</v>
      </c>
      <c r="AY313" t="s">
        <v>135</v>
      </c>
    </row>
    <row r="314" ht="17.25" spans="25:51">
      <c r="Y314" s="87"/>
      <c r="Z314">
        <f t="shared" si="38"/>
        <v>0</v>
      </c>
      <c r="AA314" t="str">
        <f t="shared" si="36"/>
        <v>施湾支行</v>
      </c>
      <c r="AB314" s="82" t="s">
        <v>707</v>
      </c>
      <c r="AC314" s="82">
        <v>0</v>
      </c>
      <c r="AD314" s="82">
        <v>0</v>
      </c>
      <c r="AE314" s="82">
        <v>0</v>
      </c>
      <c r="AF314" s="82">
        <v>0</v>
      </c>
      <c r="AG314" t="str">
        <f t="shared" si="37"/>
        <v>施湾支行</v>
      </c>
      <c r="AI314" s="90" t="s">
        <v>464</v>
      </c>
      <c r="AJ314" s="90" t="s">
        <v>135</v>
      </c>
      <c r="AX314" t="s">
        <v>464</v>
      </c>
      <c r="AY314" t="s">
        <v>135</v>
      </c>
    </row>
    <row r="315" ht="17.25" spans="25:51">
      <c r="Y315" s="87"/>
      <c r="Z315">
        <f t="shared" si="38"/>
        <v>0</v>
      </c>
      <c r="AA315" t="str">
        <f t="shared" si="36"/>
        <v>东沟支行</v>
      </c>
      <c r="AB315" s="82" t="s">
        <v>709</v>
      </c>
      <c r="AC315" s="82">
        <v>0</v>
      </c>
      <c r="AD315" s="82">
        <v>0</v>
      </c>
      <c r="AE315" s="82">
        <v>0</v>
      </c>
      <c r="AF315" s="82">
        <v>0</v>
      </c>
      <c r="AG315" t="str">
        <f t="shared" si="37"/>
        <v>东沟支行</v>
      </c>
      <c r="AI315" s="90" t="s">
        <v>710</v>
      </c>
      <c r="AJ315" s="90" t="s">
        <v>135</v>
      </c>
      <c r="AX315" t="s">
        <v>710</v>
      </c>
      <c r="AY315" t="s">
        <v>135</v>
      </c>
    </row>
    <row r="316" ht="17.25" spans="25:51">
      <c r="Y316" s="87"/>
      <c r="Z316">
        <f t="shared" si="38"/>
        <v>0</v>
      </c>
      <c r="AA316" t="str">
        <f t="shared" si="36"/>
        <v>北蔡支行</v>
      </c>
      <c r="AB316" s="82" t="s">
        <v>326</v>
      </c>
      <c r="AC316" s="82">
        <v>0</v>
      </c>
      <c r="AD316" s="82">
        <v>0</v>
      </c>
      <c r="AE316" s="82">
        <v>0</v>
      </c>
      <c r="AF316" s="82">
        <v>0</v>
      </c>
      <c r="AG316" t="str">
        <f t="shared" si="37"/>
        <v>北蔡支行</v>
      </c>
      <c r="AI316" s="90" t="s">
        <v>232</v>
      </c>
      <c r="AJ316" s="90" t="s">
        <v>93</v>
      </c>
      <c r="AX316" t="s">
        <v>232</v>
      </c>
      <c r="AY316" t="s">
        <v>93</v>
      </c>
    </row>
    <row r="317" ht="17.25" spans="25:51">
      <c r="Y317" s="87"/>
      <c r="Z317">
        <f t="shared" si="38"/>
        <v>0</v>
      </c>
      <c r="AA317" t="str">
        <f t="shared" si="36"/>
        <v>办公室</v>
      </c>
      <c r="AB317" s="82" t="s">
        <v>92</v>
      </c>
      <c r="AC317" s="82">
        <v>0</v>
      </c>
      <c r="AD317" s="82">
        <v>0</v>
      </c>
      <c r="AE317" s="82">
        <v>0</v>
      </c>
      <c r="AF317" s="82">
        <v>0</v>
      </c>
      <c r="AG317" t="str">
        <f t="shared" si="37"/>
        <v>办公室</v>
      </c>
      <c r="AI317" s="90" t="s">
        <v>712</v>
      </c>
      <c r="AJ317" s="90" t="s">
        <v>182</v>
      </c>
      <c r="AX317" t="s">
        <v>712</v>
      </c>
      <c r="AY317" t="s">
        <v>182</v>
      </c>
    </row>
    <row r="318" ht="17.25" spans="25:51">
      <c r="Y318" s="87"/>
      <c r="Z318">
        <f t="shared" si="38"/>
        <v>0</v>
      </c>
      <c r="AA318" t="str">
        <f t="shared" si="36"/>
        <v>张江支行</v>
      </c>
      <c r="AB318" s="82" t="s">
        <v>711</v>
      </c>
      <c r="AC318" s="82">
        <v>0</v>
      </c>
      <c r="AD318" s="82">
        <v>0</v>
      </c>
      <c r="AE318" s="82">
        <v>0</v>
      </c>
      <c r="AF318" s="82">
        <v>0</v>
      </c>
      <c r="AG318" t="str">
        <f t="shared" si="37"/>
        <v>张江支行</v>
      </c>
      <c r="AI318" s="94" t="s">
        <v>85</v>
      </c>
      <c r="AJ318" s="90" t="s">
        <v>93</v>
      </c>
      <c r="AX318" t="s">
        <v>85</v>
      </c>
      <c r="AY318" t="s">
        <v>93</v>
      </c>
    </row>
    <row r="319" ht="17.25" spans="25:51">
      <c r="Y319" s="87"/>
      <c r="Z319">
        <f t="shared" si="38"/>
        <v>0</v>
      </c>
      <c r="AA319" t="str">
        <f t="shared" si="36"/>
        <v>三林支行</v>
      </c>
      <c r="AB319" s="82" t="s">
        <v>713</v>
      </c>
      <c r="AC319" s="82">
        <v>0</v>
      </c>
      <c r="AD319" s="82">
        <v>0</v>
      </c>
      <c r="AE319" s="82">
        <v>0</v>
      </c>
      <c r="AF319" s="82">
        <v>0</v>
      </c>
      <c r="AG319" t="str">
        <f t="shared" si="37"/>
        <v>三林支行</v>
      </c>
      <c r="AI319" s="90" t="s">
        <v>573</v>
      </c>
      <c r="AJ319" s="90" t="s">
        <v>93</v>
      </c>
      <c r="AX319" t="s">
        <v>573</v>
      </c>
      <c r="AY319" t="s">
        <v>93</v>
      </c>
    </row>
    <row r="320" ht="17.25" spans="25:51">
      <c r="Y320" s="87"/>
      <c r="Z320">
        <f t="shared" si="38"/>
        <v>0</v>
      </c>
      <c r="AA320" t="str">
        <f t="shared" si="36"/>
        <v>运营管理部</v>
      </c>
      <c r="AB320" s="82" t="s">
        <v>285</v>
      </c>
      <c r="AC320" s="82">
        <v>0</v>
      </c>
      <c r="AD320" s="82">
        <v>0</v>
      </c>
      <c r="AE320" s="82">
        <v>0</v>
      </c>
      <c r="AF320" s="82">
        <v>0</v>
      </c>
      <c r="AG320" t="str">
        <f t="shared" si="37"/>
        <v>运营管理部</v>
      </c>
      <c r="AI320" s="90" t="s">
        <v>715</v>
      </c>
      <c r="AJ320" s="90" t="s">
        <v>72</v>
      </c>
      <c r="AX320" t="s">
        <v>715</v>
      </c>
      <c r="AY320" t="s">
        <v>72</v>
      </c>
    </row>
    <row r="321" ht="17.25" spans="25:51">
      <c r="Y321" s="87"/>
      <c r="Z321">
        <f t="shared" si="38"/>
        <v>0</v>
      </c>
      <c r="AA321">
        <f t="shared" si="36"/>
        <v>0</v>
      </c>
      <c r="AB321" s="82" t="s">
        <v>714</v>
      </c>
      <c r="AC321" s="82">
        <v>0</v>
      </c>
      <c r="AD321" s="82">
        <v>0</v>
      </c>
      <c r="AE321" s="82">
        <v>0</v>
      </c>
      <c r="AF321" s="82">
        <v>19000</v>
      </c>
      <c r="AG321">
        <f t="shared" si="37"/>
        <v>0</v>
      </c>
      <c r="AI321" s="90" t="s">
        <v>638</v>
      </c>
      <c r="AJ321" s="90" t="s">
        <v>72</v>
      </c>
      <c r="AX321" t="s">
        <v>638</v>
      </c>
      <c r="AY321" t="s">
        <v>72</v>
      </c>
    </row>
    <row r="322" ht="17.25" spans="25:51">
      <c r="Y322" s="87"/>
      <c r="Z322">
        <f t="shared" si="38"/>
        <v>0</v>
      </c>
      <c r="AA322" t="str">
        <f t="shared" ref="AA322:AA385" si="39">AG322</f>
        <v>运营管理部</v>
      </c>
      <c r="AB322" s="82" t="s">
        <v>350</v>
      </c>
      <c r="AC322" s="82">
        <v>0</v>
      </c>
      <c r="AD322" s="82">
        <v>0</v>
      </c>
      <c r="AE322" s="82">
        <v>0</v>
      </c>
      <c r="AF322" s="82">
        <v>0</v>
      </c>
      <c r="AG322" t="str">
        <f t="shared" ref="AG322:AG385" si="40">IFERROR(VLOOKUP(AB322,$AI:$AJ,2,FALSE),0)</f>
        <v>运营管理部</v>
      </c>
      <c r="AI322" s="90" t="s">
        <v>627</v>
      </c>
      <c r="AJ322" s="90" t="s">
        <v>72</v>
      </c>
      <c r="AX322" t="s">
        <v>627</v>
      </c>
      <c r="AY322" t="s">
        <v>72</v>
      </c>
    </row>
    <row r="323" ht="17.25" spans="25:51">
      <c r="Y323" s="87"/>
      <c r="Z323">
        <f t="shared" si="38"/>
        <v>0</v>
      </c>
      <c r="AA323" t="str">
        <f t="shared" si="39"/>
        <v>北蔡支行</v>
      </c>
      <c r="AB323" s="82" t="s">
        <v>176</v>
      </c>
      <c r="AC323" s="82">
        <v>0</v>
      </c>
      <c r="AD323" s="82">
        <v>0</v>
      </c>
      <c r="AE323" s="82">
        <v>0</v>
      </c>
      <c r="AF323" s="82">
        <v>0</v>
      </c>
      <c r="AG323" t="str">
        <f t="shared" si="40"/>
        <v>北蔡支行</v>
      </c>
      <c r="AI323" s="90" t="s">
        <v>623</v>
      </c>
      <c r="AJ323" s="90" t="s">
        <v>72</v>
      </c>
      <c r="AX323" t="s">
        <v>623</v>
      </c>
      <c r="AY323" t="s">
        <v>72</v>
      </c>
    </row>
    <row r="324" ht="17.25" spans="25:51">
      <c r="Y324" s="87"/>
      <c r="Z324">
        <f t="shared" si="38"/>
        <v>0</v>
      </c>
      <c r="AA324" t="str">
        <f t="shared" si="39"/>
        <v>高桥支行</v>
      </c>
      <c r="AB324" s="82" t="s">
        <v>716</v>
      </c>
      <c r="AC324" s="82">
        <v>0</v>
      </c>
      <c r="AD324" s="82">
        <v>0</v>
      </c>
      <c r="AE324" s="82">
        <v>0</v>
      </c>
      <c r="AF324" s="82">
        <v>0</v>
      </c>
      <c r="AG324" t="str">
        <f t="shared" si="40"/>
        <v>高桥支行</v>
      </c>
      <c r="AI324" s="90" t="s">
        <v>717</v>
      </c>
      <c r="AJ324" s="90" t="s">
        <v>72</v>
      </c>
      <c r="AX324" t="s">
        <v>717</v>
      </c>
      <c r="AY324" t="s">
        <v>72</v>
      </c>
    </row>
    <row r="325" ht="17.25" spans="25:51">
      <c r="Y325" s="87"/>
      <c r="Z325">
        <f t="shared" si="38"/>
        <v>0</v>
      </c>
      <c r="AA325" t="str">
        <f t="shared" si="39"/>
        <v>营业部</v>
      </c>
      <c r="AB325" s="82" t="s">
        <v>331</v>
      </c>
      <c r="AC325" s="82">
        <v>0</v>
      </c>
      <c r="AD325" s="82">
        <v>98000</v>
      </c>
      <c r="AE325" s="82">
        <v>0</v>
      </c>
      <c r="AF325" s="82">
        <v>118000</v>
      </c>
      <c r="AG325" t="str">
        <f t="shared" si="40"/>
        <v>营业部</v>
      </c>
      <c r="AI325" s="90" t="s">
        <v>390</v>
      </c>
      <c r="AJ325" s="90" t="s">
        <v>72</v>
      </c>
      <c r="AX325" t="s">
        <v>390</v>
      </c>
      <c r="AY325" t="s">
        <v>72</v>
      </c>
    </row>
    <row r="326" ht="17.25" spans="25:51">
      <c r="Y326" s="87"/>
      <c r="Z326">
        <f t="shared" si="38"/>
        <v>0</v>
      </c>
      <c r="AA326">
        <f t="shared" si="39"/>
        <v>0</v>
      </c>
      <c r="AB326" s="82" t="s">
        <v>718</v>
      </c>
      <c r="AC326" s="82">
        <v>0</v>
      </c>
      <c r="AD326" s="82">
        <v>0</v>
      </c>
      <c r="AE326" s="82">
        <v>0</v>
      </c>
      <c r="AF326" s="82">
        <v>0</v>
      </c>
      <c r="AG326">
        <f t="shared" si="40"/>
        <v>0</v>
      </c>
      <c r="AI326" s="90" t="s">
        <v>396</v>
      </c>
      <c r="AJ326" s="90" t="s">
        <v>72</v>
      </c>
      <c r="AX326" t="s">
        <v>396</v>
      </c>
      <c r="AY326" t="s">
        <v>72</v>
      </c>
    </row>
    <row r="327" ht="17.25" spans="25:51">
      <c r="Y327" s="87"/>
      <c r="Z327">
        <f t="shared" si="38"/>
        <v>0</v>
      </c>
      <c r="AA327">
        <f t="shared" si="39"/>
        <v>0</v>
      </c>
      <c r="AB327" s="82" t="s">
        <v>334</v>
      </c>
      <c r="AC327" s="82">
        <v>0</v>
      </c>
      <c r="AD327" s="82">
        <v>0</v>
      </c>
      <c r="AE327" s="82">
        <v>0</v>
      </c>
      <c r="AF327" s="82">
        <v>0</v>
      </c>
      <c r="AG327">
        <f t="shared" si="40"/>
        <v>0</v>
      </c>
      <c r="AI327" s="90" t="s">
        <v>719</v>
      </c>
      <c r="AJ327" s="90" t="s">
        <v>72</v>
      </c>
      <c r="AX327" t="s">
        <v>719</v>
      </c>
      <c r="AY327" t="s">
        <v>72</v>
      </c>
    </row>
    <row r="328" ht="17.25" spans="25:51">
      <c r="Y328" s="87"/>
      <c r="Z328">
        <f t="shared" si="38"/>
        <v>0</v>
      </c>
      <c r="AA328" t="str">
        <f t="shared" si="39"/>
        <v>市场一部</v>
      </c>
      <c r="AB328" s="82" t="s">
        <v>580</v>
      </c>
      <c r="AC328" s="82">
        <v>0</v>
      </c>
      <c r="AD328" s="82">
        <v>0</v>
      </c>
      <c r="AE328" s="82">
        <v>0</v>
      </c>
      <c r="AF328" s="82">
        <v>0</v>
      </c>
      <c r="AG328" t="str">
        <f t="shared" si="40"/>
        <v>市场一部</v>
      </c>
      <c r="AI328" s="90" t="s">
        <v>720</v>
      </c>
      <c r="AJ328" s="90" t="s">
        <v>72</v>
      </c>
      <c r="AX328" t="s">
        <v>720</v>
      </c>
      <c r="AY328" t="s">
        <v>72</v>
      </c>
    </row>
    <row r="329" ht="17.25" spans="25:51">
      <c r="Y329" s="87"/>
      <c r="Z329">
        <f t="shared" si="38"/>
        <v>0</v>
      </c>
      <c r="AA329" t="str">
        <f t="shared" si="39"/>
        <v>风险管理部</v>
      </c>
      <c r="AB329" s="82" t="s">
        <v>483</v>
      </c>
      <c r="AC329" s="82">
        <v>0</v>
      </c>
      <c r="AD329" s="82">
        <v>0</v>
      </c>
      <c r="AE329" s="82">
        <v>0</v>
      </c>
      <c r="AF329" s="82">
        <v>0</v>
      </c>
      <c r="AG329" t="str">
        <f t="shared" si="40"/>
        <v>风险管理部</v>
      </c>
      <c r="AI329" s="90" t="s">
        <v>722</v>
      </c>
      <c r="AJ329" s="90" t="s">
        <v>72</v>
      </c>
      <c r="AX329" t="s">
        <v>722</v>
      </c>
      <c r="AY329" t="s">
        <v>72</v>
      </c>
    </row>
    <row r="330" ht="17.25" spans="25:51">
      <c r="Y330" s="87"/>
      <c r="Z330">
        <f t="shared" si="38"/>
        <v>0</v>
      </c>
      <c r="AA330">
        <f t="shared" si="39"/>
        <v>0</v>
      </c>
      <c r="AB330" s="82" t="s">
        <v>721</v>
      </c>
      <c r="AC330" s="82">
        <v>0</v>
      </c>
      <c r="AD330" s="82">
        <v>0</v>
      </c>
      <c r="AE330" s="82">
        <v>0</v>
      </c>
      <c r="AF330" s="82">
        <v>0</v>
      </c>
      <c r="AG330">
        <f t="shared" si="40"/>
        <v>0</v>
      </c>
      <c r="AI330" s="90" t="s">
        <v>704</v>
      </c>
      <c r="AJ330" s="90" t="s">
        <v>72</v>
      </c>
      <c r="AX330" t="s">
        <v>704</v>
      </c>
      <c r="AY330" t="s">
        <v>72</v>
      </c>
    </row>
    <row r="331" ht="17.25" spans="25:51">
      <c r="Y331" s="87"/>
      <c r="Z331">
        <f t="shared" si="38"/>
        <v>0</v>
      </c>
      <c r="AA331">
        <f t="shared" si="39"/>
        <v>0</v>
      </c>
      <c r="AB331" s="82" t="s">
        <v>723</v>
      </c>
      <c r="AC331" s="82">
        <v>0</v>
      </c>
      <c r="AD331" s="82">
        <v>0</v>
      </c>
      <c r="AE331" s="82">
        <v>0</v>
      </c>
      <c r="AF331" s="82">
        <v>0</v>
      </c>
      <c r="AG331">
        <f t="shared" si="40"/>
        <v>0</v>
      </c>
      <c r="AI331" s="90" t="s">
        <v>281</v>
      </c>
      <c r="AJ331" s="90" t="s">
        <v>72</v>
      </c>
      <c r="AX331" t="s">
        <v>281</v>
      </c>
      <c r="AY331" t="s">
        <v>72</v>
      </c>
    </row>
    <row r="332" ht="17.25" spans="25:51">
      <c r="Y332" s="87"/>
      <c r="Z332">
        <f t="shared" si="38"/>
        <v>0</v>
      </c>
      <c r="AA332" t="str">
        <f t="shared" si="39"/>
        <v>合规内控部</v>
      </c>
      <c r="AB332" s="82" t="s">
        <v>479</v>
      </c>
      <c r="AC332" s="82">
        <v>0</v>
      </c>
      <c r="AD332" s="82">
        <v>0</v>
      </c>
      <c r="AE332" s="82">
        <v>0</v>
      </c>
      <c r="AF332" s="82">
        <v>0</v>
      </c>
      <c r="AG332" t="str">
        <f t="shared" si="40"/>
        <v>合规内控部</v>
      </c>
      <c r="AI332" s="90" t="s">
        <v>601</v>
      </c>
      <c r="AJ332" s="90" t="s">
        <v>72</v>
      </c>
      <c r="AX332" t="s">
        <v>601</v>
      </c>
      <c r="AY332" t="s">
        <v>72</v>
      </c>
    </row>
    <row r="333" ht="17.25" spans="25:51">
      <c r="Y333" s="87"/>
      <c r="Z333">
        <f t="shared" si="38"/>
        <v>0</v>
      </c>
      <c r="AA333" t="str">
        <f t="shared" si="39"/>
        <v>零售市场部</v>
      </c>
      <c r="AB333" s="82" t="s">
        <v>158</v>
      </c>
      <c r="AC333" s="82">
        <v>0</v>
      </c>
      <c r="AD333" s="82">
        <v>0</v>
      </c>
      <c r="AE333" s="82">
        <v>0</v>
      </c>
      <c r="AF333" s="82">
        <v>10000</v>
      </c>
      <c r="AG333" t="str">
        <f t="shared" si="40"/>
        <v>零售市场部</v>
      </c>
      <c r="AI333" s="90" t="s">
        <v>724</v>
      </c>
      <c r="AJ333" s="90" t="s">
        <v>72</v>
      </c>
      <c r="AX333" t="s">
        <v>724</v>
      </c>
      <c r="AY333" t="s">
        <v>72</v>
      </c>
    </row>
    <row r="334" ht="17.25" spans="25:51">
      <c r="Y334" s="87"/>
      <c r="Z334">
        <f t="shared" si="38"/>
        <v>0</v>
      </c>
      <c r="AA334" t="str">
        <f t="shared" si="39"/>
        <v>川沙支行</v>
      </c>
      <c r="AB334" s="82" t="s">
        <v>336</v>
      </c>
      <c r="AC334" s="82">
        <v>0</v>
      </c>
      <c r="AD334" s="82">
        <v>0</v>
      </c>
      <c r="AE334" s="82">
        <v>0</v>
      </c>
      <c r="AF334" s="82">
        <v>0</v>
      </c>
      <c r="AG334" t="str">
        <f t="shared" si="40"/>
        <v>川沙支行</v>
      </c>
      <c r="AI334" s="90" t="s">
        <v>252</v>
      </c>
      <c r="AJ334" s="90" t="s">
        <v>72</v>
      </c>
      <c r="AX334" t="s">
        <v>252</v>
      </c>
      <c r="AY334" t="s">
        <v>72</v>
      </c>
    </row>
    <row r="335" ht="17.25" spans="25:51">
      <c r="Y335" s="87"/>
      <c r="Z335">
        <f t="shared" si="38"/>
        <v>0</v>
      </c>
      <c r="AA335">
        <f t="shared" si="39"/>
        <v>0</v>
      </c>
      <c r="AB335" s="82" t="s">
        <v>725</v>
      </c>
      <c r="AC335" s="82">
        <v>0</v>
      </c>
      <c r="AD335" s="82">
        <v>0</v>
      </c>
      <c r="AE335" s="82">
        <v>0</v>
      </c>
      <c r="AF335" s="82">
        <v>0</v>
      </c>
      <c r="AG335">
        <f t="shared" si="40"/>
        <v>0</v>
      </c>
      <c r="AI335" s="90" t="s">
        <v>713</v>
      </c>
      <c r="AJ335" s="90" t="s">
        <v>72</v>
      </c>
      <c r="AX335" t="s">
        <v>713</v>
      </c>
      <c r="AY335" t="s">
        <v>72</v>
      </c>
    </row>
    <row r="336" ht="17.25" spans="25:51">
      <c r="Y336" s="87"/>
      <c r="Z336">
        <f t="shared" si="38"/>
        <v>0</v>
      </c>
      <c r="AA336" t="str">
        <f t="shared" si="39"/>
        <v>办公室</v>
      </c>
      <c r="AB336" s="82" t="s">
        <v>47</v>
      </c>
      <c r="AC336" s="82">
        <v>0</v>
      </c>
      <c r="AD336" s="82">
        <v>0</v>
      </c>
      <c r="AE336" s="82">
        <v>0</v>
      </c>
      <c r="AF336" s="82">
        <v>0</v>
      </c>
      <c r="AG336" t="str">
        <f t="shared" si="40"/>
        <v>办公室</v>
      </c>
      <c r="AI336" s="95" t="s">
        <v>587</v>
      </c>
      <c r="AJ336" s="90" t="s">
        <v>72</v>
      </c>
      <c r="AX336" t="s">
        <v>587</v>
      </c>
      <c r="AY336" t="s">
        <v>72</v>
      </c>
    </row>
    <row r="337" ht="17.25" spans="25:51">
      <c r="Y337" s="87"/>
      <c r="Z337">
        <f t="shared" si="38"/>
        <v>0</v>
      </c>
      <c r="AA337" t="str">
        <f t="shared" si="39"/>
        <v>零售金融部</v>
      </c>
      <c r="AB337" s="82" t="s">
        <v>269</v>
      </c>
      <c r="AC337" s="82">
        <v>0</v>
      </c>
      <c r="AD337" s="82">
        <v>0</v>
      </c>
      <c r="AE337" s="82">
        <v>0</v>
      </c>
      <c r="AF337" s="82">
        <v>0</v>
      </c>
      <c r="AG337" t="str">
        <f t="shared" si="40"/>
        <v>零售金融部</v>
      </c>
      <c r="AI337" s="96" t="s">
        <v>207</v>
      </c>
      <c r="AJ337" s="90" t="s">
        <v>72</v>
      </c>
      <c r="AX337" t="s">
        <v>207</v>
      </c>
      <c r="AY337" t="s">
        <v>72</v>
      </c>
    </row>
    <row r="338" ht="17.25" spans="25:51">
      <c r="Y338" s="87"/>
      <c r="Z338">
        <f t="shared" si="38"/>
        <v>0</v>
      </c>
      <c r="AA338" t="str">
        <f t="shared" si="39"/>
        <v>营业部</v>
      </c>
      <c r="AB338" s="82" t="s">
        <v>593</v>
      </c>
      <c r="AC338" s="82">
        <v>0</v>
      </c>
      <c r="AD338" s="82">
        <v>0</v>
      </c>
      <c r="AE338" s="82">
        <v>0</v>
      </c>
      <c r="AF338" s="82">
        <v>0</v>
      </c>
      <c r="AG338" t="str">
        <f t="shared" si="40"/>
        <v>营业部</v>
      </c>
      <c r="AI338" s="90" t="s">
        <v>520</v>
      </c>
      <c r="AJ338" s="90" t="s">
        <v>72</v>
      </c>
      <c r="AX338" t="s">
        <v>520</v>
      </c>
      <c r="AY338" t="s">
        <v>72</v>
      </c>
    </row>
    <row r="339" ht="17.25" spans="25:51">
      <c r="Y339" s="87"/>
      <c r="Z339">
        <f t="shared" si="38"/>
        <v>0</v>
      </c>
      <c r="AA339">
        <f t="shared" si="39"/>
        <v>0</v>
      </c>
      <c r="AB339" s="82" t="s">
        <v>726</v>
      </c>
      <c r="AC339" s="82">
        <v>0</v>
      </c>
      <c r="AD339" s="82">
        <v>0</v>
      </c>
      <c r="AE339" s="82">
        <v>0</v>
      </c>
      <c r="AF339" s="82">
        <v>0</v>
      </c>
      <c r="AG339">
        <f t="shared" si="40"/>
        <v>0</v>
      </c>
      <c r="AI339" s="90" t="s">
        <v>728</v>
      </c>
      <c r="AJ339" s="90" t="s">
        <v>72</v>
      </c>
      <c r="AX339" t="s">
        <v>728</v>
      </c>
      <c r="AY339" t="s">
        <v>72</v>
      </c>
    </row>
    <row r="340" ht="17.25" spans="25:51">
      <c r="Y340" s="87"/>
      <c r="Z340">
        <f t="shared" si="38"/>
        <v>0</v>
      </c>
      <c r="AA340" t="str">
        <f t="shared" si="39"/>
        <v>曹路支行</v>
      </c>
      <c r="AB340" s="82" t="s">
        <v>727</v>
      </c>
      <c r="AC340" s="82">
        <v>0</v>
      </c>
      <c r="AD340" s="82">
        <v>0</v>
      </c>
      <c r="AE340" s="82">
        <v>0</v>
      </c>
      <c r="AF340" s="82">
        <v>0</v>
      </c>
      <c r="AG340" t="str">
        <f t="shared" si="40"/>
        <v>曹路支行</v>
      </c>
      <c r="AI340" s="90" t="s">
        <v>729</v>
      </c>
      <c r="AJ340" s="90" t="s">
        <v>72</v>
      </c>
      <c r="AX340" t="s">
        <v>729</v>
      </c>
      <c r="AY340" t="s">
        <v>72</v>
      </c>
    </row>
    <row r="341" ht="17.25" spans="25:51">
      <c r="Y341" s="87"/>
      <c r="Z341">
        <f t="shared" si="38"/>
        <v>0</v>
      </c>
      <c r="AA341" t="str">
        <f t="shared" si="39"/>
        <v>风险管理部</v>
      </c>
      <c r="AB341" s="82" t="s">
        <v>518</v>
      </c>
      <c r="AC341" s="82">
        <v>0</v>
      </c>
      <c r="AD341" s="82">
        <v>0</v>
      </c>
      <c r="AE341" s="82">
        <v>0</v>
      </c>
      <c r="AF341" s="82">
        <v>0</v>
      </c>
      <c r="AG341" t="str">
        <f t="shared" si="40"/>
        <v>风险管理部</v>
      </c>
      <c r="AI341" s="90" t="s">
        <v>730</v>
      </c>
      <c r="AJ341" s="90" t="s">
        <v>72</v>
      </c>
      <c r="AX341" t="s">
        <v>730</v>
      </c>
      <c r="AY341" t="s">
        <v>72</v>
      </c>
    </row>
    <row r="342" ht="17.25" spans="25:51">
      <c r="Y342" s="87"/>
      <c r="Z342">
        <f t="shared" si="38"/>
        <v>0</v>
      </c>
      <c r="AA342" t="str">
        <f t="shared" si="39"/>
        <v>人力资源部</v>
      </c>
      <c r="AB342" s="82" t="s">
        <v>174</v>
      </c>
      <c r="AC342" s="82">
        <v>0</v>
      </c>
      <c r="AD342" s="82">
        <v>0</v>
      </c>
      <c r="AE342" s="82">
        <v>0</v>
      </c>
      <c r="AF342" s="82">
        <v>0</v>
      </c>
      <c r="AG342" t="str">
        <f t="shared" si="40"/>
        <v>人力资源部</v>
      </c>
      <c r="AI342" s="90" t="s">
        <v>732</v>
      </c>
      <c r="AJ342" s="90" t="s">
        <v>72</v>
      </c>
      <c r="AX342" t="s">
        <v>732</v>
      </c>
      <c r="AY342" t="s">
        <v>72</v>
      </c>
    </row>
    <row r="343" ht="17.25" spans="25:51">
      <c r="Y343" s="87"/>
      <c r="Z343">
        <f t="shared" si="38"/>
        <v>0</v>
      </c>
      <c r="AA343">
        <f t="shared" si="39"/>
        <v>0</v>
      </c>
      <c r="AB343" s="82" t="s">
        <v>731</v>
      </c>
      <c r="AC343" s="82">
        <v>0</v>
      </c>
      <c r="AD343" s="82">
        <v>0</v>
      </c>
      <c r="AE343" s="82">
        <v>0</v>
      </c>
      <c r="AF343" s="82">
        <v>0</v>
      </c>
      <c r="AG343">
        <f t="shared" si="40"/>
        <v>0</v>
      </c>
      <c r="AI343" s="90" t="s">
        <v>734</v>
      </c>
      <c r="AJ343" s="90" t="s">
        <v>72</v>
      </c>
      <c r="AX343" t="s">
        <v>734</v>
      </c>
      <c r="AY343" t="s">
        <v>72</v>
      </c>
    </row>
    <row r="344" ht="17.25" spans="25:51">
      <c r="Y344" s="87"/>
      <c r="Z344">
        <f t="shared" si="38"/>
        <v>0</v>
      </c>
      <c r="AA344">
        <f t="shared" si="39"/>
        <v>0</v>
      </c>
      <c r="AB344" s="82" t="s">
        <v>733</v>
      </c>
      <c r="AC344" s="82">
        <v>0</v>
      </c>
      <c r="AD344" s="82">
        <v>0</v>
      </c>
      <c r="AE344" s="82">
        <v>0</v>
      </c>
      <c r="AF344" s="82">
        <v>0</v>
      </c>
      <c r="AG344">
        <f t="shared" si="40"/>
        <v>0</v>
      </c>
      <c r="AI344" s="90" t="s">
        <v>735</v>
      </c>
      <c r="AJ344" s="90" t="s">
        <v>72</v>
      </c>
      <c r="AX344" t="s">
        <v>735</v>
      </c>
      <c r="AY344" t="s">
        <v>72</v>
      </c>
    </row>
    <row r="345" ht="17.25" spans="25:51">
      <c r="Y345" s="87"/>
      <c r="Z345">
        <f t="shared" si="38"/>
        <v>0</v>
      </c>
      <c r="AA345" t="str">
        <f t="shared" si="39"/>
        <v>川沙支行</v>
      </c>
      <c r="AB345" s="82" t="s">
        <v>338</v>
      </c>
      <c r="AC345" s="82">
        <v>0</v>
      </c>
      <c r="AD345" s="82">
        <v>0</v>
      </c>
      <c r="AE345" s="82">
        <v>0</v>
      </c>
      <c r="AF345" s="82">
        <v>0</v>
      </c>
      <c r="AG345" t="str">
        <f t="shared" si="40"/>
        <v>川沙支行</v>
      </c>
      <c r="AI345" s="90" t="s">
        <v>737</v>
      </c>
      <c r="AJ345" s="90" t="s">
        <v>117</v>
      </c>
      <c r="AX345" t="s">
        <v>737</v>
      </c>
      <c r="AY345" t="s">
        <v>117</v>
      </c>
    </row>
    <row r="346" ht="17.25" spans="25:51">
      <c r="Y346" s="87"/>
      <c r="Z346">
        <f t="shared" si="38"/>
        <v>0</v>
      </c>
      <c r="AA346" t="str">
        <f t="shared" si="39"/>
        <v>高行支行</v>
      </c>
      <c r="AB346" s="82" t="s">
        <v>736</v>
      </c>
      <c r="AC346" s="82">
        <v>0</v>
      </c>
      <c r="AD346" s="82">
        <v>0</v>
      </c>
      <c r="AE346" s="82">
        <v>0</v>
      </c>
      <c r="AF346" s="82">
        <v>0</v>
      </c>
      <c r="AG346" t="str">
        <f t="shared" si="40"/>
        <v>高行支行</v>
      </c>
      <c r="AI346" s="90" t="s">
        <v>144</v>
      </c>
      <c r="AJ346" s="90" t="s">
        <v>117</v>
      </c>
      <c r="AX346" t="s">
        <v>144</v>
      </c>
      <c r="AY346" t="s">
        <v>117</v>
      </c>
    </row>
    <row r="347" ht="17.25" spans="25:51">
      <c r="Y347" s="87"/>
      <c r="Z347">
        <f t="shared" si="38"/>
        <v>0</v>
      </c>
      <c r="AA347" t="str">
        <f t="shared" si="39"/>
        <v>运营管理部业务保障部</v>
      </c>
      <c r="AB347" s="82" t="s">
        <v>418</v>
      </c>
      <c r="AC347" s="82">
        <v>0</v>
      </c>
      <c r="AD347" s="82">
        <v>0</v>
      </c>
      <c r="AE347" s="82">
        <v>0</v>
      </c>
      <c r="AF347" s="82">
        <v>200000</v>
      </c>
      <c r="AG347" t="str">
        <f t="shared" si="40"/>
        <v>运营管理部业务保障部</v>
      </c>
      <c r="AI347" s="90" t="s">
        <v>451</v>
      </c>
      <c r="AJ347" s="90" t="s">
        <v>117</v>
      </c>
      <c r="AX347" t="s">
        <v>451</v>
      </c>
      <c r="AY347" t="s">
        <v>117</v>
      </c>
    </row>
    <row r="348" ht="17.25" spans="25:51">
      <c r="Y348" s="87"/>
      <c r="Z348">
        <f t="shared" si="38"/>
        <v>0</v>
      </c>
      <c r="AA348">
        <f t="shared" si="39"/>
        <v>0</v>
      </c>
      <c r="AB348" s="82" t="s">
        <v>738</v>
      </c>
      <c r="AC348" s="82">
        <v>0</v>
      </c>
      <c r="AD348" s="82">
        <v>0</v>
      </c>
      <c r="AE348" s="82">
        <v>0</v>
      </c>
      <c r="AF348" s="82">
        <v>0</v>
      </c>
      <c r="AG348">
        <f t="shared" si="40"/>
        <v>0</v>
      </c>
      <c r="AI348" s="90" t="s">
        <v>198</v>
      </c>
      <c r="AJ348" s="90" t="s">
        <v>117</v>
      </c>
      <c r="AX348" t="s">
        <v>198</v>
      </c>
      <c r="AY348" t="s">
        <v>117</v>
      </c>
    </row>
    <row r="349" ht="17.25" spans="25:51">
      <c r="Y349" s="87"/>
      <c r="Z349">
        <f t="shared" si="38"/>
        <v>0</v>
      </c>
      <c r="AA349" t="str">
        <f t="shared" si="39"/>
        <v>零售市场部</v>
      </c>
      <c r="AB349" s="82" t="s">
        <v>185</v>
      </c>
      <c r="AC349" s="82">
        <v>0</v>
      </c>
      <c r="AD349" s="82">
        <v>0</v>
      </c>
      <c r="AE349" s="82">
        <v>0</v>
      </c>
      <c r="AF349" s="82">
        <v>0</v>
      </c>
      <c r="AG349" t="str">
        <f t="shared" si="40"/>
        <v>零售市场部</v>
      </c>
      <c r="AI349" s="95" t="s">
        <v>487</v>
      </c>
      <c r="AJ349" s="90" t="s">
        <v>117</v>
      </c>
      <c r="AX349" t="s">
        <v>487</v>
      </c>
      <c r="AY349" t="s">
        <v>117</v>
      </c>
    </row>
    <row r="350" ht="17.25" spans="25:51">
      <c r="Y350" s="87"/>
      <c r="Z350">
        <f t="shared" si="38"/>
        <v>0</v>
      </c>
      <c r="AA350">
        <f t="shared" si="39"/>
        <v>0</v>
      </c>
      <c r="AB350" s="82" t="s">
        <v>739</v>
      </c>
      <c r="AC350" s="82">
        <v>0</v>
      </c>
      <c r="AD350" s="82">
        <v>0</v>
      </c>
      <c r="AE350" s="82">
        <v>0</v>
      </c>
      <c r="AF350" s="82">
        <v>0</v>
      </c>
      <c r="AG350">
        <f t="shared" si="40"/>
        <v>0</v>
      </c>
      <c r="AI350" s="96" t="s">
        <v>155</v>
      </c>
      <c r="AJ350" s="90" t="s">
        <v>117</v>
      </c>
      <c r="AX350" t="s">
        <v>155</v>
      </c>
      <c r="AY350" t="s">
        <v>117</v>
      </c>
    </row>
    <row r="351" ht="17.25" spans="25:51">
      <c r="Y351" s="87"/>
      <c r="Z351">
        <f t="shared" si="38"/>
        <v>0</v>
      </c>
      <c r="AA351" t="str">
        <f t="shared" si="39"/>
        <v>孙桥支行</v>
      </c>
      <c r="AB351" s="82" t="s">
        <v>342</v>
      </c>
      <c r="AC351" s="82">
        <v>0</v>
      </c>
      <c r="AD351" s="82">
        <v>0</v>
      </c>
      <c r="AE351" s="82">
        <v>0</v>
      </c>
      <c r="AF351" s="82">
        <v>0</v>
      </c>
      <c r="AG351" t="str">
        <f t="shared" si="40"/>
        <v>孙桥支行</v>
      </c>
      <c r="AI351" s="90" t="s">
        <v>740</v>
      </c>
      <c r="AJ351" s="90" t="s">
        <v>117</v>
      </c>
      <c r="AX351" t="s">
        <v>740</v>
      </c>
      <c r="AY351" t="s">
        <v>117</v>
      </c>
    </row>
    <row r="352" ht="17.25" spans="25:51">
      <c r="Y352" s="87"/>
      <c r="Z352">
        <f t="shared" si="38"/>
        <v>0</v>
      </c>
      <c r="AA352" t="str">
        <f t="shared" si="39"/>
        <v>凌兆分理处</v>
      </c>
      <c r="AB352" s="82" t="s">
        <v>345</v>
      </c>
      <c r="AC352" s="82">
        <v>0</v>
      </c>
      <c r="AD352" s="82">
        <v>0</v>
      </c>
      <c r="AE352" s="82">
        <v>0</v>
      </c>
      <c r="AF352" s="82">
        <v>0</v>
      </c>
      <c r="AG352" t="str">
        <f t="shared" si="40"/>
        <v>凌兆分理处</v>
      </c>
      <c r="AI352" s="90" t="s">
        <v>742</v>
      </c>
      <c r="AJ352" s="90" t="s">
        <v>117</v>
      </c>
      <c r="AX352" t="s">
        <v>742</v>
      </c>
      <c r="AY352" t="s">
        <v>117</v>
      </c>
    </row>
    <row r="353" ht="17.25" spans="25:51">
      <c r="Y353" s="87"/>
      <c r="Z353">
        <f t="shared" si="38"/>
        <v>0</v>
      </c>
      <c r="AA353">
        <f t="shared" si="39"/>
        <v>0</v>
      </c>
      <c r="AB353" s="82" t="s">
        <v>741</v>
      </c>
      <c r="AC353" s="82">
        <v>0</v>
      </c>
      <c r="AD353" s="82">
        <v>0</v>
      </c>
      <c r="AE353" s="82">
        <v>0</v>
      </c>
      <c r="AF353" s="82">
        <v>0</v>
      </c>
      <c r="AG353">
        <f t="shared" si="40"/>
        <v>0</v>
      </c>
      <c r="AI353" s="90" t="s">
        <v>744</v>
      </c>
      <c r="AJ353" s="90" t="s">
        <v>117</v>
      </c>
      <c r="AX353" t="s">
        <v>744</v>
      </c>
      <c r="AY353" t="s">
        <v>117</v>
      </c>
    </row>
    <row r="354" ht="17.25" spans="25:51">
      <c r="Y354" s="87"/>
      <c r="Z354">
        <f t="shared" si="38"/>
        <v>0</v>
      </c>
      <c r="AA354" t="str">
        <f t="shared" si="39"/>
        <v>孙桥支行</v>
      </c>
      <c r="AB354" s="82" t="s">
        <v>743</v>
      </c>
      <c r="AC354" s="82">
        <v>0</v>
      </c>
      <c r="AD354" s="82">
        <v>0</v>
      </c>
      <c r="AE354" s="82">
        <v>0</v>
      </c>
      <c r="AF354" s="82">
        <v>0</v>
      </c>
      <c r="AG354" t="str">
        <f t="shared" si="40"/>
        <v>孙桥支行</v>
      </c>
      <c r="AI354" s="90" t="s">
        <v>746</v>
      </c>
      <c r="AJ354" s="90" t="s">
        <v>117</v>
      </c>
      <c r="AX354" t="s">
        <v>746</v>
      </c>
      <c r="AY354" t="s">
        <v>117</v>
      </c>
    </row>
    <row r="355" ht="17.25" spans="25:51">
      <c r="Y355" s="87"/>
      <c r="Z355">
        <f t="shared" si="38"/>
        <v>0</v>
      </c>
      <c r="AA355" t="str">
        <f t="shared" si="39"/>
        <v>金桥支行</v>
      </c>
      <c r="AB355" s="82" t="s">
        <v>745</v>
      </c>
      <c r="AC355" s="82">
        <v>0</v>
      </c>
      <c r="AD355" s="82">
        <v>0</v>
      </c>
      <c r="AE355" s="82">
        <v>0</v>
      </c>
      <c r="AF355" s="82">
        <v>0</v>
      </c>
      <c r="AG355" t="str">
        <f t="shared" si="40"/>
        <v>金桥支行</v>
      </c>
      <c r="AI355" s="90" t="s">
        <v>747</v>
      </c>
      <c r="AJ355" s="90" t="s">
        <v>221</v>
      </c>
      <c r="AX355" t="s">
        <v>747</v>
      </c>
      <c r="AY355" t="s">
        <v>221</v>
      </c>
    </row>
    <row r="356" ht="17.25" spans="25:51">
      <c r="Y356" s="87"/>
      <c r="Z356">
        <f t="shared" si="38"/>
        <v>0</v>
      </c>
      <c r="AA356" t="str">
        <f t="shared" si="39"/>
        <v>营业部</v>
      </c>
      <c r="AB356" s="82" t="s">
        <v>633</v>
      </c>
      <c r="AC356" s="82">
        <v>0</v>
      </c>
      <c r="AD356" s="82">
        <v>0</v>
      </c>
      <c r="AE356" s="82">
        <v>0</v>
      </c>
      <c r="AF356" s="82">
        <v>0</v>
      </c>
      <c r="AG356" t="str">
        <f t="shared" si="40"/>
        <v>营业部</v>
      </c>
      <c r="AI356" s="95" t="s">
        <v>749</v>
      </c>
      <c r="AJ356" s="90" t="s">
        <v>149</v>
      </c>
      <c r="AX356" t="s">
        <v>749</v>
      </c>
      <c r="AY356" t="s">
        <v>149</v>
      </c>
    </row>
    <row r="357" ht="17.25" spans="25:51">
      <c r="Y357" s="87"/>
      <c r="Z357">
        <f t="shared" si="38"/>
        <v>0</v>
      </c>
      <c r="AA357">
        <f t="shared" si="39"/>
        <v>0</v>
      </c>
      <c r="AB357" s="82" t="s">
        <v>748</v>
      </c>
      <c r="AC357" s="82">
        <v>0</v>
      </c>
      <c r="AD357" s="82">
        <v>0</v>
      </c>
      <c r="AE357" s="82">
        <v>0</v>
      </c>
      <c r="AF357" s="82">
        <v>0</v>
      </c>
      <c r="AG357">
        <f t="shared" si="40"/>
        <v>0</v>
      </c>
      <c r="AI357" s="96" t="s">
        <v>266</v>
      </c>
      <c r="AJ357" s="90" t="s">
        <v>149</v>
      </c>
      <c r="AX357" t="s">
        <v>266</v>
      </c>
      <c r="AY357" t="s">
        <v>149</v>
      </c>
    </row>
    <row r="358" ht="17.25" spans="25:51">
      <c r="Y358" s="87"/>
      <c r="Z358">
        <f t="shared" si="38"/>
        <v>0</v>
      </c>
      <c r="AA358">
        <f t="shared" si="39"/>
        <v>0</v>
      </c>
      <c r="AB358" s="82" t="s">
        <v>750</v>
      </c>
      <c r="AC358" s="82">
        <v>0</v>
      </c>
      <c r="AD358" s="82">
        <v>0</v>
      </c>
      <c r="AE358" s="82">
        <v>0</v>
      </c>
      <c r="AF358" s="82">
        <v>0</v>
      </c>
      <c r="AG358">
        <f t="shared" si="40"/>
        <v>0</v>
      </c>
      <c r="AI358" s="90" t="s">
        <v>751</v>
      </c>
      <c r="AJ358" s="90" t="s">
        <v>149</v>
      </c>
      <c r="AX358" t="s">
        <v>751</v>
      </c>
      <c r="AY358" t="s">
        <v>149</v>
      </c>
    </row>
    <row r="359" ht="17.25" spans="25:51">
      <c r="Y359" s="87"/>
      <c r="Z359">
        <f t="shared" si="38"/>
        <v>0</v>
      </c>
      <c r="AA359" t="str">
        <f t="shared" si="39"/>
        <v>风险管理部</v>
      </c>
      <c r="AB359" s="82" t="s">
        <v>495</v>
      </c>
      <c r="AC359" s="82">
        <v>0</v>
      </c>
      <c r="AD359" s="82">
        <v>0</v>
      </c>
      <c r="AE359" s="82">
        <v>0</v>
      </c>
      <c r="AF359" s="82">
        <v>0</v>
      </c>
      <c r="AG359" t="str">
        <f t="shared" si="40"/>
        <v>风险管理部</v>
      </c>
      <c r="AI359" s="90" t="s">
        <v>752</v>
      </c>
      <c r="AJ359" s="90" t="s">
        <v>149</v>
      </c>
      <c r="AX359" t="s">
        <v>752</v>
      </c>
      <c r="AY359" t="s">
        <v>149</v>
      </c>
    </row>
    <row r="360" ht="17.25" spans="25:51">
      <c r="Y360" s="87"/>
      <c r="Z360">
        <f t="shared" si="38"/>
        <v>0</v>
      </c>
      <c r="AA360" t="str">
        <f t="shared" si="39"/>
        <v>市场三部</v>
      </c>
      <c r="AB360" s="82" t="s">
        <v>605</v>
      </c>
      <c r="AC360" s="82">
        <v>0</v>
      </c>
      <c r="AD360" s="82">
        <v>0</v>
      </c>
      <c r="AE360" s="82">
        <v>0</v>
      </c>
      <c r="AF360" s="82">
        <v>0</v>
      </c>
      <c r="AG360" t="str">
        <f t="shared" si="40"/>
        <v>市场三部</v>
      </c>
      <c r="AI360" s="90" t="s">
        <v>754</v>
      </c>
      <c r="AJ360" s="90" t="s">
        <v>149</v>
      </c>
      <c r="AX360" t="s">
        <v>754</v>
      </c>
      <c r="AY360" t="s">
        <v>149</v>
      </c>
    </row>
    <row r="361" ht="17.25" spans="25:51">
      <c r="Y361" s="87"/>
      <c r="Z361">
        <f t="shared" si="38"/>
        <v>0</v>
      </c>
      <c r="AA361" t="str">
        <f t="shared" si="39"/>
        <v>金桥支行</v>
      </c>
      <c r="AB361" s="82" t="s">
        <v>753</v>
      </c>
      <c r="AC361" s="82">
        <v>0</v>
      </c>
      <c r="AD361" s="82">
        <v>0</v>
      </c>
      <c r="AE361" s="82">
        <v>0</v>
      </c>
      <c r="AF361" s="82">
        <v>80000</v>
      </c>
      <c r="AG361" t="str">
        <f t="shared" si="40"/>
        <v>金桥支行</v>
      </c>
      <c r="AI361" s="90" t="s">
        <v>756</v>
      </c>
      <c r="AJ361" s="90" t="s">
        <v>149</v>
      </c>
      <c r="AX361" t="s">
        <v>756</v>
      </c>
      <c r="AY361" t="s">
        <v>149</v>
      </c>
    </row>
    <row r="362" ht="17.25" spans="25:51">
      <c r="Y362" s="87"/>
      <c r="Z362">
        <f t="shared" si="38"/>
        <v>0</v>
      </c>
      <c r="AA362" t="str">
        <f t="shared" si="39"/>
        <v>曹路支行</v>
      </c>
      <c r="AB362" s="82" t="s">
        <v>755</v>
      </c>
      <c r="AC362" s="82">
        <v>0</v>
      </c>
      <c r="AD362" s="82">
        <v>0</v>
      </c>
      <c r="AE362" s="82">
        <v>0</v>
      </c>
      <c r="AF362" s="82">
        <v>0</v>
      </c>
      <c r="AG362" t="str">
        <f t="shared" si="40"/>
        <v>曹路支行</v>
      </c>
      <c r="AI362" s="90" t="s">
        <v>758</v>
      </c>
      <c r="AJ362" s="90" t="s">
        <v>149</v>
      </c>
      <c r="AX362" t="s">
        <v>758</v>
      </c>
      <c r="AY362" t="s">
        <v>149</v>
      </c>
    </row>
    <row r="363" ht="17.25" spans="25:51">
      <c r="Y363" s="87"/>
      <c r="Z363">
        <f t="shared" si="38"/>
        <v>0</v>
      </c>
      <c r="AA363">
        <f t="shared" si="39"/>
        <v>0</v>
      </c>
      <c r="AB363" s="82" t="s">
        <v>757</v>
      </c>
      <c r="AC363" s="82">
        <v>0</v>
      </c>
      <c r="AD363" s="82">
        <v>0</v>
      </c>
      <c r="AE363" s="82">
        <v>0</v>
      </c>
      <c r="AF363" s="82">
        <v>0</v>
      </c>
      <c r="AG363">
        <f t="shared" si="40"/>
        <v>0</v>
      </c>
      <c r="AI363" s="90" t="s">
        <v>558</v>
      </c>
      <c r="AJ363" s="90" t="s">
        <v>149</v>
      </c>
      <c r="AX363" t="s">
        <v>558</v>
      </c>
      <c r="AY363" t="s">
        <v>149</v>
      </c>
    </row>
    <row r="364" ht="17.25" spans="25:51">
      <c r="Y364" s="87"/>
      <c r="Z364">
        <f t="shared" si="38"/>
        <v>0</v>
      </c>
      <c r="AA364" t="str">
        <f t="shared" si="39"/>
        <v>王港支行</v>
      </c>
      <c r="AB364" s="82" t="s">
        <v>759</v>
      </c>
      <c r="AC364" s="82">
        <v>0</v>
      </c>
      <c r="AD364" s="82">
        <v>0</v>
      </c>
      <c r="AE364" s="82">
        <v>0</v>
      </c>
      <c r="AF364" s="82">
        <v>0</v>
      </c>
      <c r="AG364" t="str">
        <f t="shared" si="40"/>
        <v>王港支行</v>
      </c>
      <c r="AI364" s="90" t="s">
        <v>345</v>
      </c>
      <c r="AJ364" s="90" t="s">
        <v>182</v>
      </c>
      <c r="AX364" t="s">
        <v>345</v>
      </c>
      <c r="AY364" t="s">
        <v>182</v>
      </c>
    </row>
    <row r="365" ht="17.25" spans="25:51">
      <c r="Y365" s="87"/>
      <c r="Z365">
        <f t="shared" si="38"/>
        <v>0</v>
      </c>
      <c r="AA365">
        <f t="shared" si="39"/>
        <v>0</v>
      </c>
      <c r="AB365" s="82" t="s">
        <v>760</v>
      </c>
      <c r="AC365" s="82">
        <v>0</v>
      </c>
      <c r="AD365" s="82">
        <v>0</v>
      </c>
      <c r="AE365" s="82">
        <v>0</v>
      </c>
      <c r="AF365" s="82">
        <v>0</v>
      </c>
      <c r="AG365">
        <f t="shared" si="40"/>
        <v>0</v>
      </c>
      <c r="AI365" s="90" t="s">
        <v>236</v>
      </c>
      <c r="AJ365" s="90" t="s">
        <v>182</v>
      </c>
      <c r="AX365" t="s">
        <v>236</v>
      </c>
      <c r="AY365" t="s">
        <v>182</v>
      </c>
    </row>
    <row r="366" ht="17.25" spans="25:51">
      <c r="Y366" s="87"/>
      <c r="Z366">
        <f t="shared" si="38"/>
        <v>0</v>
      </c>
      <c r="AA366" t="str">
        <f t="shared" si="39"/>
        <v>黄楼支行</v>
      </c>
      <c r="AB366" s="82" t="s">
        <v>347</v>
      </c>
      <c r="AC366" s="82">
        <v>0</v>
      </c>
      <c r="AD366" s="82">
        <v>0</v>
      </c>
      <c r="AE366" s="82">
        <v>0</v>
      </c>
      <c r="AF366" s="82">
        <v>0</v>
      </c>
      <c r="AG366" t="str">
        <f t="shared" si="40"/>
        <v>黄楼支行</v>
      </c>
      <c r="AI366" s="90" t="s">
        <v>296</v>
      </c>
      <c r="AJ366" s="90" t="s">
        <v>182</v>
      </c>
      <c r="AX366" t="s">
        <v>296</v>
      </c>
      <c r="AY366" t="s">
        <v>182</v>
      </c>
    </row>
    <row r="367" ht="17.25" spans="25:51">
      <c r="Y367" s="87"/>
      <c r="Z367">
        <f t="shared" si="38"/>
        <v>0</v>
      </c>
      <c r="AA367">
        <f t="shared" si="39"/>
        <v>0</v>
      </c>
      <c r="AB367" s="82" t="s">
        <v>761</v>
      </c>
      <c r="AC367" s="82">
        <v>0</v>
      </c>
      <c r="AD367" s="82">
        <v>0</v>
      </c>
      <c r="AE367" s="82">
        <v>0</v>
      </c>
      <c r="AF367" s="82">
        <v>0</v>
      </c>
      <c r="AG367">
        <f t="shared" si="40"/>
        <v>0</v>
      </c>
      <c r="AI367" s="90" t="s">
        <v>763</v>
      </c>
      <c r="AJ367" s="90" t="s">
        <v>182</v>
      </c>
      <c r="AX367" t="s">
        <v>763</v>
      </c>
      <c r="AY367" t="s">
        <v>182</v>
      </c>
    </row>
    <row r="368" ht="17.25" spans="25:51">
      <c r="Y368" s="87"/>
      <c r="Z368">
        <f t="shared" si="38"/>
        <v>0</v>
      </c>
      <c r="AA368" t="str">
        <f t="shared" si="39"/>
        <v>高桥支行</v>
      </c>
      <c r="AB368" s="82" t="s">
        <v>762</v>
      </c>
      <c r="AC368" s="82">
        <v>0</v>
      </c>
      <c r="AD368" s="82">
        <v>0</v>
      </c>
      <c r="AE368" s="82">
        <v>0</v>
      </c>
      <c r="AF368" s="82">
        <v>0</v>
      </c>
      <c r="AG368" t="str">
        <f t="shared" si="40"/>
        <v>高桥支行</v>
      </c>
      <c r="AI368" s="93" t="s">
        <v>376</v>
      </c>
      <c r="AJ368" s="90" t="s">
        <v>182</v>
      </c>
      <c r="AX368" t="s">
        <v>376</v>
      </c>
      <c r="AY368" t="s">
        <v>182</v>
      </c>
    </row>
    <row r="369" ht="17.25" spans="25:51">
      <c r="Y369" s="87"/>
      <c r="Z369">
        <f t="shared" ref="Z369:Z432" si="41">P369-Y369</f>
        <v>0</v>
      </c>
      <c r="AA369" t="str">
        <f t="shared" si="39"/>
        <v>运营管理部</v>
      </c>
      <c r="AB369" s="82" t="s">
        <v>351</v>
      </c>
      <c r="AC369" s="82">
        <v>0</v>
      </c>
      <c r="AD369" s="82">
        <v>0</v>
      </c>
      <c r="AE369" s="82">
        <v>0</v>
      </c>
      <c r="AF369" s="82">
        <v>0</v>
      </c>
      <c r="AG369" t="str">
        <f t="shared" si="40"/>
        <v>运营管理部</v>
      </c>
      <c r="AI369" s="95" t="s">
        <v>242</v>
      </c>
      <c r="AJ369" s="90" t="s">
        <v>182</v>
      </c>
      <c r="AX369" t="s">
        <v>242</v>
      </c>
      <c r="AY369" t="s">
        <v>182</v>
      </c>
    </row>
    <row r="370" ht="17.25" spans="25:51">
      <c r="Y370" s="87"/>
      <c r="Z370">
        <f t="shared" si="41"/>
        <v>0</v>
      </c>
      <c r="AA370">
        <f t="shared" si="39"/>
        <v>0</v>
      </c>
      <c r="AB370" s="82" t="s">
        <v>764</v>
      </c>
      <c r="AC370" s="82">
        <v>0</v>
      </c>
      <c r="AD370" s="82">
        <v>0</v>
      </c>
      <c r="AE370" s="82">
        <v>0</v>
      </c>
      <c r="AF370" s="82">
        <v>0</v>
      </c>
      <c r="AG370">
        <f t="shared" si="40"/>
        <v>0</v>
      </c>
      <c r="AI370" s="94" t="s">
        <v>766</v>
      </c>
      <c r="AJ370" s="90" t="s">
        <v>182</v>
      </c>
      <c r="AX370" t="s">
        <v>766</v>
      </c>
      <c r="AY370" t="s">
        <v>182</v>
      </c>
    </row>
    <row r="371" ht="17.25" spans="25:51">
      <c r="Y371" s="87"/>
      <c r="Z371">
        <f t="shared" si="41"/>
        <v>0</v>
      </c>
      <c r="AA371" t="str">
        <f t="shared" si="39"/>
        <v>高行支行</v>
      </c>
      <c r="AB371" s="82" t="s">
        <v>765</v>
      </c>
      <c r="AC371" s="82">
        <v>0</v>
      </c>
      <c r="AD371" s="82">
        <v>0</v>
      </c>
      <c r="AE371" s="82">
        <v>0</v>
      </c>
      <c r="AF371" s="82">
        <v>0</v>
      </c>
      <c r="AG371" t="str">
        <f t="shared" si="40"/>
        <v>高行支行</v>
      </c>
      <c r="AI371" s="90" t="s">
        <v>768</v>
      </c>
      <c r="AJ371" s="90" t="s">
        <v>182</v>
      </c>
      <c r="AX371" t="s">
        <v>768</v>
      </c>
      <c r="AY371" t="s">
        <v>182</v>
      </c>
    </row>
    <row r="372" ht="17.25" spans="25:51">
      <c r="Y372" s="87"/>
      <c r="Z372">
        <f t="shared" si="41"/>
        <v>0</v>
      </c>
      <c r="AA372">
        <f t="shared" si="39"/>
        <v>0</v>
      </c>
      <c r="AB372" s="82" t="s">
        <v>767</v>
      </c>
      <c r="AC372" s="82">
        <v>0</v>
      </c>
      <c r="AD372" s="82">
        <v>0</v>
      </c>
      <c r="AE372" s="82">
        <v>0</v>
      </c>
      <c r="AF372" s="82">
        <v>0</v>
      </c>
      <c r="AG372">
        <f t="shared" si="40"/>
        <v>0</v>
      </c>
      <c r="AI372" s="90" t="s">
        <v>770</v>
      </c>
      <c r="AJ372" s="90" t="s">
        <v>182</v>
      </c>
      <c r="AX372" t="s">
        <v>770</v>
      </c>
      <c r="AY372" t="s">
        <v>182</v>
      </c>
    </row>
    <row r="373" ht="17.25" spans="25:51">
      <c r="Y373" s="87"/>
      <c r="Z373">
        <f t="shared" si="41"/>
        <v>0</v>
      </c>
      <c r="AA373">
        <f t="shared" si="39"/>
        <v>0</v>
      </c>
      <c r="AB373" s="82" t="s">
        <v>769</v>
      </c>
      <c r="AC373" s="82">
        <v>0</v>
      </c>
      <c r="AD373" s="82">
        <v>0</v>
      </c>
      <c r="AE373" s="82">
        <v>0</v>
      </c>
      <c r="AF373" s="82">
        <v>0</v>
      </c>
      <c r="AG373">
        <f t="shared" si="40"/>
        <v>0</v>
      </c>
      <c r="AI373" s="96" t="s">
        <v>771</v>
      </c>
      <c r="AJ373" s="90" t="s">
        <v>182</v>
      </c>
      <c r="AX373" t="s">
        <v>771</v>
      </c>
      <c r="AY373" t="s">
        <v>182</v>
      </c>
    </row>
    <row r="374" ht="17.25" spans="25:51">
      <c r="Y374" s="87"/>
      <c r="Z374">
        <f t="shared" si="41"/>
        <v>0</v>
      </c>
      <c r="AA374" t="str">
        <f t="shared" si="39"/>
        <v>运营管理部业务保障部</v>
      </c>
      <c r="AB374" s="82" t="s">
        <v>453</v>
      </c>
      <c r="AC374" s="82">
        <v>0</v>
      </c>
      <c r="AD374" s="82">
        <v>0</v>
      </c>
      <c r="AE374" s="82">
        <v>0</v>
      </c>
      <c r="AF374" s="82">
        <v>0</v>
      </c>
      <c r="AG374" t="str">
        <f t="shared" si="40"/>
        <v>运营管理部业务保障部</v>
      </c>
      <c r="AI374" s="90" t="s">
        <v>772</v>
      </c>
      <c r="AJ374" s="90" t="s">
        <v>182</v>
      </c>
      <c r="AX374" t="s">
        <v>772</v>
      </c>
      <c r="AY374" t="s">
        <v>182</v>
      </c>
    </row>
    <row r="375" ht="17.25" spans="25:51">
      <c r="Y375" s="87"/>
      <c r="Z375">
        <f t="shared" si="41"/>
        <v>0</v>
      </c>
      <c r="AA375" t="str">
        <f t="shared" si="39"/>
        <v>龚路支行</v>
      </c>
      <c r="AB375" s="82" t="s">
        <v>349</v>
      </c>
      <c r="AC375" s="82">
        <v>0</v>
      </c>
      <c r="AD375" s="82">
        <v>0</v>
      </c>
      <c r="AE375" s="82">
        <v>0</v>
      </c>
      <c r="AF375" s="82">
        <v>0</v>
      </c>
      <c r="AG375" t="str">
        <f t="shared" si="40"/>
        <v>龚路支行</v>
      </c>
      <c r="AI375" s="90" t="s">
        <v>774</v>
      </c>
      <c r="AJ375" s="90" t="s">
        <v>182</v>
      </c>
      <c r="AX375" t="s">
        <v>774</v>
      </c>
      <c r="AY375" t="s">
        <v>182</v>
      </c>
    </row>
    <row r="376" ht="17.25" spans="25:51">
      <c r="Y376" s="87"/>
      <c r="Z376">
        <f t="shared" si="41"/>
        <v>0</v>
      </c>
      <c r="AA376" t="str">
        <f t="shared" si="39"/>
        <v>东沟支行</v>
      </c>
      <c r="AB376" s="82" t="s">
        <v>773</v>
      </c>
      <c r="AC376" s="82">
        <v>0</v>
      </c>
      <c r="AD376" s="82">
        <v>0</v>
      </c>
      <c r="AE376" s="82">
        <v>0</v>
      </c>
      <c r="AF376" s="82">
        <v>0</v>
      </c>
      <c r="AG376" t="str">
        <f t="shared" si="40"/>
        <v>东沟支行</v>
      </c>
      <c r="AI376" s="90" t="s">
        <v>776</v>
      </c>
      <c r="AJ376" s="90" t="s">
        <v>182</v>
      </c>
      <c r="AX376" t="s">
        <v>776</v>
      </c>
      <c r="AY376" t="s">
        <v>182</v>
      </c>
    </row>
    <row r="377" ht="17.25" spans="25:51">
      <c r="Y377" s="87"/>
      <c r="Z377">
        <f t="shared" si="41"/>
        <v>0</v>
      </c>
      <c r="AA377">
        <f t="shared" si="39"/>
        <v>0</v>
      </c>
      <c r="AB377" s="82" t="s">
        <v>775</v>
      </c>
      <c r="AC377" s="82">
        <v>0</v>
      </c>
      <c r="AD377" s="82">
        <v>0</v>
      </c>
      <c r="AE377" s="82">
        <v>0</v>
      </c>
      <c r="AF377" s="82">
        <v>0</v>
      </c>
      <c r="AG377">
        <f t="shared" si="40"/>
        <v>0</v>
      </c>
      <c r="AI377" s="94" t="s">
        <v>777</v>
      </c>
      <c r="AJ377" s="90" t="s">
        <v>54</v>
      </c>
      <c r="AX377" t="s">
        <v>777</v>
      </c>
      <c r="AY377" t="s">
        <v>54</v>
      </c>
    </row>
    <row r="378" ht="17.25" spans="25:51">
      <c r="Y378" s="87"/>
      <c r="Z378">
        <f t="shared" si="41"/>
        <v>0</v>
      </c>
      <c r="AA378" t="str">
        <f t="shared" si="39"/>
        <v>北蔡支行</v>
      </c>
      <c r="AB378" s="82" t="s">
        <v>190</v>
      </c>
      <c r="AC378" s="82">
        <v>0</v>
      </c>
      <c r="AD378" s="82">
        <v>0</v>
      </c>
      <c r="AE378" s="82">
        <v>0</v>
      </c>
      <c r="AF378" s="82">
        <v>0</v>
      </c>
      <c r="AG378" t="str">
        <f t="shared" si="40"/>
        <v>北蔡支行</v>
      </c>
      <c r="AI378" s="90" t="s">
        <v>779</v>
      </c>
      <c r="AJ378" s="90" t="s">
        <v>54</v>
      </c>
      <c r="AX378" t="s">
        <v>779</v>
      </c>
      <c r="AY378" t="s">
        <v>54</v>
      </c>
    </row>
    <row r="379" ht="17.25" spans="25:51">
      <c r="Y379" s="87"/>
      <c r="Z379">
        <f t="shared" si="41"/>
        <v>0</v>
      </c>
      <c r="AA379" t="str">
        <f t="shared" si="39"/>
        <v>高行支行</v>
      </c>
      <c r="AB379" s="82" t="s">
        <v>778</v>
      </c>
      <c r="AC379" s="82">
        <v>0</v>
      </c>
      <c r="AD379" s="82">
        <v>0</v>
      </c>
      <c r="AE379" s="82">
        <v>0</v>
      </c>
      <c r="AF379" s="82">
        <v>0</v>
      </c>
      <c r="AG379" t="str">
        <f t="shared" si="40"/>
        <v>高行支行</v>
      </c>
      <c r="AI379" s="90" t="s">
        <v>781</v>
      </c>
      <c r="AJ379" s="90" t="s">
        <v>54</v>
      </c>
      <c r="AX379" t="s">
        <v>781</v>
      </c>
      <c r="AY379" t="s">
        <v>54</v>
      </c>
    </row>
    <row r="380" ht="17.25" spans="25:51">
      <c r="Y380" s="87"/>
      <c r="Z380">
        <f t="shared" si="41"/>
        <v>0</v>
      </c>
      <c r="AA380" t="str">
        <f t="shared" si="39"/>
        <v>合庆支行</v>
      </c>
      <c r="AB380" s="82" t="s">
        <v>780</v>
      </c>
      <c r="AC380" s="82">
        <v>0</v>
      </c>
      <c r="AD380" s="82">
        <v>0</v>
      </c>
      <c r="AE380" s="82">
        <v>0</v>
      </c>
      <c r="AF380" s="82">
        <v>0</v>
      </c>
      <c r="AG380" t="str">
        <f t="shared" si="40"/>
        <v>合庆支行</v>
      </c>
      <c r="AI380" s="90" t="s">
        <v>783</v>
      </c>
      <c r="AJ380" s="90" t="s">
        <v>54</v>
      </c>
      <c r="AX380" t="s">
        <v>783</v>
      </c>
      <c r="AY380" t="s">
        <v>54</v>
      </c>
    </row>
    <row r="381" ht="17.25" spans="25:51">
      <c r="Y381" s="87"/>
      <c r="Z381">
        <f t="shared" si="41"/>
        <v>0</v>
      </c>
      <c r="AA381" t="str">
        <f t="shared" si="39"/>
        <v>张江支行</v>
      </c>
      <c r="AB381" s="82" t="s">
        <v>782</v>
      </c>
      <c r="AC381" s="82">
        <v>0</v>
      </c>
      <c r="AD381" s="82">
        <v>0</v>
      </c>
      <c r="AE381" s="82">
        <v>0</v>
      </c>
      <c r="AF381" s="82">
        <v>0</v>
      </c>
      <c r="AG381" t="str">
        <f t="shared" si="40"/>
        <v>张江支行</v>
      </c>
      <c r="AI381" s="90" t="s">
        <v>784</v>
      </c>
      <c r="AJ381" s="90" t="s">
        <v>54</v>
      </c>
      <c r="AX381" t="s">
        <v>784</v>
      </c>
      <c r="AY381" t="s">
        <v>54</v>
      </c>
    </row>
    <row r="382" ht="17.25" spans="25:51">
      <c r="Y382" s="87"/>
      <c r="Z382">
        <f t="shared" si="41"/>
        <v>0</v>
      </c>
      <c r="AA382" t="str">
        <f t="shared" si="39"/>
        <v>零售市场部</v>
      </c>
      <c r="AB382" s="82" t="s">
        <v>195</v>
      </c>
      <c r="AC382" s="82">
        <v>0</v>
      </c>
      <c r="AD382" s="82">
        <v>265000</v>
      </c>
      <c r="AE382" s="82">
        <v>0</v>
      </c>
      <c r="AF382" s="82">
        <v>365000</v>
      </c>
      <c r="AG382" t="str">
        <f t="shared" si="40"/>
        <v>零售市场部</v>
      </c>
      <c r="AI382" s="90" t="s">
        <v>786</v>
      </c>
      <c r="AJ382" s="90" t="s">
        <v>54</v>
      </c>
      <c r="AX382" t="s">
        <v>786</v>
      </c>
      <c r="AY382" t="s">
        <v>54</v>
      </c>
    </row>
    <row r="383" ht="17.25" spans="25:51">
      <c r="Y383" s="87"/>
      <c r="Z383">
        <f t="shared" si="41"/>
        <v>0</v>
      </c>
      <c r="AA383" t="str">
        <f t="shared" si="39"/>
        <v>妙境支行</v>
      </c>
      <c r="AB383" s="82" t="s">
        <v>785</v>
      </c>
      <c r="AC383" s="82">
        <v>0</v>
      </c>
      <c r="AD383" s="82">
        <v>0</v>
      </c>
      <c r="AE383" s="82">
        <v>0</v>
      </c>
      <c r="AF383" s="82">
        <v>0</v>
      </c>
      <c r="AG383" t="str">
        <f t="shared" si="40"/>
        <v>妙境支行</v>
      </c>
      <c r="AI383" s="90" t="s">
        <v>787</v>
      </c>
      <c r="AJ383" s="90" t="s">
        <v>54</v>
      </c>
      <c r="AX383" t="s">
        <v>787</v>
      </c>
      <c r="AY383" t="s">
        <v>54</v>
      </c>
    </row>
    <row r="384" ht="17.25" spans="25:51">
      <c r="Y384" s="87"/>
      <c r="Z384">
        <f t="shared" si="41"/>
        <v>0</v>
      </c>
      <c r="AA384" t="str">
        <f t="shared" si="39"/>
        <v>东波分理处</v>
      </c>
      <c r="AB384" s="82" t="s">
        <v>354</v>
      </c>
      <c r="AC384" s="82">
        <v>0</v>
      </c>
      <c r="AD384" s="82">
        <v>0</v>
      </c>
      <c r="AE384" s="82">
        <v>0</v>
      </c>
      <c r="AF384" s="82">
        <v>0</v>
      </c>
      <c r="AG384" t="str">
        <f t="shared" si="40"/>
        <v>东波分理处</v>
      </c>
      <c r="AI384" s="90" t="s">
        <v>260</v>
      </c>
      <c r="AJ384" s="90" t="s">
        <v>54</v>
      </c>
      <c r="AX384" t="s">
        <v>260</v>
      </c>
      <c r="AY384" t="s">
        <v>54</v>
      </c>
    </row>
    <row r="385" ht="17.25" spans="25:51">
      <c r="Y385" s="87"/>
      <c r="Z385">
        <f t="shared" si="41"/>
        <v>0</v>
      </c>
      <c r="AA385" t="str">
        <f t="shared" si="39"/>
        <v>运营管理部</v>
      </c>
      <c r="AB385" s="82" t="s">
        <v>353</v>
      </c>
      <c r="AC385" s="82">
        <v>0</v>
      </c>
      <c r="AD385" s="82">
        <v>0</v>
      </c>
      <c r="AE385" s="82">
        <v>0</v>
      </c>
      <c r="AF385" s="82">
        <v>0</v>
      </c>
      <c r="AG385" t="str">
        <f t="shared" si="40"/>
        <v>运营管理部</v>
      </c>
      <c r="AI385" s="90" t="s">
        <v>788</v>
      </c>
      <c r="AJ385" s="90" t="s">
        <v>54</v>
      </c>
      <c r="AX385" t="s">
        <v>788</v>
      </c>
      <c r="AY385" t="s">
        <v>54</v>
      </c>
    </row>
    <row r="386" ht="17.25" spans="25:51">
      <c r="Y386" s="87"/>
      <c r="Z386">
        <f t="shared" si="41"/>
        <v>0</v>
      </c>
      <c r="AA386" t="str">
        <f t="shared" ref="AA386:AA449" si="42">AG386</f>
        <v>六团支行</v>
      </c>
      <c r="AB386" s="82" t="s">
        <v>357</v>
      </c>
      <c r="AC386" s="82">
        <v>0</v>
      </c>
      <c r="AD386" s="82">
        <v>0</v>
      </c>
      <c r="AE386" s="82">
        <v>0</v>
      </c>
      <c r="AF386" s="82">
        <v>0</v>
      </c>
      <c r="AG386" t="str">
        <f t="shared" ref="AG386:AG449" si="43">IFERROR(VLOOKUP(AB386,$AI:$AJ,2,FALSE),0)</f>
        <v>六团支行</v>
      </c>
      <c r="AI386" s="90" t="s">
        <v>789</v>
      </c>
      <c r="AJ386" s="90" t="s">
        <v>54</v>
      </c>
      <c r="AX386" t="s">
        <v>789</v>
      </c>
      <c r="AY386" t="s">
        <v>54</v>
      </c>
    </row>
    <row r="387" ht="17.25" spans="25:51">
      <c r="Y387" s="87"/>
      <c r="Z387">
        <f t="shared" si="41"/>
        <v>0</v>
      </c>
      <c r="AA387" t="str">
        <f t="shared" si="42"/>
        <v>高行支行</v>
      </c>
      <c r="AB387" s="82" t="s">
        <v>360</v>
      </c>
      <c r="AC387" s="82">
        <v>0</v>
      </c>
      <c r="AD387" s="82">
        <v>0</v>
      </c>
      <c r="AE387" s="82">
        <v>0</v>
      </c>
      <c r="AF387" s="82">
        <v>0</v>
      </c>
      <c r="AG387" t="str">
        <f t="shared" si="43"/>
        <v>高行支行</v>
      </c>
      <c r="AI387" s="90" t="s">
        <v>190</v>
      </c>
      <c r="AJ387" s="90" t="s">
        <v>54</v>
      </c>
      <c r="AX387" t="s">
        <v>190</v>
      </c>
      <c r="AY387" t="s">
        <v>54</v>
      </c>
    </row>
    <row r="388" ht="17.25" spans="25:51">
      <c r="Y388" s="87"/>
      <c r="Z388">
        <f t="shared" si="41"/>
        <v>0</v>
      </c>
      <c r="AA388" t="str">
        <f t="shared" si="42"/>
        <v>唐镇支行</v>
      </c>
      <c r="AB388" s="82" t="s">
        <v>362</v>
      </c>
      <c r="AC388" s="82">
        <v>0</v>
      </c>
      <c r="AD388" s="82">
        <v>0</v>
      </c>
      <c r="AE388" s="82">
        <v>0</v>
      </c>
      <c r="AF388" s="82">
        <v>0</v>
      </c>
      <c r="AG388" t="str">
        <f t="shared" si="43"/>
        <v>唐镇支行</v>
      </c>
      <c r="AI388" s="90" t="s">
        <v>326</v>
      </c>
      <c r="AJ388" s="90" t="s">
        <v>54</v>
      </c>
      <c r="AX388" t="s">
        <v>326</v>
      </c>
      <c r="AY388" t="s">
        <v>54</v>
      </c>
    </row>
    <row r="389" ht="17.25" spans="25:51">
      <c r="Y389" s="87"/>
      <c r="Z389">
        <f t="shared" si="41"/>
        <v>0</v>
      </c>
      <c r="AA389">
        <f t="shared" si="42"/>
        <v>0</v>
      </c>
      <c r="AB389" s="82" t="s">
        <v>790</v>
      </c>
      <c r="AC389" s="82">
        <v>0</v>
      </c>
      <c r="AD389" s="82">
        <v>0</v>
      </c>
      <c r="AE389" s="82">
        <v>0</v>
      </c>
      <c r="AF389" s="82">
        <v>0</v>
      </c>
      <c r="AG389">
        <f t="shared" si="43"/>
        <v>0</v>
      </c>
      <c r="AI389" s="90" t="s">
        <v>58</v>
      </c>
      <c r="AJ389" s="90" t="s">
        <v>54</v>
      </c>
      <c r="AX389" t="s">
        <v>58</v>
      </c>
      <c r="AY389" t="s">
        <v>54</v>
      </c>
    </row>
    <row r="390" ht="17.25" spans="25:51">
      <c r="Y390" s="87"/>
      <c r="Z390">
        <f t="shared" si="41"/>
        <v>0</v>
      </c>
      <c r="AA390" t="str">
        <f t="shared" si="42"/>
        <v>营业部</v>
      </c>
      <c r="AB390" s="82" t="s">
        <v>640</v>
      </c>
      <c r="AC390" s="82">
        <v>0</v>
      </c>
      <c r="AD390" s="82">
        <v>0</v>
      </c>
      <c r="AE390" s="82">
        <v>0</v>
      </c>
      <c r="AF390" s="82">
        <v>0</v>
      </c>
      <c r="AG390" t="str">
        <f t="shared" si="43"/>
        <v>营业部</v>
      </c>
      <c r="AI390" s="90" t="s">
        <v>176</v>
      </c>
      <c r="AJ390" s="90" t="s">
        <v>54</v>
      </c>
      <c r="AX390" t="s">
        <v>176</v>
      </c>
      <c r="AY390" t="s">
        <v>54</v>
      </c>
    </row>
    <row r="391" ht="17.25" spans="25:51">
      <c r="Y391" s="87"/>
      <c r="Z391">
        <f t="shared" si="41"/>
        <v>0</v>
      </c>
      <c r="AA391">
        <f t="shared" si="42"/>
        <v>0</v>
      </c>
      <c r="AB391" s="82" t="s">
        <v>791</v>
      </c>
      <c r="AC391" s="82">
        <v>0</v>
      </c>
      <c r="AD391" s="82">
        <v>0</v>
      </c>
      <c r="AE391" s="82">
        <v>0</v>
      </c>
      <c r="AF391" s="82">
        <v>0</v>
      </c>
      <c r="AG391">
        <f t="shared" si="43"/>
        <v>0</v>
      </c>
      <c r="AI391" s="90" t="s">
        <v>792</v>
      </c>
      <c r="AJ391" s="90" t="s">
        <v>54</v>
      </c>
      <c r="AX391" t="s">
        <v>792</v>
      </c>
      <c r="AY391" t="s">
        <v>54</v>
      </c>
    </row>
    <row r="392" ht="17.25" spans="25:51">
      <c r="Y392" s="87"/>
      <c r="Z392">
        <f t="shared" si="41"/>
        <v>0</v>
      </c>
      <c r="AA392" t="str">
        <f t="shared" si="42"/>
        <v>花木支行</v>
      </c>
      <c r="AB392" s="82" t="s">
        <v>364</v>
      </c>
      <c r="AC392" s="82">
        <v>0</v>
      </c>
      <c r="AD392" s="82">
        <v>0</v>
      </c>
      <c r="AE392" s="82">
        <v>0</v>
      </c>
      <c r="AF392" s="82">
        <v>0</v>
      </c>
      <c r="AG392" t="str">
        <f t="shared" si="43"/>
        <v>花木支行</v>
      </c>
      <c r="AI392" s="90" t="s">
        <v>793</v>
      </c>
      <c r="AJ392" s="90" t="s">
        <v>54</v>
      </c>
      <c r="AX392" t="s">
        <v>793</v>
      </c>
      <c r="AY392" t="s">
        <v>54</v>
      </c>
    </row>
    <row r="393" ht="17.25" spans="25:51">
      <c r="Y393" s="87"/>
      <c r="Z393">
        <f t="shared" si="41"/>
        <v>0</v>
      </c>
      <c r="AA393" t="str">
        <f t="shared" si="42"/>
        <v>零售市场部</v>
      </c>
      <c r="AB393" s="82" t="s">
        <v>162</v>
      </c>
      <c r="AC393" s="82">
        <v>0</v>
      </c>
      <c r="AD393" s="82">
        <v>0</v>
      </c>
      <c r="AE393" s="82">
        <v>0</v>
      </c>
      <c r="AF393" s="82">
        <v>32022</v>
      </c>
      <c r="AG393" t="str">
        <f t="shared" si="43"/>
        <v>零售市场部</v>
      </c>
      <c r="AI393" s="90" t="s">
        <v>794</v>
      </c>
      <c r="AJ393" s="90" t="s">
        <v>54</v>
      </c>
      <c r="AX393" t="s">
        <v>794</v>
      </c>
      <c r="AY393" t="s">
        <v>54</v>
      </c>
    </row>
    <row r="394" ht="17.25" spans="25:51">
      <c r="Y394" s="87"/>
      <c r="Z394">
        <f t="shared" si="41"/>
        <v>0</v>
      </c>
      <c r="AA394" t="str">
        <f t="shared" si="42"/>
        <v>运营管理部</v>
      </c>
      <c r="AB394" s="82" t="s">
        <v>356</v>
      </c>
      <c r="AC394" s="82">
        <v>0</v>
      </c>
      <c r="AD394" s="82">
        <v>0</v>
      </c>
      <c r="AE394" s="82">
        <v>0</v>
      </c>
      <c r="AF394" s="82">
        <v>0</v>
      </c>
      <c r="AG394" t="str">
        <f t="shared" si="43"/>
        <v>运营管理部</v>
      </c>
      <c r="AI394" s="90" t="s">
        <v>795</v>
      </c>
      <c r="AJ394" s="90" t="s">
        <v>54</v>
      </c>
      <c r="AX394" t="s">
        <v>795</v>
      </c>
      <c r="AY394" t="s">
        <v>54</v>
      </c>
    </row>
    <row r="395" ht="17.25" spans="25:51">
      <c r="Y395" s="87"/>
      <c r="Z395">
        <f t="shared" si="41"/>
        <v>0</v>
      </c>
      <c r="AA395" t="str">
        <f t="shared" si="42"/>
        <v>和炯路支行</v>
      </c>
      <c r="AB395" s="82" t="s">
        <v>752</v>
      </c>
      <c r="AC395" s="82">
        <v>0</v>
      </c>
      <c r="AD395" s="82">
        <v>0</v>
      </c>
      <c r="AE395" s="82">
        <v>0</v>
      </c>
      <c r="AF395" s="82">
        <v>0</v>
      </c>
      <c r="AG395" t="str">
        <f t="shared" si="43"/>
        <v>和炯路支行</v>
      </c>
      <c r="AI395" s="90" t="s">
        <v>797</v>
      </c>
      <c r="AJ395" s="90" t="s">
        <v>54</v>
      </c>
      <c r="AX395" t="s">
        <v>797</v>
      </c>
      <c r="AY395" t="s">
        <v>54</v>
      </c>
    </row>
    <row r="396" ht="17.25" spans="25:51">
      <c r="Y396" s="87"/>
      <c r="Z396">
        <f t="shared" si="41"/>
        <v>0</v>
      </c>
      <c r="AA396">
        <f t="shared" si="42"/>
        <v>0</v>
      </c>
      <c r="AB396" s="82" t="s">
        <v>796</v>
      </c>
      <c r="AC396" s="82">
        <v>0</v>
      </c>
      <c r="AD396" s="82">
        <v>0</v>
      </c>
      <c r="AE396" s="82">
        <v>0</v>
      </c>
      <c r="AF396" s="82">
        <v>0</v>
      </c>
      <c r="AG396">
        <f t="shared" si="43"/>
        <v>0</v>
      </c>
      <c r="AI396" s="90" t="s">
        <v>413</v>
      </c>
      <c r="AJ396" s="90" t="s">
        <v>54</v>
      </c>
      <c r="AX396" t="s">
        <v>413</v>
      </c>
      <c r="AY396" t="s">
        <v>54</v>
      </c>
    </row>
    <row r="397" ht="17.25" spans="25:51">
      <c r="Y397" s="87"/>
      <c r="Z397">
        <f t="shared" si="41"/>
        <v>0</v>
      </c>
      <c r="AA397" t="str">
        <f t="shared" si="42"/>
        <v>唐镇支行</v>
      </c>
      <c r="AB397" s="82" t="s">
        <v>798</v>
      </c>
      <c r="AC397" s="82">
        <v>0</v>
      </c>
      <c r="AD397" s="82">
        <v>0</v>
      </c>
      <c r="AE397" s="82">
        <v>0</v>
      </c>
      <c r="AF397" s="82">
        <v>0</v>
      </c>
      <c r="AG397" t="str">
        <f t="shared" si="43"/>
        <v>唐镇支行</v>
      </c>
      <c r="AI397" s="90" t="s">
        <v>800</v>
      </c>
      <c r="AJ397" s="90" t="s">
        <v>54</v>
      </c>
      <c r="AX397" t="s">
        <v>800</v>
      </c>
      <c r="AY397" t="s">
        <v>54</v>
      </c>
    </row>
    <row r="398" ht="17.25" spans="25:51">
      <c r="Y398" s="87"/>
      <c r="Z398">
        <f t="shared" si="41"/>
        <v>0</v>
      </c>
      <c r="AA398">
        <f t="shared" si="42"/>
        <v>0</v>
      </c>
      <c r="AB398" s="82" t="s">
        <v>799</v>
      </c>
      <c r="AC398" s="82">
        <v>0</v>
      </c>
      <c r="AD398" s="82">
        <v>0</v>
      </c>
      <c r="AE398" s="82">
        <v>0</v>
      </c>
      <c r="AF398" s="82">
        <v>0</v>
      </c>
      <c r="AG398">
        <f t="shared" si="43"/>
        <v>0</v>
      </c>
      <c r="AI398" s="90" t="s">
        <v>802</v>
      </c>
      <c r="AJ398" s="90" t="s">
        <v>54</v>
      </c>
      <c r="AX398" t="s">
        <v>802</v>
      </c>
      <c r="AY398" t="s">
        <v>54</v>
      </c>
    </row>
    <row r="399" ht="17.25" spans="25:51">
      <c r="Y399" s="87"/>
      <c r="Z399">
        <f t="shared" si="41"/>
        <v>0</v>
      </c>
      <c r="AA399">
        <f t="shared" si="42"/>
        <v>0</v>
      </c>
      <c r="AB399" s="82" t="s">
        <v>801</v>
      </c>
      <c r="AC399" s="82">
        <v>0</v>
      </c>
      <c r="AD399" s="82">
        <v>0</v>
      </c>
      <c r="AE399" s="82">
        <v>0</v>
      </c>
      <c r="AF399" s="82">
        <v>0</v>
      </c>
      <c r="AG399">
        <f t="shared" si="43"/>
        <v>0</v>
      </c>
      <c r="AI399" s="95" t="s">
        <v>804</v>
      </c>
      <c r="AJ399" s="90" t="s">
        <v>54</v>
      </c>
      <c r="AX399" t="s">
        <v>804</v>
      </c>
      <c r="AY399" t="s">
        <v>54</v>
      </c>
    </row>
    <row r="400" ht="17.25" spans="25:51">
      <c r="Y400" s="87"/>
      <c r="Z400">
        <f t="shared" si="41"/>
        <v>0</v>
      </c>
      <c r="AA400">
        <f t="shared" si="42"/>
        <v>0</v>
      </c>
      <c r="AB400" s="82" t="s">
        <v>803</v>
      </c>
      <c r="AC400" s="82">
        <v>0</v>
      </c>
      <c r="AD400" s="82">
        <v>30000</v>
      </c>
      <c r="AE400" s="82">
        <v>0</v>
      </c>
      <c r="AF400" s="82">
        <v>30000</v>
      </c>
      <c r="AG400">
        <f t="shared" si="43"/>
        <v>0</v>
      </c>
      <c r="AI400" s="96" t="s">
        <v>806</v>
      </c>
      <c r="AJ400" s="90" t="s">
        <v>54</v>
      </c>
      <c r="AX400" t="s">
        <v>806</v>
      </c>
      <c r="AY400" t="s">
        <v>54</v>
      </c>
    </row>
    <row r="401" ht="17.25" spans="25:51">
      <c r="Y401" s="87"/>
      <c r="Z401">
        <f t="shared" si="41"/>
        <v>0</v>
      </c>
      <c r="AA401">
        <f t="shared" si="42"/>
        <v>0</v>
      </c>
      <c r="AB401" s="82" t="s">
        <v>805</v>
      </c>
      <c r="AC401" s="82">
        <v>0</v>
      </c>
      <c r="AD401" s="82">
        <v>0</v>
      </c>
      <c r="AE401" s="82">
        <v>0</v>
      </c>
      <c r="AF401" s="82">
        <v>0</v>
      </c>
      <c r="AG401">
        <f t="shared" si="43"/>
        <v>0</v>
      </c>
      <c r="AI401" s="90" t="s">
        <v>779</v>
      </c>
      <c r="AJ401" s="90" t="s">
        <v>54</v>
      </c>
      <c r="AX401" t="s">
        <v>779</v>
      </c>
      <c r="AY401" t="s">
        <v>54</v>
      </c>
    </row>
    <row r="402" ht="17.25" spans="25:51">
      <c r="Y402" s="87"/>
      <c r="Z402">
        <f t="shared" si="41"/>
        <v>0</v>
      </c>
      <c r="AA402" t="str">
        <f t="shared" si="42"/>
        <v>运营管理部</v>
      </c>
      <c r="AB402" s="82" t="s">
        <v>400</v>
      </c>
      <c r="AC402" s="82">
        <v>0</v>
      </c>
      <c r="AD402" s="82">
        <v>0</v>
      </c>
      <c r="AE402" s="82">
        <v>0</v>
      </c>
      <c r="AF402" s="82">
        <v>0</v>
      </c>
      <c r="AG402" t="str">
        <f t="shared" si="43"/>
        <v>运营管理部</v>
      </c>
      <c r="AI402" s="90" t="s">
        <v>808</v>
      </c>
      <c r="AJ402" s="90" t="s">
        <v>54</v>
      </c>
      <c r="AX402" t="s">
        <v>808</v>
      </c>
      <c r="AY402" t="s">
        <v>54</v>
      </c>
    </row>
    <row r="403" ht="17.25" spans="25:51">
      <c r="Y403" s="87"/>
      <c r="Z403">
        <f t="shared" si="41"/>
        <v>0</v>
      </c>
      <c r="AA403">
        <f t="shared" si="42"/>
        <v>0</v>
      </c>
      <c r="AB403" s="82" t="s">
        <v>807</v>
      </c>
      <c r="AC403" s="82">
        <v>0</v>
      </c>
      <c r="AD403" s="82">
        <v>0</v>
      </c>
      <c r="AE403" s="82">
        <v>0</v>
      </c>
      <c r="AF403" s="82">
        <v>0</v>
      </c>
      <c r="AG403">
        <f t="shared" si="43"/>
        <v>0</v>
      </c>
      <c r="AI403" s="90" t="s">
        <v>810</v>
      </c>
      <c r="AJ403" s="90" t="s">
        <v>54</v>
      </c>
      <c r="AX403" t="s">
        <v>810</v>
      </c>
      <c r="AY403" t="s">
        <v>54</v>
      </c>
    </row>
    <row r="404" ht="17.25" spans="25:51">
      <c r="Y404" s="87"/>
      <c r="Z404">
        <f t="shared" si="41"/>
        <v>0</v>
      </c>
      <c r="AA404">
        <f t="shared" si="42"/>
        <v>0</v>
      </c>
      <c r="AB404" s="82" t="s">
        <v>809</v>
      </c>
      <c r="AC404" s="82">
        <v>0</v>
      </c>
      <c r="AD404" s="82">
        <v>0</v>
      </c>
      <c r="AE404" s="82">
        <v>0</v>
      </c>
      <c r="AF404" s="82">
        <v>0</v>
      </c>
      <c r="AG404">
        <f t="shared" si="43"/>
        <v>0</v>
      </c>
      <c r="AI404" s="90" t="s">
        <v>556</v>
      </c>
      <c r="AJ404" s="90" t="s">
        <v>90</v>
      </c>
      <c r="AX404" t="s">
        <v>556</v>
      </c>
      <c r="AY404" t="s">
        <v>90</v>
      </c>
    </row>
    <row r="405" ht="17.25" spans="25:51">
      <c r="Y405" s="87"/>
      <c r="Z405">
        <f t="shared" si="41"/>
        <v>0</v>
      </c>
      <c r="AA405">
        <f t="shared" si="42"/>
        <v>0</v>
      </c>
      <c r="AB405" s="82" t="s">
        <v>811</v>
      </c>
      <c r="AC405" s="82">
        <v>0</v>
      </c>
      <c r="AD405" s="82">
        <v>10000</v>
      </c>
      <c r="AE405" s="82">
        <v>0</v>
      </c>
      <c r="AF405" s="82">
        <v>10000</v>
      </c>
      <c r="AG405">
        <f t="shared" si="43"/>
        <v>0</v>
      </c>
      <c r="AI405" s="90" t="s">
        <v>108</v>
      </c>
      <c r="AJ405" s="90" t="s">
        <v>90</v>
      </c>
      <c r="AX405" t="s">
        <v>108</v>
      </c>
      <c r="AY405" t="s">
        <v>90</v>
      </c>
    </row>
    <row r="406" ht="17.25" spans="25:51">
      <c r="Y406" s="87"/>
      <c r="Z406">
        <f t="shared" si="41"/>
        <v>0</v>
      </c>
      <c r="AA406" t="str">
        <f t="shared" si="42"/>
        <v>市场一部</v>
      </c>
      <c r="AB406" s="82" t="s">
        <v>584</v>
      </c>
      <c r="AC406" s="82">
        <v>0</v>
      </c>
      <c r="AD406" s="82">
        <v>0</v>
      </c>
      <c r="AE406" s="82">
        <v>0</v>
      </c>
      <c r="AF406" s="82">
        <v>0</v>
      </c>
      <c r="AG406" t="str">
        <f t="shared" si="43"/>
        <v>市场一部</v>
      </c>
      <c r="AI406" s="90" t="s">
        <v>812</v>
      </c>
      <c r="AJ406" s="90" t="s">
        <v>90</v>
      </c>
      <c r="AX406" t="s">
        <v>812</v>
      </c>
      <c r="AY406" t="s">
        <v>90</v>
      </c>
    </row>
    <row r="407" ht="17.25" spans="25:51">
      <c r="Y407" s="87"/>
      <c r="Z407">
        <f t="shared" si="41"/>
        <v>0</v>
      </c>
      <c r="AA407" t="str">
        <f t="shared" si="42"/>
        <v>严桥支行</v>
      </c>
      <c r="AB407" s="82" t="s">
        <v>710</v>
      </c>
      <c r="AC407" s="82">
        <v>0</v>
      </c>
      <c r="AD407" s="82">
        <v>0</v>
      </c>
      <c r="AE407" s="82">
        <v>0</v>
      </c>
      <c r="AF407" s="82">
        <v>0</v>
      </c>
      <c r="AG407" t="str">
        <f t="shared" si="43"/>
        <v>严桥支行</v>
      </c>
      <c r="AI407" s="90" t="s">
        <v>635</v>
      </c>
      <c r="AJ407" s="90" t="s">
        <v>90</v>
      </c>
      <c r="AX407" t="s">
        <v>635</v>
      </c>
      <c r="AY407" t="s">
        <v>90</v>
      </c>
    </row>
    <row r="408" ht="17.25" spans="25:51">
      <c r="Y408" s="87"/>
      <c r="Z408">
        <f t="shared" si="41"/>
        <v>0</v>
      </c>
      <c r="AA408" t="str">
        <f t="shared" si="42"/>
        <v>办公室</v>
      </c>
      <c r="AB408" s="82" t="s">
        <v>143</v>
      </c>
      <c r="AC408" s="82">
        <v>0</v>
      </c>
      <c r="AD408" s="82">
        <v>0</v>
      </c>
      <c r="AE408" s="82">
        <v>0</v>
      </c>
      <c r="AF408" s="82">
        <v>0</v>
      </c>
      <c r="AG408" t="str">
        <f t="shared" si="43"/>
        <v>办公室</v>
      </c>
      <c r="AI408" s="95" t="s">
        <v>684</v>
      </c>
      <c r="AJ408" s="90" t="s">
        <v>90</v>
      </c>
      <c r="AX408" t="s">
        <v>684</v>
      </c>
      <c r="AY408" t="s">
        <v>90</v>
      </c>
    </row>
    <row r="409" ht="17.25" spans="25:51">
      <c r="Y409" s="87"/>
      <c r="Z409">
        <f t="shared" si="41"/>
        <v>0</v>
      </c>
      <c r="AA409" t="str">
        <f t="shared" si="42"/>
        <v>南新分理处</v>
      </c>
      <c r="AB409" s="82" t="s">
        <v>368</v>
      </c>
      <c r="AC409" s="82">
        <v>1</v>
      </c>
      <c r="AD409" s="82">
        <v>0</v>
      </c>
      <c r="AE409" s="82">
        <v>1</v>
      </c>
      <c r="AF409" s="82">
        <v>0</v>
      </c>
      <c r="AG409" t="str">
        <f t="shared" si="43"/>
        <v>南新分理处</v>
      </c>
      <c r="AI409" s="96" t="s">
        <v>814</v>
      </c>
      <c r="AJ409" s="90" t="s">
        <v>90</v>
      </c>
      <c r="AX409" t="s">
        <v>814</v>
      </c>
      <c r="AY409" t="s">
        <v>90</v>
      </c>
    </row>
    <row r="410" ht="17.25" spans="25:51">
      <c r="Y410" s="87"/>
      <c r="Z410">
        <f t="shared" si="41"/>
        <v>0</v>
      </c>
      <c r="AA410">
        <f t="shared" si="42"/>
        <v>0</v>
      </c>
      <c r="AB410" s="82" t="s">
        <v>813</v>
      </c>
      <c r="AC410" s="82">
        <v>0</v>
      </c>
      <c r="AD410" s="82">
        <v>0</v>
      </c>
      <c r="AE410" s="82">
        <v>0</v>
      </c>
      <c r="AF410" s="82">
        <v>0</v>
      </c>
      <c r="AG410">
        <f t="shared" si="43"/>
        <v>0</v>
      </c>
      <c r="AI410" s="90" t="s">
        <v>815</v>
      </c>
      <c r="AJ410" s="90" t="s">
        <v>90</v>
      </c>
      <c r="AX410" t="s">
        <v>815</v>
      </c>
      <c r="AY410" t="s">
        <v>90</v>
      </c>
    </row>
    <row r="411" ht="17.25" spans="25:51">
      <c r="Y411" s="87"/>
      <c r="Z411">
        <f t="shared" si="41"/>
        <v>0</v>
      </c>
      <c r="AA411" t="str">
        <f t="shared" si="42"/>
        <v>陆家嘴支行</v>
      </c>
      <c r="AB411" s="82" t="s">
        <v>370</v>
      </c>
      <c r="AC411" s="82">
        <v>0</v>
      </c>
      <c r="AD411" s="82">
        <v>0</v>
      </c>
      <c r="AE411" s="82">
        <v>0</v>
      </c>
      <c r="AF411" s="82">
        <v>0</v>
      </c>
      <c r="AG411" t="str">
        <f t="shared" si="43"/>
        <v>陆家嘴支行</v>
      </c>
      <c r="AI411" s="95" t="s">
        <v>816</v>
      </c>
      <c r="AJ411" s="90" t="s">
        <v>90</v>
      </c>
      <c r="AX411" t="s">
        <v>816</v>
      </c>
      <c r="AY411" t="s">
        <v>90</v>
      </c>
    </row>
    <row r="412" ht="17.25" spans="25:51">
      <c r="Y412" s="87"/>
      <c r="Z412">
        <f t="shared" si="41"/>
        <v>0</v>
      </c>
      <c r="AA412" t="str">
        <f t="shared" si="42"/>
        <v>东沟支行</v>
      </c>
      <c r="AB412" s="82" t="s">
        <v>373</v>
      </c>
      <c r="AC412" s="82">
        <v>0</v>
      </c>
      <c r="AD412" s="82">
        <v>0</v>
      </c>
      <c r="AE412" s="82">
        <v>0</v>
      </c>
      <c r="AF412" s="82">
        <v>0</v>
      </c>
      <c r="AG412" t="str">
        <f t="shared" si="43"/>
        <v>东沟支行</v>
      </c>
      <c r="AI412" s="90" t="s">
        <v>701</v>
      </c>
      <c r="AJ412" s="90" t="s">
        <v>219</v>
      </c>
      <c r="AX412" t="s">
        <v>701</v>
      </c>
      <c r="AY412" t="s">
        <v>219</v>
      </c>
    </row>
    <row r="413" ht="17.25" spans="25:51">
      <c r="Y413" s="87"/>
      <c r="Z413">
        <f t="shared" si="41"/>
        <v>0</v>
      </c>
      <c r="AA413">
        <f t="shared" si="42"/>
        <v>0</v>
      </c>
      <c r="AB413" s="82" t="s">
        <v>817</v>
      </c>
      <c r="AC413" s="82">
        <v>0</v>
      </c>
      <c r="AD413" s="82">
        <v>0</v>
      </c>
      <c r="AE413" s="82">
        <v>0</v>
      </c>
      <c r="AF413" s="82">
        <v>0</v>
      </c>
      <c r="AG413">
        <f t="shared" si="43"/>
        <v>0</v>
      </c>
      <c r="AI413" s="90" t="s">
        <v>512</v>
      </c>
      <c r="AJ413" s="90" t="s">
        <v>54</v>
      </c>
      <c r="AX413" s="82" t="s">
        <v>512</v>
      </c>
      <c r="AY413" s="82" t="s">
        <v>54</v>
      </c>
    </row>
    <row r="414" ht="17.25" spans="25:51">
      <c r="Y414" s="87"/>
      <c r="Z414">
        <f t="shared" si="41"/>
        <v>0</v>
      </c>
      <c r="AA414" t="str">
        <f t="shared" si="42"/>
        <v>孙桥支行</v>
      </c>
      <c r="AB414" s="82" t="s">
        <v>203</v>
      </c>
      <c r="AC414" s="82">
        <v>0</v>
      </c>
      <c r="AD414" s="82">
        <v>0</v>
      </c>
      <c r="AE414" s="82">
        <v>0</v>
      </c>
      <c r="AF414" s="82">
        <v>50000</v>
      </c>
      <c r="AG414" t="str">
        <f t="shared" si="43"/>
        <v>孙桥支行</v>
      </c>
      <c r="AI414" s="90" t="s">
        <v>516</v>
      </c>
      <c r="AJ414" s="90" t="s">
        <v>219</v>
      </c>
      <c r="AX414" t="s">
        <v>516</v>
      </c>
      <c r="AY414" t="s">
        <v>219</v>
      </c>
    </row>
    <row r="415" ht="17.25" spans="25:51">
      <c r="Y415" s="87"/>
      <c r="Z415">
        <f t="shared" si="41"/>
        <v>0</v>
      </c>
      <c r="AA415" t="str">
        <f t="shared" si="42"/>
        <v>北蔡支行</v>
      </c>
      <c r="AB415" s="82" t="s">
        <v>804</v>
      </c>
      <c r="AC415" s="82">
        <v>0</v>
      </c>
      <c r="AD415" s="82">
        <v>0</v>
      </c>
      <c r="AE415" s="82">
        <v>0</v>
      </c>
      <c r="AF415" s="82">
        <v>0</v>
      </c>
      <c r="AG415" t="str">
        <f t="shared" si="43"/>
        <v>北蔡支行</v>
      </c>
      <c r="AI415" s="90" t="s">
        <v>819</v>
      </c>
      <c r="AJ415" s="90" t="s">
        <v>219</v>
      </c>
      <c r="AX415" t="s">
        <v>819</v>
      </c>
      <c r="AY415" t="s">
        <v>219</v>
      </c>
    </row>
    <row r="416" ht="17.25" spans="25:51">
      <c r="Y416" s="87"/>
      <c r="Z416">
        <f t="shared" si="41"/>
        <v>0</v>
      </c>
      <c r="AA416" t="str">
        <f t="shared" si="42"/>
        <v>施湾支行</v>
      </c>
      <c r="AB416" s="82" t="s">
        <v>818</v>
      </c>
      <c r="AC416" s="82">
        <v>0</v>
      </c>
      <c r="AD416" s="82">
        <v>0</v>
      </c>
      <c r="AE416" s="82">
        <v>0</v>
      </c>
      <c r="AF416" s="82">
        <v>0</v>
      </c>
      <c r="AG416" t="str">
        <f t="shared" si="43"/>
        <v>施湾支行</v>
      </c>
      <c r="AI416" s="90" t="s">
        <v>177</v>
      </c>
      <c r="AJ416" s="90" t="s">
        <v>219</v>
      </c>
      <c r="AX416" t="s">
        <v>177</v>
      </c>
      <c r="AY416" t="s">
        <v>219</v>
      </c>
    </row>
    <row r="417" ht="17.25" spans="25:51">
      <c r="Y417" s="87"/>
      <c r="Z417">
        <f t="shared" si="41"/>
        <v>0</v>
      </c>
      <c r="AA417" t="str">
        <f t="shared" si="42"/>
        <v>曹路支行</v>
      </c>
      <c r="AB417" s="82" t="s">
        <v>820</v>
      </c>
      <c r="AC417" s="82">
        <v>0</v>
      </c>
      <c r="AD417" s="82">
        <v>0</v>
      </c>
      <c r="AE417" s="82">
        <v>0</v>
      </c>
      <c r="AF417" s="82">
        <v>0</v>
      </c>
      <c r="AG417" t="str">
        <f t="shared" si="43"/>
        <v>曹路支行</v>
      </c>
      <c r="AI417" s="90" t="s">
        <v>822</v>
      </c>
      <c r="AJ417" s="90" t="s">
        <v>219</v>
      </c>
      <c r="AX417" t="s">
        <v>822</v>
      </c>
      <c r="AY417" t="s">
        <v>219</v>
      </c>
    </row>
    <row r="418" ht="17.25" spans="25:51">
      <c r="Y418" s="87"/>
      <c r="Z418">
        <f t="shared" si="41"/>
        <v>0</v>
      </c>
      <c r="AA418">
        <f t="shared" si="42"/>
        <v>0</v>
      </c>
      <c r="AB418" s="82" t="s">
        <v>821</v>
      </c>
      <c r="AC418" s="82">
        <v>0</v>
      </c>
      <c r="AD418" s="82">
        <v>0</v>
      </c>
      <c r="AE418" s="82">
        <v>0</v>
      </c>
      <c r="AF418" s="82">
        <v>0</v>
      </c>
      <c r="AG418">
        <f t="shared" si="43"/>
        <v>0</v>
      </c>
      <c r="AI418" s="95" t="s">
        <v>823</v>
      </c>
      <c r="AJ418" s="90" t="s">
        <v>219</v>
      </c>
      <c r="AX418" t="s">
        <v>823</v>
      </c>
      <c r="AY418" t="s">
        <v>219</v>
      </c>
    </row>
    <row r="419" ht="17.25" spans="25:51">
      <c r="Y419" s="87"/>
      <c r="Z419">
        <f t="shared" si="41"/>
        <v>0</v>
      </c>
      <c r="AA419" t="str">
        <f t="shared" si="42"/>
        <v>花木支行</v>
      </c>
      <c r="AB419" s="82" t="s">
        <v>692</v>
      </c>
      <c r="AC419" s="82">
        <v>0</v>
      </c>
      <c r="AD419" s="82">
        <v>0</v>
      </c>
      <c r="AE419" s="82">
        <v>0</v>
      </c>
      <c r="AF419" s="82">
        <v>0</v>
      </c>
      <c r="AG419" t="str">
        <f t="shared" si="43"/>
        <v>花木支行</v>
      </c>
      <c r="AI419" s="96" t="s">
        <v>824</v>
      </c>
      <c r="AJ419" s="90" t="s">
        <v>219</v>
      </c>
      <c r="AX419" t="s">
        <v>824</v>
      </c>
      <c r="AY419" t="s">
        <v>219</v>
      </c>
    </row>
    <row r="420" ht="17.25" spans="25:51">
      <c r="Y420" s="87"/>
      <c r="Z420">
        <f t="shared" si="41"/>
        <v>0</v>
      </c>
      <c r="AA420" t="str">
        <f t="shared" si="42"/>
        <v>施湾支行</v>
      </c>
      <c r="AB420" s="82" t="s">
        <v>378</v>
      </c>
      <c r="AC420" s="82">
        <v>0</v>
      </c>
      <c r="AD420" s="82">
        <v>0</v>
      </c>
      <c r="AE420" s="82">
        <v>0</v>
      </c>
      <c r="AF420" s="82">
        <v>0</v>
      </c>
      <c r="AG420" t="str">
        <f t="shared" si="43"/>
        <v>施湾支行</v>
      </c>
      <c r="AI420" s="90" t="s">
        <v>826</v>
      </c>
      <c r="AJ420" s="90" t="s">
        <v>159</v>
      </c>
      <c r="AX420" t="s">
        <v>826</v>
      </c>
      <c r="AY420" t="s">
        <v>159</v>
      </c>
    </row>
    <row r="421" ht="17.25" spans="25:51">
      <c r="Y421" s="87"/>
      <c r="Z421">
        <f t="shared" si="41"/>
        <v>0</v>
      </c>
      <c r="AA421" t="str">
        <f t="shared" si="42"/>
        <v>高行支行</v>
      </c>
      <c r="AB421" s="82" t="s">
        <v>825</v>
      </c>
      <c r="AC421" s="82">
        <v>0</v>
      </c>
      <c r="AD421" s="82">
        <v>0</v>
      </c>
      <c r="AE421" s="82">
        <v>0</v>
      </c>
      <c r="AF421" s="82">
        <v>0</v>
      </c>
      <c r="AG421" t="str">
        <f t="shared" si="43"/>
        <v>高行支行</v>
      </c>
      <c r="AI421" s="90" t="s">
        <v>828</v>
      </c>
      <c r="AJ421" s="90" t="s">
        <v>159</v>
      </c>
      <c r="AX421" t="s">
        <v>828</v>
      </c>
      <c r="AY421" t="s">
        <v>159</v>
      </c>
    </row>
    <row r="422" ht="17.25" spans="25:51">
      <c r="Y422" s="87"/>
      <c r="Z422">
        <f t="shared" si="41"/>
        <v>0</v>
      </c>
      <c r="AA422">
        <f t="shared" si="42"/>
        <v>0</v>
      </c>
      <c r="AB422" s="82" t="s">
        <v>827</v>
      </c>
      <c r="AC422" s="82">
        <v>0</v>
      </c>
      <c r="AD422" s="82">
        <v>0</v>
      </c>
      <c r="AE422" s="82">
        <v>0</v>
      </c>
      <c r="AF422" s="82">
        <v>0</v>
      </c>
      <c r="AG422">
        <f t="shared" si="43"/>
        <v>0</v>
      </c>
      <c r="AI422" s="90" t="s">
        <v>368</v>
      </c>
      <c r="AJ422" s="90" t="s">
        <v>159</v>
      </c>
      <c r="AX422" t="s">
        <v>368</v>
      </c>
      <c r="AY422" t="s">
        <v>159</v>
      </c>
    </row>
    <row r="423" ht="17.25" spans="25:51">
      <c r="Y423" s="87"/>
      <c r="Z423">
        <f t="shared" si="41"/>
        <v>0</v>
      </c>
      <c r="AA423" t="str">
        <f t="shared" si="42"/>
        <v>南新分理处</v>
      </c>
      <c r="AB423" s="82" t="s">
        <v>826</v>
      </c>
      <c r="AC423" s="82">
        <v>0</v>
      </c>
      <c r="AD423" s="82">
        <v>0</v>
      </c>
      <c r="AE423" s="82">
        <v>0</v>
      </c>
      <c r="AF423" s="82">
        <v>0</v>
      </c>
      <c r="AG423" t="str">
        <f t="shared" si="43"/>
        <v>南新分理处</v>
      </c>
      <c r="AI423" s="90" t="s">
        <v>830</v>
      </c>
      <c r="AJ423" s="90" t="s">
        <v>159</v>
      </c>
      <c r="AX423" t="s">
        <v>830</v>
      </c>
      <c r="AY423" t="s">
        <v>159</v>
      </c>
    </row>
    <row r="424" ht="17.25" spans="25:51">
      <c r="Y424" s="87"/>
      <c r="Z424">
        <f t="shared" si="41"/>
        <v>0</v>
      </c>
      <c r="AA424" t="str">
        <f t="shared" si="42"/>
        <v>高桥支行</v>
      </c>
      <c r="AB424" s="82" t="s">
        <v>829</v>
      </c>
      <c r="AC424" s="82">
        <v>0</v>
      </c>
      <c r="AD424" s="82">
        <v>0</v>
      </c>
      <c r="AE424" s="82">
        <v>0</v>
      </c>
      <c r="AF424" s="82">
        <v>0</v>
      </c>
      <c r="AG424" t="str">
        <f t="shared" si="43"/>
        <v>高桥支行</v>
      </c>
      <c r="AI424" s="90" t="s">
        <v>831</v>
      </c>
      <c r="AJ424" s="90" t="s">
        <v>159</v>
      </c>
      <c r="AX424" t="s">
        <v>831</v>
      </c>
      <c r="AY424" t="s">
        <v>159</v>
      </c>
    </row>
    <row r="425" ht="17.25" spans="25:51">
      <c r="Y425" s="87"/>
      <c r="Z425">
        <f t="shared" si="41"/>
        <v>0</v>
      </c>
      <c r="AA425" t="str">
        <f t="shared" si="42"/>
        <v>洋泾支行</v>
      </c>
      <c r="AB425" s="82" t="s">
        <v>381</v>
      </c>
      <c r="AC425" s="82">
        <v>0</v>
      </c>
      <c r="AD425" s="82">
        <v>0</v>
      </c>
      <c r="AE425" s="82">
        <v>0</v>
      </c>
      <c r="AF425" s="82">
        <v>0</v>
      </c>
      <c r="AG425" t="str">
        <f t="shared" si="43"/>
        <v>洋泾支行</v>
      </c>
      <c r="AI425" s="90" t="s">
        <v>340</v>
      </c>
      <c r="AJ425" s="90" t="s">
        <v>159</v>
      </c>
      <c r="AX425" t="s">
        <v>340</v>
      </c>
      <c r="AY425" t="s">
        <v>159</v>
      </c>
    </row>
    <row r="426" ht="17.25" spans="25:51">
      <c r="Y426" s="87"/>
      <c r="Z426">
        <f t="shared" si="41"/>
        <v>0</v>
      </c>
      <c r="AA426" t="str">
        <f t="shared" si="42"/>
        <v>合庆支行</v>
      </c>
      <c r="AB426" s="82" t="s">
        <v>384</v>
      </c>
      <c r="AC426" s="82">
        <v>0</v>
      </c>
      <c r="AD426" s="82">
        <v>17000</v>
      </c>
      <c r="AE426" s="82">
        <v>1</v>
      </c>
      <c r="AF426" s="82">
        <v>17000</v>
      </c>
      <c r="AG426" t="str">
        <f t="shared" si="43"/>
        <v>合庆支行</v>
      </c>
      <c r="AI426" s="93" t="s">
        <v>832</v>
      </c>
      <c r="AJ426" s="90" t="s">
        <v>159</v>
      </c>
      <c r="AX426" t="s">
        <v>832</v>
      </c>
      <c r="AY426" t="s">
        <v>159</v>
      </c>
    </row>
    <row r="427" ht="17.25" spans="25:51">
      <c r="Y427" s="87"/>
      <c r="Z427">
        <f t="shared" si="41"/>
        <v>0</v>
      </c>
      <c r="AA427" t="str">
        <f t="shared" si="42"/>
        <v>零售市场部</v>
      </c>
      <c r="AB427" s="82" t="s">
        <v>206</v>
      </c>
      <c r="AC427" s="82">
        <v>0</v>
      </c>
      <c r="AD427" s="82">
        <v>30000</v>
      </c>
      <c r="AE427" s="82">
        <v>0</v>
      </c>
      <c r="AF427" s="82">
        <v>180000</v>
      </c>
      <c r="AG427" t="str">
        <f t="shared" si="43"/>
        <v>零售市场部</v>
      </c>
      <c r="AI427" s="94" t="s">
        <v>833</v>
      </c>
      <c r="AJ427" s="90" t="s">
        <v>159</v>
      </c>
      <c r="AX427" t="s">
        <v>833</v>
      </c>
      <c r="AY427" t="s">
        <v>159</v>
      </c>
    </row>
    <row r="428" ht="17.25" spans="25:51">
      <c r="Y428" s="87"/>
      <c r="Z428">
        <f t="shared" si="41"/>
        <v>0</v>
      </c>
      <c r="AA428" t="str">
        <f t="shared" si="42"/>
        <v>严桥支行</v>
      </c>
      <c r="AB428" s="82" t="s">
        <v>211</v>
      </c>
      <c r="AC428" s="82">
        <v>0</v>
      </c>
      <c r="AD428" s="82">
        <v>0</v>
      </c>
      <c r="AE428" s="82">
        <v>0</v>
      </c>
      <c r="AF428" s="82">
        <v>0</v>
      </c>
      <c r="AG428" t="str">
        <f t="shared" si="43"/>
        <v>严桥支行</v>
      </c>
      <c r="AI428" s="95" t="s">
        <v>835</v>
      </c>
      <c r="AJ428" s="90" t="s">
        <v>159</v>
      </c>
      <c r="AX428" t="s">
        <v>835</v>
      </c>
      <c r="AY428" t="s">
        <v>159</v>
      </c>
    </row>
    <row r="429" ht="17.25" spans="25:51">
      <c r="Y429" s="87"/>
      <c r="Z429">
        <f t="shared" si="41"/>
        <v>0</v>
      </c>
      <c r="AA429" t="str">
        <f t="shared" si="42"/>
        <v>高桥支行</v>
      </c>
      <c r="AB429" s="82" t="s">
        <v>834</v>
      </c>
      <c r="AC429" s="82">
        <v>0</v>
      </c>
      <c r="AD429" s="82">
        <v>0</v>
      </c>
      <c r="AE429" s="82">
        <v>0</v>
      </c>
      <c r="AF429" s="82">
        <v>0</v>
      </c>
      <c r="AG429" t="str">
        <f t="shared" si="43"/>
        <v>高桥支行</v>
      </c>
      <c r="AI429" s="96" t="s">
        <v>329</v>
      </c>
      <c r="AJ429" s="90" t="s">
        <v>229</v>
      </c>
      <c r="AX429" t="s">
        <v>329</v>
      </c>
      <c r="AY429" t="s">
        <v>229</v>
      </c>
    </row>
    <row r="430" ht="17.25" spans="25:51">
      <c r="Y430" s="87"/>
      <c r="Z430">
        <f t="shared" si="41"/>
        <v>0</v>
      </c>
      <c r="AA430" t="str">
        <f t="shared" si="42"/>
        <v>陆家嘴支行</v>
      </c>
      <c r="AB430" s="82" t="s">
        <v>662</v>
      </c>
      <c r="AC430" s="82">
        <v>0</v>
      </c>
      <c r="AD430" s="82">
        <v>0</v>
      </c>
      <c r="AE430" s="82">
        <v>0</v>
      </c>
      <c r="AF430" s="82">
        <v>0</v>
      </c>
      <c r="AG430" t="str">
        <f t="shared" si="43"/>
        <v>陆家嘴支行</v>
      </c>
      <c r="AI430" s="90" t="s">
        <v>62</v>
      </c>
      <c r="AJ430" s="90" t="s">
        <v>229</v>
      </c>
      <c r="AX430" t="s">
        <v>62</v>
      </c>
      <c r="AY430" t="s">
        <v>229</v>
      </c>
    </row>
    <row r="431" ht="17.25" spans="25:51">
      <c r="Y431" s="87"/>
      <c r="Z431">
        <f t="shared" si="41"/>
        <v>0</v>
      </c>
      <c r="AA431" t="str">
        <f t="shared" si="42"/>
        <v>三林支行</v>
      </c>
      <c r="AB431" s="82" t="s">
        <v>390</v>
      </c>
      <c r="AC431" s="82">
        <v>0</v>
      </c>
      <c r="AD431" s="82">
        <v>0</v>
      </c>
      <c r="AE431" s="82">
        <v>0</v>
      </c>
      <c r="AF431" s="82">
        <v>0</v>
      </c>
      <c r="AG431" t="str">
        <f t="shared" si="43"/>
        <v>三林支行</v>
      </c>
      <c r="AI431" s="90" t="s">
        <v>486</v>
      </c>
      <c r="AJ431" s="90" t="s">
        <v>229</v>
      </c>
      <c r="AX431" t="s">
        <v>486</v>
      </c>
      <c r="AY431" t="s">
        <v>229</v>
      </c>
    </row>
    <row r="432" ht="17.25" spans="25:51">
      <c r="Y432" s="87"/>
      <c r="Z432">
        <f t="shared" si="41"/>
        <v>0</v>
      </c>
      <c r="AA432" t="str">
        <f t="shared" si="42"/>
        <v>凌桥支行</v>
      </c>
      <c r="AB432" s="82" t="s">
        <v>393</v>
      </c>
      <c r="AC432" s="82">
        <v>0</v>
      </c>
      <c r="AD432" s="82">
        <v>0</v>
      </c>
      <c r="AE432" s="82">
        <v>0</v>
      </c>
      <c r="AF432" s="82">
        <v>0</v>
      </c>
      <c r="AG432" t="str">
        <f t="shared" si="43"/>
        <v>凌桥支行</v>
      </c>
      <c r="AI432" s="90" t="s">
        <v>836</v>
      </c>
      <c r="AJ432" s="90" t="s">
        <v>229</v>
      </c>
      <c r="AX432" t="s">
        <v>836</v>
      </c>
      <c r="AY432" t="s">
        <v>229</v>
      </c>
    </row>
    <row r="433" ht="17.25" spans="25:51">
      <c r="Y433" s="87"/>
      <c r="Z433">
        <f t="shared" ref="Z433:Z496" si="44">P433-Y433</f>
        <v>0</v>
      </c>
      <c r="AA433" t="str">
        <f t="shared" si="42"/>
        <v>营业部</v>
      </c>
      <c r="AB433" s="82" t="s">
        <v>597</v>
      </c>
      <c r="AC433" s="82">
        <v>0</v>
      </c>
      <c r="AD433" s="82">
        <v>0</v>
      </c>
      <c r="AE433" s="82">
        <v>0</v>
      </c>
      <c r="AF433" s="82">
        <v>0</v>
      </c>
      <c r="AG433" t="str">
        <f t="shared" si="43"/>
        <v>营业部</v>
      </c>
      <c r="AI433" s="90" t="s">
        <v>374</v>
      </c>
      <c r="AJ433" s="90" t="s">
        <v>229</v>
      </c>
      <c r="AX433" t="s">
        <v>374</v>
      </c>
      <c r="AY433" t="s">
        <v>229</v>
      </c>
    </row>
    <row r="434" ht="17.25" spans="25:51">
      <c r="Y434" s="87"/>
      <c r="Z434">
        <f t="shared" si="44"/>
        <v>0</v>
      </c>
      <c r="AA434" t="str">
        <f t="shared" si="42"/>
        <v>凌桥支行</v>
      </c>
      <c r="AB434" s="82" t="s">
        <v>837</v>
      </c>
      <c r="AC434" s="82">
        <v>0</v>
      </c>
      <c r="AD434" s="82">
        <v>0</v>
      </c>
      <c r="AE434" s="82">
        <v>0</v>
      </c>
      <c r="AF434" s="82">
        <v>0</v>
      </c>
      <c r="AG434" t="str">
        <f t="shared" si="43"/>
        <v>凌桥支行</v>
      </c>
      <c r="AI434" s="90" t="s">
        <v>599</v>
      </c>
      <c r="AJ434" s="90" t="s">
        <v>229</v>
      </c>
      <c r="AX434" t="s">
        <v>599</v>
      </c>
      <c r="AY434" t="s">
        <v>229</v>
      </c>
    </row>
    <row r="435" ht="17.25" spans="25:51">
      <c r="Y435" s="87"/>
      <c r="Z435">
        <f t="shared" si="44"/>
        <v>0</v>
      </c>
      <c r="AA435" t="str">
        <f t="shared" si="42"/>
        <v>唐镇支行</v>
      </c>
      <c r="AB435" s="82" t="s">
        <v>838</v>
      </c>
      <c r="AC435" s="82">
        <v>0</v>
      </c>
      <c r="AD435" s="82">
        <v>0</v>
      </c>
      <c r="AE435" s="82">
        <v>0</v>
      </c>
      <c r="AF435" s="82">
        <v>0</v>
      </c>
      <c r="AG435" t="str">
        <f t="shared" si="43"/>
        <v>唐镇支行</v>
      </c>
      <c r="AI435" s="90" t="s">
        <v>840</v>
      </c>
      <c r="AJ435" s="90" t="s">
        <v>229</v>
      </c>
      <c r="AX435" t="s">
        <v>840</v>
      </c>
      <c r="AY435" t="s">
        <v>229</v>
      </c>
    </row>
    <row r="436" ht="17.25" spans="25:51">
      <c r="Y436" s="87"/>
      <c r="Z436">
        <f t="shared" si="44"/>
        <v>0</v>
      </c>
      <c r="AA436" t="str">
        <f t="shared" si="42"/>
        <v>金杨支行</v>
      </c>
      <c r="AB436" s="82" t="s">
        <v>839</v>
      </c>
      <c r="AC436" s="82">
        <v>0</v>
      </c>
      <c r="AD436" s="82">
        <v>0</v>
      </c>
      <c r="AE436" s="82">
        <v>0</v>
      </c>
      <c r="AF436" s="82">
        <v>0</v>
      </c>
      <c r="AG436" t="str">
        <f t="shared" si="43"/>
        <v>金杨支行</v>
      </c>
      <c r="AI436" s="90" t="s">
        <v>369</v>
      </c>
      <c r="AJ436" s="90" t="s">
        <v>64</v>
      </c>
      <c r="AX436" t="s">
        <v>369</v>
      </c>
      <c r="AY436" t="s">
        <v>64</v>
      </c>
    </row>
    <row r="437" ht="17.25" spans="25:51">
      <c r="Y437" s="87"/>
      <c r="Z437">
        <f t="shared" si="44"/>
        <v>0</v>
      </c>
      <c r="AA437" t="str">
        <f t="shared" si="42"/>
        <v>授信审批部</v>
      </c>
      <c r="AB437" s="82" t="s">
        <v>534</v>
      </c>
      <c r="AC437" s="82">
        <v>0</v>
      </c>
      <c r="AD437" s="82">
        <v>0</v>
      </c>
      <c r="AE437" s="82">
        <v>0</v>
      </c>
      <c r="AF437" s="82">
        <v>0</v>
      </c>
      <c r="AG437" t="str">
        <f t="shared" si="43"/>
        <v>授信审批部</v>
      </c>
      <c r="AI437" s="90" t="s">
        <v>842</v>
      </c>
      <c r="AJ437" s="90" t="s">
        <v>64</v>
      </c>
      <c r="AX437" t="s">
        <v>842</v>
      </c>
      <c r="AY437" t="s">
        <v>64</v>
      </c>
    </row>
    <row r="438" ht="17.25" spans="25:51">
      <c r="Y438" s="87"/>
      <c r="Z438">
        <f t="shared" si="44"/>
        <v>0</v>
      </c>
      <c r="AA438">
        <f t="shared" si="42"/>
        <v>0</v>
      </c>
      <c r="AB438" s="82" t="s">
        <v>841</v>
      </c>
      <c r="AC438" s="82">
        <v>0</v>
      </c>
      <c r="AD438" s="82">
        <v>0</v>
      </c>
      <c r="AE438" s="82">
        <v>0</v>
      </c>
      <c r="AF438" s="82">
        <v>0</v>
      </c>
      <c r="AG438">
        <f t="shared" si="43"/>
        <v>0</v>
      </c>
      <c r="AI438" s="90" t="s">
        <v>539</v>
      </c>
      <c r="AJ438" s="90" t="s">
        <v>64</v>
      </c>
      <c r="AX438" t="s">
        <v>539</v>
      </c>
      <c r="AY438" t="s">
        <v>64</v>
      </c>
    </row>
    <row r="439" ht="17.25" spans="25:51">
      <c r="Y439" s="87"/>
      <c r="Z439">
        <f t="shared" si="44"/>
        <v>0</v>
      </c>
      <c r="AA439" t="str">
        <f t="shared" si="42"/>
        <v>五星路支行</v>
      </c>
      <c r="AB439" s="82" t="s">
        <v>822</v>
      </c>
      <c r="AC439" s="82">
        <v>0</v>
      </c>
      <c r="AD439" s="82">
        <v>0</v>
      </c>
      <c r="AE439" s="82">
        <v>0</v>
      </c>
      <c r="AF439" s="82">
        <v>0</v>
      </c>
      <c r="AG439" t="str">
        <f t="shared" si="43"/>
        <v>五星路支行</v>
      </c>
      <c r="AI439" s="90" t="s">
        <v>673</v>
      </c>
      <c r="AJ439" s="90" t="s">
        <v>64</v>
      </c>
      <c r="AX439" t="s">
        <v>673</v>
      </c>
      <c r="AY439" t="s">
        <v>64</v>
      </c>
    </row>
    <row r="440" ht="17.25" spans="25:51">
      <c r="Y440" s="87"/>
      <c r="Z440">
        <f t="shared" si="44"/>
        <v>0</v>
      </c>
      <c r="AA440">
        <f t="shared" si="42"/>
        <v>0</v>
      </c>
      <c r="AB440" s="82" t="s">
        <v>843</v>
      </c>
      <c r="AC440" s="82">
        <v>0</v>
      </c>
      <c r="AD440" s="82">
        <v>0</v>
      </c>
      <c r="AE440" s="82">
        <v>0</v>
      </c>
      <c r="AF440" s="82">
        <v>0</v>
      </c>
      <c r="AG440">
        <f t="shared" si="43"/>
        <v>0</v>
      </c>
      <c r="AI440" s="90" t="s">
        <v>676</v>
      </c>
      <c r="AJ440" s="90" t="s">
        <v>64</v>
      </c>
      <c r="AX440" t="s">
        <v>676</v>
      </c>
      <c r="AY440" t="s">
        <v>64</v>
      </c>
    </row>
    <row r="441" ht="17.25" spans="25:51">
      <c r="Y441" s="87"/>
      <c r="Z441">
        <f t="shared" si="44"/>
        <v>0</v>
      </c>
      <c r="AA441" t="str">
        <f t="shared" si="42"/>
        <v>三林支行</v>
      </c>
      <c r="AB441" s="82" t="s">
        <v>396</v>
      </c>
      <c r="AC441" s="82">
        <v>0</v>
      </c>
      <c r="AD441" s="82">
        <v>0</v>
      </c>
      <c r="AE441" s="82">
        <v>0</v>
      </c>
      <c r="AF441" s="82">
        <v>0</v>
      </c>
      <c r="AG441" t="str">
        <f t="shared" si="43"/>
        <v>三林支行</v>
      </c>
      <c r="AI441" s="90" t="s">
        <v>845</v>
      </c>
      <c r="AJ441" s="90" t="s">
        <v>64</v>
      </c>
      <c r="AX441" t="s">
        <v>845</v>
      </c>
      <c r="AY441" t="s">
        <v>64</v>
      </c>
    </row>
    <row r="442" ht="17.25" spans="25:51">
      <c r="Y442" s="87"/>
      <c r="Z442">
        <f t="shared" si="44"/>
        <v>0</v>
      </c>
      <c r="AA442">
        <f t="shared" si="42"/>
        <v>0</v>
      </c>
      <c r="AB442" s="82" t="s">
        <v>844</v>
      </c>
      <c r="AC442" s="82">
        <v>0</v>
      </c>
      <c r="AD442" s="82">
        <v>0</v>
      </c>
      <c r="AE442" s="82">
        <v>0</v>
      </c>
      <c r="AF442" s="82">
        <v>0</v>
      </c>
      <c r="AG442">
        <f t="shared" si="43"/>
        <v>0</v>
      </c>
      <c r="AI442" s="90" t="s">
        <v>846</v>
      </c>
      <c r="AJ442" s="90" t="s">
        <v>64</v>
      </c>
      <c r="AX442" t="s">
        <v>846</v>
      </c>
      <c r="AY442" t="s">
        <v>64</v>
      </c>
    </row>
    <row r="443" ht="17.25" spans="25:51">
      <c r="Y443" s="87"/>
      <c r="Z443">
        <f t="shared" si="44"/>
        <v>0</v>
      </c>
      <c r="AA443" t="str">
        <f t="shared" si="42"/>
        <v>益江分理处</v>
      </c>
      <c r="AB443" s="82" t="s">
        <v>215</v>
      </c>
      <c r="AC443" s="82">
        <v>0</v>
      </c>
      <c r="AD443" s="82">
        <v>0</v>
      </c>
      <c r="AE443" s="82">
        <v>0</v>
      </c>
      <c r="AF443" s="82">
        <v>0</v>
      </c>
      <c r="AG443" t="str">
        <f t="shared" si="43"/>
        <v>益江分理处</v>
      </c>
      <c r="AI443" s="90" t="s">
        <v>55</v>
      </c>
      <c r="AJ443" s="90" t="s">
        <v>64</v>
      </c>
      <c r="AX443" t="s">
        <v>55</v>
      </c>
      <c r="AY443" t="s">
        <v>64</v>
      </c>
    </row>
    <row r="444" ht="17.25" spans="25:51">
      <c r="Y444" s="87"/>
      <c r="Z444">
        <f t="shared" si="44"/>
        <v>0</v>
      </c>
      <c r="AA444">
        <f t="shared" si="42"/>
        <v>0</v>
      </c>
      <c r="AB444" s="82" t="s">
        <v>847</v>
      </c>
      <c r="AC444" s="82">
        <v>0</v>
      </c>
      <c r="AD444" s="82">
        <v>0</v>
      </c>
      <c r="AE444" s="82">
        <v>0</v>
      </c>
      <c r="AF444" s="82">
        <v>0</v>
      </c>
      <c r="AG444">
        <f t="shared" si="43"/>
        <v>0</v>
      </c>
      <c r="AI444" s="95" t="s">
        <v>70</v>
      </c>
      <c r="AJ444" s="90" t="s">
        <v>64</v>
      </c>
      <c r="AX444" t="s">
        <v>70</v>
      </c>
      <c r="AY444" t="s">
        <v>64</v>
      </c>
    </row>
    <row r="445" ht="17.25" spans="25:51">
      <c r="Y445" s="87"/>
      <c r="Z445">
        <f t="shared" si="44"/>
        <v>0</v>
      </c>
      <c r="AA445" t="str">
        <f t="shared" si="42"/>
        <v>金桥支行</v>
      </c>
      <c r="AB445" s="82" t="s">
        <v>848</v>
      </c>
      <c r="AC445" s="82">
        <v>0</v>
      </c>
      <c r="AD445" s="82">
        <v>0</v>
      </c>
      <c r="AE445" s="82">
        <v>0</v>
      </c>
      <c r="AF445" s="82">
        <v>0</v>
      </c>
      <c r="AG445" t="str">
        <f t="shared" si="43"/>
        <v>金桥支行</v>
      </c>
      <c r="AI445" s="96" t="s">
        <v>31</v>
      </c>
      <c r="AJ445" s="90" t="s">
        <v>64</v>
      </c>
      <c r="AX445" t="s">
        <v>31</v>
      </c>
      <c r="AY445" t="s">
        <v>64</v>
      </c>
    </row>
    <row r="446" ht="17.25" spans="25:51">
      <c r="Y446" s="87"/>
      <c r="Z446">
        <f t="shared" si="44"/>
        <v>0</v>
      </c>
      <c r="AA446" t="str">
        <f t="shared" si="42"/>
        <v>零售市场部</v>
      </c>
      <c r="AB446" s="82" t="s">
        <v>168</v>
      </c>
      <c r="AC446" s="82">
        <v>0</v>
      </c>
      <c r="AD446" s="82">
        <v>0</v>
      </c>
      <c r="AE446" s="82">
        <v>0</v>
      </c>
      <c r="AF446" s="82">
        <v>63000</v>
      </c>
      <c r="AG446" t="str">
        <f t="shared" si="43"/>
        <v>零售市场部</v>
      </c>
      <c r="AI446" s="90" t="s">
        <v>753</v>
      </c>
      <c r="AJ446" s="90" t="s">
        <v>64</v>
      </c>
      <c r="AX446" t="s">
        <v>753</v>
      </c>
      <c r="AY446" t="s">
        <v>64</v>
      </c>
    </row>
    <row r="447" ht="17.25" spans="25:51">
      <c r="Y447" s="87"/>
      <c r="Z447">
        <f t="shared" si="44"/>
        <v>0</v>
      </c>
      <c r="AA447" t="str">
        <f t="shared" si="42"/>
        <v>新园路支行</v>
      </c>
      <c r="AB447" s="82" t="s">
        <v>172</v>
      </c>
      <c r="AC447" s="82">
        <v>0</v>
      </c>
      <c r="AD447" s="82">
        <v>380000</v>
      </c>
      <c r="AE447" s="82">
        <v>0</v>
      </c>
      <c r="AF447" s="82">
        <v>380000</v>
      </c>
      <c r="AG447" t="str">
        <f t="shared" si="43"/>
        <v>新园路支行</v>
      </c>
      <c r="AI447" s="90" t="s">
        <v>184</v>
      </c>
      <c r="AJ447" s="90" t="s">
        <v>121</v>
      </c>
      <c r="AX447" t="s">
        <v>184</v>
      </c>
      <c r="AY447" t="s">
        <v>121</v>
      </c>
    </row>
    <row r="448" ht="17.25" spans="25:51">
      <c r="Y448" s="87"/>
      <c r="Z448">
        <f t="shared" si="44"/>
        <v>0</v>
      </c>
      <c r="AA448" t="str">
        <f t="shared" si="42"/>
        <v>北蔡支行</v>
      </c>
      <c r="AB448" s="82" t="s">
        <v>779</v>
      </c>
      <c r="AC448" s="82">
        <v>0</v>
      </c>
      <c r="AD448" s="82">
        <v>0</v>
      </c>
      <c r="AE448" s="82">
        <v>0</v>
      </c>
      <c r="AF448" s="82">
        <v>0</v>
      </c>
      <c r="AG448" t="str">
        <f t="shared" si="43"/>
        <v>北蔡支行</v>
      </c>
      <c r="AI448" s="90" t="s">
        <v>848</v>
      </c>
      <c r="AJ448" s="90" t="s">
        <v>64</v>
      </c>
      <c r="AX448" t="s">
        <v>848</v>
      </c>
      <c r="AY448" t="s">
        <v>64</v>
      </c>
    </row>
    <row r="449" ht="17.25" spans="25:51">
      <c r="Y449" s="87"/>
      <c r="Z449">
        <f t="shared" si="44"/>
        <v>0</v>
      </c>
      <c r="AA449" t="str">
        <f t="shared" si="42"/>
        <v>曹路支行</v>
      </c>
      <c r="AB449" s="82" t="s">
        <v>849</v>
      </c>
      <c r="AC449" s="82">
        <v>0</v>
      </c>
      <c r="AD449" s="82">
        <v>0</v>
      </c>
      <c r="AE449" s="82">
        <v>0</v>
      </c>
      <c r="AF449" s="82">
        <v>0</v>
      </c>
      <c r="AG449" t="str">
        <f t="shared" si="43"/>
        <v>曹路支行</v>
      </c>
      <c r="AI449" s="90" t="s">
        <v>850</v>
      </c>
      <c r="AJ449" s="90" t="s">
        <v>64</v>
      </c>
      <c r="AX449" t="s">
        <v>850</v>
      </c>
      <c r="AY449" t="s">
        <v>64</v>
      </c>
    </row>
    <row r="450" ht="17.25" spans="25:51">
      <c r="Y450" s="87"/>
      <c r="Z450">
        <f t="shared" si="44"/>
        <v>0</v>
      </c>
      <c r="AA450" t="str">
        <f t="shared" ref="AA450:AA513" si="45">AG450</f>
        <v>六里支行</v>
      </c>
      <c r="AB450" s="82" t="s">
        <v>812</v>
      </c>
      <c r="AC450" s="82">
        <v>0</v>
      </c>
      <c r="AD450" s="82">
        <v>0</v>
      </c>
      <c r="AE450" s="82">
        <v>0</v>
      </c>
      <c r="AF450" s="82">
        <v>0</v>
      </c>
      <c r="AG450" t="str">
        <f t="shared" ref="AG450:AG513" si="46">IFERROR(VLOOKUP(AB450,$AI:$AJ,2,FALSE),0)</f>
        <v>六里支行</v>
      </c>
      <c r="AI450" s="90" t="s">
        <v>852</v>
      </c>
      <c r="AJ450" s="90" t="s">
        <v>64</v>
      </c>
      <c r="AX450" t="s">
        <v>852</v>
      </c>
      <c r="AY450" t="s">
        <v>64</v>
      </c>
    </row>
    <row r="451" ht="17.25" spans="25:51">
      <c r="Y451" s="87"/>
      <c r="Z451">
        <f t="shared" si="44"/>
        <v>0</v>
      </c>
      <c r="AA451" t="str">
        <f t="shared" si="45"/>
        <v>六团支行</v>
      </c>
      <c r="AB451" s="82" t="s">
        <v>851</v>
      </c>
      <c r="AC451" s="82">
        <v>0</v>
      </c>
      <c r="AD451" s="82">
        <v>0</v>
      </c>
      <c r="AE451" s="82">
        <v>0</v>
      </c>
      <c r="AF451" s="82">
        <v>0</v>
      </c>
      <c r="AG451" t="str">
        <f t="shared" si="46"/>
        <v>六团支行</v>
      </c>
      <c r="AI451" s="90" t="s">
        <v>854</v>
      </c>
      <c r="AJ451" s="90" t="s">
        <v>64</v>
      </c>
      <c r="AX451" t="s">
        <v>854</v>
      </c>
      <c r="AY451" t="s">
        <v>64</v>
      </c>
    </row>
    <row r="452" ht="17.25" spans="25:51">
      <c r="Y452" s="87"/>
      <c r="Z452">
        <f t="shared" si="44"/>
        <v>0</v>
      </c>
      <c r="AA452">
        <f t="shared" si="45"/>
        <v>0</v>
      </c>
      <c r="AB452" s="82" t="s">
        <v>853</v>
      </c>
      <c r="AC452" s="82">
        <v>0</v>
      </c>
      <c r="AD452" s="82">
        <v>0</v>
      </c>
      <c r="AE452" s="82">
        <v>0</v>
      </c>
      <c r="AF452" s="82">
        <v>0</v>
      </c>
      <c r="AG452">
        <f t="shared" si="46"/>
        <v>0</v>
      </c>
      <c r="AI452" s="93" t="s">
        <v>856</v>
      </c>
      <c r="AJ452" s="90" t="s">
        <v>64</v>
      </c>
      <c r="AX452" t="s">
        <v>856</v>
      </c>
      <c r="AY452" t="s">
        <v>64</v>
      </c>
    </row>
    <row r="453" ht="17.25" spans="25:51">
      <c r="Y453" s="87"/>
      <c r="Z453">
        <f t="shared" si="44"/>
        <v>0</v>
      </c>
      <c r="AA453">
        <f t="shared" si="45"/>
        <v>0</v>
      </c>
      <c r="AB453" s="82" t="s">
        <v>855</v>
      </c>
      <c r="AC453" s="82">
        <v>0</v>
      </c>
      <c r="AD453" s="82">
        <v>0</v>
      </c>
      <c r="AE453" s="82">
        <v>0</v>
      </c>
      <c r="AF453" s="82">
        <v>0</v>
      </c>
      <c r="AG453">
        <f t="shared" si="46"/>
        <v>0</v>
      </c>
      <c r="AI453" s="94" t="s">
        <v>745</v>
      </c>
      <c r="AJ453" s="90" t="s">
        <v>64</v>
      </c>
      <c r="AX453" t="s">
        <v>745</v>
      </c>
      <c r="AY453" t="s">
        <v>64</v>
      </c>
    </row>
    <row r="454" ht="17.25" spans="25:51">
      <c r="Y454" s="87"/>
      <c r="Z454">
        <f t="shared" si="44"/>
        <v>0</v>
      </c>
      <c r="AA454" t="str">
        <f t="shared" si="45"/>
        <v>杨思支行</v>
      </c>
      <c r="AB454" s="82" t="s">
        <v>740</v>
      </c>
      <c r="AC454" s="82">
        <v>0</v>
      </c>
      <c r="AD454" s="82">
        <v>0</v>
      </c>
      <c r="AE454" s="82">
        <v>0</v>
      </c>
      <c r="AF454" s="82">
        <v>0</v>
      </c>
      <c r="AG454" t="str">
        <f t="shared" si="46"/>
        <v>杨思支行</v>
      </c>
      <c r="AI454" s="94" t="s">
        <v>858</v>
      </c>
      <c r="AJ454" s="90" t="s">
        <v>64</v>
      </c>
      <c r="AX454" t="s">
        <v>858</v>
      </c>
      <c r="AY454" t="s">
        <v>64</v>
      </c>
    </row>
    <row r="455" ht="17.25" spans="25:51">
      <c r="Y455" s="87"/>
      <c r="Z455">
        <f t="shared" si="44"/>
        <v>0</v>
      </c>
      <c r="AA455" t="str">
        <f t="shared" si="45"/>
        <v>金杨支行</v>
      </c>
      <c r="AB455" s="82" t="s">
        <v>857</v>
      </c>
      <c r="AC455" s="82">
        <v>0</v>
      </c>
      <c r="AD455" s="82">
        <v>0</v>
      </c>
      <c r="AE455" s="82">
        <v>0</v>
      </c>
      <c r="AF455" s="82">
        <v>0</v>
      </c>
      <c r="AG455" t="str">
        <f t="shared" si="46"/>
        <v>金杨支行</v>
      </c>
      <c r="AI455" s="95" t="s">
        <v>859</v>
      </c>
      <c r="AJ455" s="90" t="s">
        <v>121</v>
      </c>
      <c r="AX455" t="s">
        <v>859</v>
      </c>
      <c r="AY455" t="s">
        <v>121</v>
      </c>
    </row>
    <row r="456" ht="17.25" spans="25:51">
      <c r="Y456" s="87"/>
      <c r="Z456">
        <f t="shared" si="44"/>
        <v>0</v>
      </c>
      <c r="AA456" t="str">
        <f t="shared" si="45"/>
        <v>零售金融部</v>
      </c>
      <c r="AB456" s="82" t="s">
        <v>251</v>
      </c>
      <c r="AC456" s="82">
        <v>0</v>
      </c>
      <c r="AD456" s="82">
        <v>0</v>
      </c>
      <c r="AE456" s="82">
        <v>0</v>
      </c>
      <c r="AF456" s="82">
        <v>1000</v>
      </c>
      <c r="AG456" t="str">
        <f t="shared" si="46"/>
        <v>零售金融部</v>
      </c>
      <c r="AI456" s="90" t="s">
        <v>407</v>
      </c>
      <c r="AJ456" s="90" t="s">
        <v>64</v>
      </c>
      <c r="AX456" t="s">
        <v>407</v>
      </c>
      <c r="AY456" t="s">
        <v>64</v>
      </c>
    </row>
    <row r="457" ht="17.25" spans="25:51">
      <c r="Y457" s="87"/>
      <c r="Z457">
        <f t="shared" si="44"/>
        <v>0</v>
      </c>
      <c r="AA457">
        <f t="shared" si="45"/>
        <v>0</v>
      </c>
      <c r="AB457" s="82" t="s">
        <v>860</v>
      </c>
      <c r="AC457" s="82">
        <v>0</v>
      </c>
      <c r="AD457" s="82">
        <v>0</v>
      </c>
      <c r="AE457" s="82">
        <v>0</v>
      </c>
      <c r="AF457" s="82">
        <v>0</v>
      </c>
      <c r="AG457">
        <f t="shared" si="46"/>
        <v>0</v>
      </c>
      <c r="AI457" s="96" t="s">
        <v>127</v>
      </c>
      <c r="AJ457" s="90" t="s">
        <v>104</v>
      </c>
      <c r="AX457" t="s">
        <v>127</v>
      </c>
      <c r="AY457" t="s">
        <v>104</v>
      </c>
    </row>
    <row r="458" ht="17.25" spans="25:51">
      <c r="Y458" s="87"/>
      <c r="Z458">
        <f t="shared" si="44"/>
        <v>0</v>
      </c>
      <c r="AA458" t="str">
        <f t="shared" si="45"/>
        <v>北蔡支行</v>
      </c>
      <c r="AB458" s="82" t="s">
        <v>786</v>
      </c>
      <c r="AC458" s="82">
        <v>0</v>
      </c>
      <c r="AD458" s="82">
        <v>0</v>
      </c>
      <c r="AE458" s="82">
        <v>0</v>
      </c>
      <c r="AF458" s="82">
        <v>0</v>
      </c>
      <c r="AG458" t="str">
        <f t="shared" si="46"/>
        <v>北蔡支行</v>
      </c>
      <c r="AI458" s="90" t="s">
        <v>303</v>
      </c>
      <c r="AJ458" s="90" t="s">
        <v>121</v>
      </c>
      <c r="AX458" t="s">
        <v>303</v>
      </c>
      <c r="AY458" t="s">
        <v>121</v>
      </c>
    </row>
    <row r="459" ht="17.25" spans="25:51">
      <c r="Y459" s="87"/>
      <c r="Z459">
        <f t="shared" si="44"/>
        <v>0</v>
      </c>
      <c r="AA459" t="str">
        <f t="shared" si="45"/>
        <v>江镇支行</v>
      </c>
      <c r="AB459" s="82" t="s">
        <v>405</v>
      </c>
      <c r="AC459" s="82">
        <v>0</v>
      </c>
      <c r="AD459" s="82">
        <v>0</v>
      </c>
      <c r="AE459" s="82">
        <v>0</v>
      </c>
      <c r="AF459" s="82">
        <v>0</v>
      </c>
      <c r="AG459" t="str">
        <f t="shared" si="46"/>
        <v>江镇支行</v>
      </c>
      <c r="AI459" s="90" t="s">
        <v>857</v>
      </c>
      <c r="AJ459" s="90" t="s">
        <v>121</v>
      </c>
      <c r="AX459" t="s">
        <v>857</v>
      </c>
      <c r="AY459" t="s">
        <v>121</v>
      </c>
    </row>
    <row r="460" ht="17.25" spans="25:51">
      <c r="Y460" s="87"/>
      <c r="Z460">
        <f t="shared" si="44"/>
        <v>0</v>
      </c>
      <c r="AA460" t="str">
        <f t="shared" si="45"/>
        <v>凌兆分理处</v>
      </c>
      <c r="AB460" s="82" t="s">
        <v>861</v>
      </c>
      <c r="AC460" s="82">
        <v>0</v>
      </c>
      <c r="AD460" s="82">
        <v>0</v>
      </c>
      <c r="AE460" s="82">
        <v>0</v>
      </c>
      <c r="AF460" s="82">
        <v>0</v>
      </c>
      <c r="AG460" t="str">
        <f t="shared" si="46"/>
        <v>凌兆分理处</v>
      </c>
      <c r="AI460" s="90" t="s">
        <v>839</v>
      </c>
      <c r="AJ460" s="90" t="s">
        <v>121</v>
      </c>
      <c r="AX460" t="s">
        <v>839</v>
      </c>
      <c r="AY460" t="s">
        <v>121</v>
      </c>
    </row>
    <row r="461" ht="17.25" spans="25:51">
      <c r="Y461" s="87"/>
      <c r="Z461">
        <f t="shared" si="44"/>
        <v>0</v>
      </c>
      <c r="AA461" t="str">
        <f t="shared" si="45"/>
        <v>金桥支行</v>
      </c>
      <c r="AB461" s="82" t="s">
        <v>407</v>
      </c>
      <c r="AC461" s="82">
        <v>0</v>
      </c>
      <c r="AD461" s="82">
        <v>0</v>
      </c>
      <c r="AE461" s="82">
        <v>0</v>
      </c>
      <c r="AF461" s="82">
        <v>3500</v>
      </c>
      <c r="AG461" t="str">
        <f t="shared" si="46"/>
        <v>金桥支行</v>
      </c>
      <c r="AI461" s="90" t="s">
        <v>862</v>
      </c>
      <c r="AJ461" s="90" t="s">
        <v>121</v>
      </c>
      <c r="AX461" t="s">
        <v>862</v>
      </c>
      <c r="AY461" t="s">
        <v>121</v>
      </c>
    </row>
    <row r="462" ht="17.25" spans="25:51">
      <c r="Y462" s="87"/>
      <c r="Z462">
        <f t="shared" si="44"/>
        <v>0</v>
      </c>
      <c r="AA462" t="str">
        <f t="shared" si="45"/>
        <v>公司金融部</v>
      </c>
      <c r="AB462" s="82" t="s">
        <v>192</v>
      </c>
      <c r="AC462" s="82">
        <v>0</v>
      </c>
      <c r="AD462" s="82">
        <v>0</v>
      </c>
      <c r="AE462" s="82">
        <v>0</v>
      </c>
      <c r="AF462" s="82">
        <v>0</v>
      </c>
      <c r="AG462" t="str">
        <f t="shared" si="46"/>
        <v>公司金融部</v>
      </c>
      <c r="AI462" s="90" t="s">
        <v>863</v>
      </c>
      <c r="AJ462" s="90" t="s">
        <v>121</v>
      </c>
      <c r="AX462" t="s">
        <v>863</v>
      </c>
      <c r="AY462" t="s">
        <v>121</v>
      </c>
    </row>
    <row r="463" ht="17.25" spans="25:51">
      <c r="Y463" s="87"/>
      <c r="Z463">
        <f t="shared" si="44"/>
        <v>0</v>
      </c>
      <c r="AA463" t="str">
        <f t="shared" si="45"/>
        <v>合规内控部</v>
      </c>
      <c r="AB463" s="82" t="s">
        <v>469</v>
      </c>
      <c r="AC463" s="82">
        <v>0</v>
      </c>
      <c r="AD463" s="82">
        <v>0</v>
      </c>
      <c r="AE463" s="82">
        <v>0</v>
      </c>
      <c r="AF463" s="82">
        <v>0</v>
      </c>
      <c r="AG463" t="str">
        <f t="shared" si="46"/>
        <v>合规内控部</v>
      </c>
      <c r="AI463" s="90" t="s">
        <v>849</v>
      </c>
      <c r="AJ463" s="90" t="s">
        <v>69</v>
      </c>
      <c r="AX463" t="s">
        <v>849</v>
      </c>
      <c r="AY463" t="s">
        <v>69</v>
      </c>
    </row>
    <row r="464" ht="17.25" spans="25:51">
      <c r="Y464" s="87"/>
      <c r="Z464">
        <f t="shared" si="44"/>
        <v>0</v>
      </c>
      <c r="AA464" t="str">
        <f t="shared" si="45"/>
        <v>公司金融部</v>
      </c>
      <c r="AB464" s="82" t="s">
        <v>238</v>
      </c>
      <c r="AC464" s="82">
        <v>0</v>
      </c>
      <c r="AD464" s="82">
        <v>0</v>
      </c>
      <c r="AE464" s="82">
        <v>0</v>
      </c>
      <c r="AF464" s="82">
        <v>0</v>
      </c>
      <c r="AG464" t="str">
        <f t="shared" si="46"/>
        <v>公司金融部</v>
      </c>
      <c r="AI464" s="90" t="s">
        <v>644</v>
      </c>
      <c r="AJ464" s="90" t="s">
        <v>69</v>
      </c>
      <c r="AX464" t="s">
        <v>644</v>
      </c>
      <c r="AY464" t="s">
        <v>69</v>
      </c>
    </row>
    <row r="465" ht="17.25" spans="25:51">
      <c r="Y465" s="87"/>
      <c r="Z465">
        <f t="shared" si="44"/>
        <v>0</v>
      </c>
      <c r="AA465" t="str">
        <f t="shared" si="45"/>
        <v>三林支行</v>
      </c>
      <c r="AB465" s="82" t="s">
        <v>719</v>
      </c>
      <c r="AC465" s="82">
        <v>0</v>
      </c>
      <c r="AD465" s="82">
        <v>0</v>
      </c>
      <c r="AE465" s="82">
        <v>0</v>
      </c>
      <c r="AF465" s="82">
        <v>0</v>
      </c>
      <c r="AG465" t="str">
        <f t="shared" si="46"/>
        <v>三林支行</v>
      </c>
      <c r="AI465" s="90" t="s">
        <v>226</v>
      </c>
      <c r="AJ465" s="90" t="s">
        <v>69</v>
      </c>
      <c r="AX465" t="s">
        <v>226</v>
      </c>
      <c r="AY465" t="s">
        <v>69</v>
      </c>
    </row>
    <row r="466" ht="17.25" spans="25:51">
      <c r="Y466" s="87"/>
      <c r="Z466">
        <f t="shared" si="44"/>
        <v>0</v>
      </c>
      <c r="AA466" t="str">
        <f t="shared" si="45"/>
        <v>营业部</v>
      </c>
      <c r="AB466" s="82" t="s">
        <v>410</v>
      </c>
      <c r="AC466" s="82">
        <v>0</v>
      </c>
      <c r="AD466" s="82">
        <v>0</v>
      </c>
      <c r="AE466" s="82">
        <v>0</v>
      </c>
      <c r="AF466" s="82">
        <v>8000</v>
      </c>
      <c r="AG466" t="str">
        <f t="shared" si="46"/>
        <v>营业部</v>
      </c>
      <c r="AI466" s="90" t="s">
        <v>216</v>
      </c>
      <c r="AJ466" s="90" t="s">
        <v>69</v>
      </c>
      <c r="AX466" t="s">
        <v>216</v>
      </c>
      <c r="AY466" t="s">
        <v>69</v>
      </c>
    </row>
    <row r="467" ht="17.25" spans="25:51">
      <c r="Y467" s="87"/>
      <c r="Z467">
        <f t="shared" si="44"/>
        <v>0</v>
      </c>
      <c r="AA467" t="str">
        <f t="shared" si="45"/>
        <v>北蔡支行</v>
      </c>
      <c r="AB467" s="82" t="s">
        <v>413</v>
      </c>
      <c r="AC467" s="82">
        <v>0</v>
      </c>
      <c r="AD467" s="82">
        <v>0</v>
      </c>
      <c r="AE467" s="82">
        <v>0</v>
      </c>
      <c r="AF467" s="82">
        <v>0</v>
      </c>
      <c r="AG467" t="str">
        <f t="shared" si="46"/>
        <v>北蔡支行</v>
      </c>
      <c r="AI467" s="90" t="s">
        <v>592</v>
      </c>
      <c r="AJ467" s="90" t="s">
        <v>69</v>
      </c>
      <c r="AX467" t="s">
        <v>592</v>
      </c>
      <c r="AY467" t="s">
        <v>69</v>
      </c>
    </row>
    <row r="468" ht="17.25" spans="25:51">
      <c r="Y468" s="87"/>
      <c r="Z468">
        <f t="shared" si="44"/>
        <v>0</v>
      </c>
      <c r="AA468" t="str">
        <f t="shared" si="45"/>
        <v>运营管理部业务保障部</v>
      </c>
      <c r="AB468" s="82" t="s">
        <v>465</v>
      </c>
      <c r="AC468" s="82">
        <v>0</v>
      </c>
      <c r="AD468" s="82">
        <v>0</v>
      </c>
      <c r="AE468" s="82">
        <v>0</v>
      </c>
      <c r="AF468" s="82">
        <v>0</v>
      </c>
      <c r="AG468" t="str">
        <f t="shared" si="46"/>
        <v>运营管理部业务保障部</v>
      </c>
      <c r="AI468" s="90" t="s">
        <v>585</v>
      </c>
      <c r="AJ468" s="90" t="s">
        <v>69</v>
      </c>
      <c r="AX468" t="s">
        <v>585</v>
      </c>
      <c r="AY468" t="s">
        <v>69</v>
      </c>
    </row>
    <row r="469" ht="17.25" spans="25:51">
      <c r="Y469" s="87"/>
      <c r="Z469">
        <f t="shared" si="44"/>
        <v>0</v>
      </c>
      <c r="AA469">
        <f t="shared" si="45"/>
        <v>0</v>
      </c>
      <c r="AB469" s="82" t="s">
        <v>864</v>
      </c>
      <c r="AC469" s="82">
        <v>0</v>
      </c>
      <c r="AD469" s="82">
        <v>0</v>
      </c>
      <c r="AE469" s="82">
        <v>0</v>
      </c>
      <c r="AF469" s="82">
        <v>0</v>
      </c>
      <c r="AG469">
        <f t="shared" si="46"/>
        <v>0</v>
      </c>
      <c r="AI469" s="90" t="s">
        <v>865</v>
      </c>
      <c r="AJ469" s="90" t="s">
        <v>69</v>
      </c>
      <c r="AX469" t="s">
        <v>865</v>
      </c>
      <c r="AY469" t="s">
        <v>69</v>
      </c>
    </row>
    <row r="470" ht="17.25" spans="25:51">
      <c r="Y470" s="87"/>
      <c r="Z470">
        <f t="shared" si="44"/>
        <v>0</v>
      </c>
      <c r="AA470" t="str">
        <f t="shared" si="45"/>
        <v>潼港分理处</v>
      </c>
      <c r="AB470" s="82" t="s">
        <v>416</v>
      </c>
      <c r="AC470" s="82">
        <v>2</v>
      </c>
      <c r="AD470" s="82">
        <v>0</v>
      </c>
      <c r="AE470" s="82">
        <v>3</v>
      </c>
      <c r="AF470" s="82">
        <v>0</v>
      </c>
      <c r="AG470" t="str">
        <f t="shared" si="46"/>
        <v>潼港分理处</v>
      </c>
      <c r="AI470" s="90" t="s">
        <v>866</v>
      </c>
      <c r="AJ470" s="90" t="s">
        <v>69</v>
      </c>
      <c r="AX470" t="s">
        <v>866</v>
      </c>
      <c r="AY470" t="s">
        <v>69</v>
      </c>
    </row>
    <row r="471" ht="17.25" spans="25:51">
      <c r="Y471" s="87"/>
      <c r="Z471">
        <f t="shared" si="44"/>
        <v>0</v>
      </c>
      <c r="AA471" t="str">
        <f t="shared" si="45"/>
        <v>陆家嘴支行</v>
      </c>
      <c r="AB471" s="82" t="s">
        <v>651</v>
      </c>
      <c r="AC471" s="82">
        <v>0</v>
      </c>
      <c r="AD471" s="82">
        <v>0</v>
      </c>
      <c r="AE471" s="82">
        <v>0</v>
      </c>
      <c r="AF471" s="82">
        <v>0</v>
      </c>
      <c r="AG471" t="str">
        <f t="shared" si="46"/>
        <v>陆家嘴支行</v>
      </c>
      <c r="AI471" s="90" t="s">
        <v>867</v>
      </c>
      <c r="AJ471" s="90" t="s">
        <v>69</v>
      </c>
      <c r="AX471" t="s">
        <v>867</v>
      </c>
      <c r="AY471" t="s">
        <v>69</v>
      </c>
    </row>
    <row r="472" ht="17.25" spans="25:51">
      <c r="Y472" s="87"/>
      <c r="Z472">
        <f t="shared" si="44"/>
        <v>0</v>
      </c>
      <c r="AA472" t="str">
        <f t="shared" si="45"/>
        <v>曹路支行</v>
      </c>
      <c r="AB472" s="82" t="s">
        <v>226</v>
      </c>
      <c r="AC472" s="82">
        <v>0</v>
      </c>
      <c r="AD472" s="82">
        <v>0</v>
      </c>
      <c r="AE472" s="82">
        <v>2</v>
      </c>
      <c r="AF472" s="82">
        <v>10000</v>
      </c>
      <c r="AG472" t="str">
        <f t="shared" si="46"/>
        <v>曹路支行</v>
      </c>
      <c r="AI472" s="90" t="s">
        <v>76</v>
      </c>
      <c r="AJ472" s="90" t="s">
        <v>69</v>
      </c>
      <c r="AX472" t="s">
        <v>76</v>
      </c>
      <c r="AY472" t="s">
        <v>69</v>
      </c>
    </row>
    <row r="473" ht="17.25" spans="25:51">
      <c r="Y473" s="87"/>
      <c r="Z473">
        <f t="shared" si="44"/>
        <v>0</v>
      </c>
      <c r="AA473">
        <f t="shared" si="45"/>
        <v>0</v>
      </c>
      <c r="AB473" s="82" t="s">
        <v>868</v>
      </c>
      <c r="AC473" s="82">
        <v>0</v>
      </c>
      <c r="AD473" s="82">
        <v>0</v>
      </c>
      <c r="AE473" s="82">
        <v>0</v>
      </c>
      <c r="AF473" s="82">
        <v>0</v>
      </c>
      <c r="AG473">
        <f t="shared" si="46"/>
        <v>0</v>
      </c>
      <c r="AI473" s="90" t="s">
        <v>63</v>
      </c>
      <c r="AJ473" s="90" t="s">
        <v>69</v>
      </c>
      <c r="AX473" t="s">
        <v>63</v>
      </c>
      <c r="AY473" t="s">
        <v>69</v>
      </c>
    </row>
    <row r="474" ht="17.25" spans="25:51">
      <c r="Y474" s="87"/>
      <c r="Z474">
        <f t="shared" si="44"/>
        <v>0</v>
      </c>
      <c r="AA474" t="str">
        <f t="shared" si="45"/>
        <v>金海华城分理处</v>
      </c>
      <c r="AB474" s="82" t="s">
        <v>869</v>
      </c>
      <c r="AC474" s="82">
        <v>0</v>
      </c>
      <c r="AD474" s="82">
        <v>0</v>
      </c>
      <c r="AE474" s="82">
        <v>0</v>
      </c>
      <c r="AF474" s="82">
        <v>0</v>
      </c>
      <c r="AG474" t="str">
        <f t="shared" si="46"/>
        <v>金海华城分理处</v>
      </c>
      <c r="AI474" s="95" t="s">
        <v>496</v>
      </c>
      <c r="AJ474" s="90" t="s">
        <v>69</v>
      </c>
      <c r="AX474" t="s">
        <v>496</v>
      </c>
      <c r="AY474" t="s">
        <v>69</v>
      </c>
    </row>
    <row r="475" ht="17.25" spans="25:51">
      <c r="Y475" s="87"/>
      <c r="Z475">
        <f t="shared" si="44"/>
        <v>0</v>
      </c>
      <c r="AA475" t="str">
        <f t="shared" si="45"/>
        <v>川沙支行</v>
      </c>
      <c r="AB475" s="82" t="s">
        <v>175</v>
      </c>
      <c r="AC475" s="82">
        <v>0</v>
      </c>
      <c r="AD475" s="82">
        <v>0</v>
      </c>
      <c r="AE475" s="82">
        <v>0</v>
      </c>
      <c r="AF475" s="82">
        <v>0</v>
      </c>
      <c r="AG475" t="str">
        <f t="shared" si="46"/>
        <v>川沙支行</v>
      </c>
      <c r="AI475" s="96" t="s">
        <v>871</v>
      </c>
      <c r="AJ475" s="90" t="s">
        <v>69</v>
      </c>
      <c r="AX475" t="s">
        <v>871</v>
      </c>
      <c r="AY475" t="s">
        <v>69</v>
      </c>
    </row>
    <row r="476" ht="17.25" spans="25:51">
      <c r="Y476" s="87"/>
      <c r="Z476">
        <f t="shared" si="44"/>
        <v>0</v>
      </c>
      <c r="AA476">
        <f t="shared" si="45"/>
        <v>0</v>
      </c>
      <c r="AB476" s="82" t="s">
        <v>870</v>
      </c>
      <c r="AC476" s="82">
        <v>0</v>
      </c>
      <c r="AD476" s="82">
        <v>0</v>
      </c>
      <c r="AE476" s="82">
        <v>0</v>
      </c>
      <c r="AF476" s="82">
        <v>0</v>
      </c>
      <c r="AG476">
        <f t="shared" si="46"/>
        <v>0</v>
      </c>
      <c r="AI476" s="90" t="s">
        <v>727</v>
      </c>
      <c r="AJ476" s="90" t="s">
        <v>69</v>
      </c>
      <c r="AX476" t="s">
        <v>727</v>
      </c>
      <c r="AY476" t="s">
        <v>69</v>
      </c>
    </row>
    <row r="477" ht="17.25" spans="25:51">
      <c r="Y477" s="87"/>
      <c r="Z477">
        <f t="shared" si="44"/>
        <v>0</v>
      </c>
      <c r="AA477" t="str">
        <f t="shared" si="45"/>
        <v>六团支行</v>
      </c>
      <c r="AB477" s="82" t="s">
        <v>872</v>
      </c>
      <c r="AC477" s="82">
        <v>0</v>
      </c>
      <c r="AD477" s="82">
        <v>0</v>
      </c>
      <c r="AE477" s="82">
        <v>0</v>
      </c>
      <c r="AF477" s="82">
        <v>0</v>
      </c>
      <c r="AG477" t="str">
        <f t="shared" si="46"/>
        <v>六团支行</v>
      </c>
      <c r="AI477" s="90" t="s">
        <v>755</v>
      </c>
      <c r="AJ477" s="90" t="s">
        <v>69</v>
      </c>
      <c r="AX477" t="s">
        <v>755</v>
      </c>
      <c r="AY477" t="s">
        <v>69</v>
      </c>
    </row>
    <row r="478" ht="17.25" spans="25:51">
      <c r="Y478" s="87"/>
      <c r="Z478">
        <f t="shared" si="44"/>
        <v>0</v>
      </c>
      <c r="AA478" t="str">
        <f t="shared" si="45"/>
        <v>授信审批部</v>
      </c>
      <c r="AB478" s="82" t="s">
        <v>554</v>
      </c>
      <c r="AC478" s="82">
        <v>0</v>
      </c>
      <c r="AD478" s="82">
        <v>0</v>
      </c>
      <c r="AE478" s="82">
        <v>0</v>
      </c>
      <c r="AF478" s="82">
        <v>0</v>
      </c>
      <c r="AG478" t="str">
        <f t="shared" si="46"/>
        <v>授信审批部</v>
      </c>
      <c r="AI478" s="90" t="s">
        <v>500</v>
      </c>
      <c r="AJ478" s="90" t="s">
        <v>69</v>
      </c>
      <c r="AX478" t="s">
        <v>500</v>
      </c>
      <c r="AY478" t="s">
        <v>69</v>
      </c>
    </row>
    <row r="479" ht="17.25" spans="25:51">
      <c r="Y479" s="87"/>
      <c r="Z479">
        <f t="shared" si="44"/>
        <v>0</v>
      </c>
      <c r="AA479" t="str">
        <f t="shared" si="45"/>
        <v>营业部</v>
      </c>
      <c r="AB479" s="82" t="s">
        <v>420</v>
      </c>
      <c r="AC479" s="82">
        <v>0</v>
      </c>
      <c r="AD479" s="82">
        <v>0</v>
      </c>
      <c r="AE479" s="82">
        <v>0</v>
      </c>
      <c r="AF479" s="82">
        <v>0</v>
      </c>
      <c r="AG479" t="str">
        <f t="shared" si="46"/>
        <v>营业部</v>
      </c>
      <c r="AI479" s="90" t="s">
        <v>569</v>
      </c>
      <c r="AJ479" s="90" t="s">
        <v>69</v>
      </c>
      <c r="AX479" t="s">
        <v>569</v>
      </c>
      <c r="AY479" t="s">
        <v>69</v>
      </c>
    </row>
    <row r="480" ht="17.25" spans="25:51">
      <c r="Y480" s="87"/>
      <c r="Z480">
        <f t="shared" si="44"/>
        <v>0</v>
      </c>
      <c r="AA480" t="str">
        <f t="shared" si="45"/>
        <v>六团支行</v>
      </c>
      <c r="AB480" s="82" t="s">
        <v>422</v>
      </c>
      <c r="AC480" s="82">
        <v>0</v>
      </c>
      <c r="AD480" s="82">
        <v>0</v>
      </c>
      <c r="AE480" s="82">
        <v>0</v>
      </c>
      <c r="AF480" s="82">
        <v>22000</v>
      </c>
      <c r="AG480" t="str">
        <f t="shared" si="46"/>
        <v>六团支行</v>
      </c>
      <c r="AI480" s="90" t="s">
        <v>820</v>
      </c>
      <c r="AJ480" s="90" t="s">
        <v>69</v>
      </c>
      <c r="AX480" t="s">
        <v>820</v>
      </c>
      <c r="AY480" t="s">
        <v>69</v>
      </c>
    </row>
    <row r="481" ht="17.25" spans="25:51">
      <c r="Y481" s="87"/>
      <c r="Z481">
        <f t="shared" si="44"/>
        <v>0</v>
      </c>
      <c r="AA481" t="str">
        <f t="shared" si="45"/>
        <v>运营管理部</v>
      </c>
      <c r="AB481" s="82" t="s">
        <v>363</v>
      </c>
      <c r="AC481" s="82">
        <v>0</v>
      </c>
      <c r="AD481" s="82">
        <v>0</v>
      </c>
      <c r="AE481" s="82">
        <v>0</v>
      </c>
      <c r="AF481" s="82">
        <v>0</v>
      </c>
      <c r="AG481" t="str">
        <f t="shared" si="46"/>
        <v>运营管理部</v>
      </c>
      <c r="AI481" s="90" t="s">
        <v>873</v>
      </c>
      <c r="AJ481" s="90" t="s">
        <v>69</v>
      </c>
      <c r="AX481" t="s">
        <v>873</v>
      </c>
      <c r="AY481" t="s">
        <v>69</v>
      </c>
    </row>
    <row r="482" ht="17.25" spans="25:51">
      <c r="Y482" s="87"/>
      <c r="Z482">
        <f t="shared" si="44"/>
        <v>0</v>
      </c>
      <c r="AA482" t="str">
        <f t="shared" si="45"/>
        <v>金桥支行</v>
      </c>
      <c r="AB482" s="82" t="s">
        <v>850</v>
      </c>
      <c r="AC482" s="82">
        <v>0</v>
      </c>
      <c r="AD482" s="82">
        <v>0</v>
      </c>
      <c r="AE482" s="82">
        <v>0</v>
      </c>
      <c r="AF482" s="82">
        <v>0</v>
      </c>
      <c r="AG482" t="str">
        <f t="shared" si="46"/>
        <v>金桥支行</v>
      </c>
      <c r="AI482" s="95" t="s">
        <v>874</v>
      </c>
      <c r="AJ482" s="90" t="s">
        <v>69</v>
      </c>
      <c r="AX482" t="s">
        <v>874</v>
      </c>
      <c r="AY482" t="s">
        <v>69</v>
      </c>
    </row>
    <row r="483" ht="17.25" spans="25:51">
      <c r="Y483" s="87"/>
      <c r="Z483">
        <f t="shared" si="44"/>
        <v>0</v>
      </c>
      <c r="AA483" t="str">
        <f t="shared" si="45"/>
        <v>投行机构部</v>
      </c>
      <c r="AB483" s="82" t="s">
        <v>572</v>
      </c>
      <c r="AC483" s="82">
        <v>0</v>
      </c>
      <c r="AD483" s="82">
        <v>0</v>
      </c>
      <c r="AE483" s="82">
        <v>0</v>
      </c>
      <c r="AF483" s="82">
        <v>0</v>
      </c>
      <c r="AG483" t="str">
        <f t="shared" si="46"/>
        <v>投行机构部</v>
      </c>
      <c r="AI483" s="96" t="s">
        <v>115</v>
      </c>
      <c r="AJ483" s="90" t="s">
        <v>111</v>
      </c>
      <c r="AX483" t="s">
        <v>115</v>
      </c>
      <c r="AY483" t="s">
        <v>111</v>
      </c>
    </row>
    <row r="484" ht="17.25" spans="25:51">
      <c r="Y484" s="87"/>
      <c r="Z484">
        <f t="shared" si="44"/>
        <v>0</v>
      </c>
      <c r="AA484" t="str">
        <f t="shared" si="45"/>
        <v>三林支行</v>
      </c>
      <c r="AB484" s="82" t="s">
        <v>734</v>
      </c>
      <c r="AC484" s="82">
        <v>0</v>
      </c>
      <c r="AD484" s="82">
        <v>0</v>
      </c>
      <c r="AE484" s="82">
        <v>0</v>
      </c>
      <c r="AF484" s="82">
        <v>0</v>
      </c>
      <c r="AG484" t="str">
        <f t="shared" si="46"/>
        <v>三林支行</v>
      </c>
      <c r="AI484" s="90" t="s">
        <v>349</v>
      </c>
      <c r="AJ484" s="90" t="s">
        <v>111</v>
      </c>
      <c r="AX484" t="s">
        <v>349</v>
      </c>
      <c r="AY484" t="s">
        <v>111</v>
      </c>
    </row>
    <row r="485" ht="17.25" spans="25:51">
      <c r="Y485" s="87"/>
      <c r="Z485">
        <f t="shared" si="44"/>
        <v>0</v>
      </c>
      <c r="AA485" t="str">
        <f t="shared" si="45"/>
        <v>三林支行</v>
      </c>
      <c r="AB485" s="82" t="s">
        <v>715</v>
      </c>
      <c r="AC485" s="82">
        <v>0</v>
      </c>
      <c r="AD485" s="82">
        <v>0</v>
      </c>
      <c r="AE485" s="82">
        <v>0</v>
      </c>
      <c r="AF485" s="82">
        <v>0</v>
      </c>
      <c r="AG485" t="str">
        <f t="shared" si="46"/>
        <v>三林支行</v>
      </c>
      <c r="AI485" s="90" t="s">
        <v>71</v>
      </c>
      <c r="AJ485" s="90" t="s">
        <v>111</v>
      </c>
      <c r="AX485" t="s">
        <v>71</v>
      </c>
      <c r="AY485" t="s">
        <v>111</v>
      </c>
    </row>
    <row r="486" ht="17.25" spans="25:51">
      <c r="Y486" s="87"/>
      <c r="Z486">
        <f t="shared" si="44"/>
        <v>0</v>
      </c>
      <c r="AA486" t="str">
        <f t="shared" si="45"/>
        <v>高桥支行</v>
      </c>
      <c r="AB486" s="82" t="s">
        <v>875</v>
      </c>
      <c r="AC486" s="82">
        <v>0</v>
      </c>
      <c r="AD486" s="82">
        <v>0</v>
      </c>
      <c r="AE486" s="82">
        <v>0</v>
      </c>
      <c r="AF486" s="82">
        <v>0</v>
      </c>
      <c r="AG486" t="str">
        <f t="shared" si="46"/>
        <v>高桥支行</v>
      </c>
      <c r="AI486" s="90" t="s">
        <v>432</v>
      </c>
      <c r="AJ486" s="90" t="s">
        <v>111</v>
      </c>
      <c r="AX486" t="s">
        <v>432</v>
      </c>
      <c r="AY486" t="s">
        <v>111</v>
      </c>
    </row>
    <row r="487" ht="17.25" spans="25:51">
      <c r="Y487" s="87"/>
      <c r="Z487">
        <f t="shared" si="44"/>
        <v>0</v>
      </c>
      <c r="AA487" t="str">
        <f t="shared" si="45"/>
        <v>香山分理处</v>
      </c>
      <c r="AB487" s="82" t="s">
        <v>425</v>
      </c>
      <c r="AC487" s="82">
        <v>0</v>
      </c>
      <c r="AD487" s="82">
        <v>0</v>
      </c>
      <c r="AE487" s="82">
        <v>0</v>
      </c>
      <c r="AF487" s="82">
        <v>0</v>
      </c>
      <c r="AG487" t="str">
        <f t="shared" si="46"/>
        <v>香山分理处</v>
      </c>
      <c r="AI487" s="90" t="s">
        <v>411</v>
      </c>
      <c r="AJ487" s="90" t="s">
        <v>111</v>
      </c>
      <c r="AX487" t="s">
        <v>411</v>
      </c>
      <c r="AY487" t="s">
        <v>111</v>
      </c>
    </row>
    <row r="488" ht="17.25" spans="25:51">
      <c r="Y488" s="87"/>
      <c r="Z488">
        <f t="shared" si="44"/>
        <v>0</v>
      </c>
      <c r="AA488" t="str">
        <f t="shared" si="45"/>
        <v>运营管理部</v>
      </c>
      <c r="AB488" s="82" t="s">
        <v>366</v>
      </c>
      <c r="AC488" s="82">
        <v>0</v>
      </c>
      <c r="AD488" s="82">
        <v>0</v>
      </c>
      <c r="AE488" s="82">
        <v>0</v>
      </c>
      <c r="AF488" s="82">
        <v>0</v>
      </c>
      <c r="AG488" t="str">
        <f t="shared" si="46"/>
        <v>运营管理部</v>
      </c>
      <c r="AI488" s="90" t="s">
        <v>876</v>
      </c>
      <c r="AJ488" s="90" t="s">
        <v>111</v>
      </c>
      <c r="AX488" t="s">
        <v>876</v>
      </c>
      <c r="AY488" t="s">
        <v>111</v>
      </c>
    </row>
    <row r="489" ht="17.25" spans="25:51">
      <c r="Y489" s="87"/>
      <c r="Z489">
        <f t="shared" si="44"/>
        <v>0</v>
      </c>
      <c r="AA489" t="str">
        <f t="shared" si="45"/>
        <v>办公室</v>
      </c>
      <c r="AB489" s="82" t="s">
        <v>60</v>
      </c>
      <c r="AC489" s="82">
        <v>0</v>
      </c>
      <c r="AD489" s="82">
        <v>0</v>
      </c>
      <c r="AE489" s="82">
        <v>0</v>
      </c>
      <c r="AF489" s="82">
        <v>0</v>
      </c>
      <c r="AG489" t="str">
        <f t="shared" si="46"/>
        <v>办公室</v>
      </c>
      <c r="AI489" s="95" t="s">
        <v>877</v>
      </c>
      <c r="AJ489" s="90" t="s">
        <v>111</v>
      </c>
      <c r="AX489" t="s">
        <v>877</v>
      </c>
      <c r="AY489" t="s">
        <v>111</v>
      </c>
    </row>
    <row r="490" ht="17.25" spans="25:51">
      <c r="Y490" s="87"/>
      <c r="Z490">
        <f t="shared" si="44"/>
        <v>0</v>
      </c>
      <c r="AA490" t="str">
        <f t="shared" si="45"/>
        <v>江镇支行</v>
      </c>
      <c r="AB490" s="82" t="s">
        <v>428</v>
      </c>
      <c r="AC490" s="82">
        <v>0</v>
      </c>
      <c r="AD490" s="82">
        <v>0</v>
      </c>
      <c r="AE490" s="82">
        <v>0</v>
      </c>
      <c r="AF490" s="82">
        <v>0</v>
      </c>
      <c r="AG490" t="str">
        <f t="shared" si="46"/>
        <v>江镇支行</v>
      </c>
      <c r="AI490" s="96" t="s">
        <v>391</v>
      </c>
      <c r="AJ490" s="90" t="s">
        <v>111</v>
      </c>
      <c r="AX490" t="s">
        <v>391</v>
      </c>
      <c r="AY490" t="s">
        <v>111</v>
      </c>
    </row>
    <row r="491" ht="17.25" spans="25:51">
      <c r="Y491" s="87"/>
      <c r="Z491">
        <f t="shared" si="44"/>
        <v>0</v>
      </c>
      <c r="AA491" t="str">
        <f t="shared" si="45"/>
        <v>严桥支行</v>
      </c>
      <c r="AB491" s="82" t="s">
        <v>431</v>
      </c>
      <c r="AC491" s="82">
        <v>0</v>
      </c>
      <c r="AD491" s="82">
        <v>0</v>
      </c>
      <c r="AE491" s="82">
        <v>0</v>
      </c>
      <c r="AF491" s="82">
        <v>0</v>
      </c>
      <c r="AG491" t="str">
        <f t="shared" si="46"/>
        <v>严桥支行</v>
      </c>
      <c r="AI491" s="90" t="s">
        <v>248</v>
      </c>
      <c r="AJ491" s="90" t="s">
        <v>213</v>
      </c>
      <c r="AX491" t="s">
        <v>248</v>
      </c>
      <c r="AY491" t="s">
        <v>213</v>
      </c>
    </row>
    <row r="492" ht="17.25" spans="25:51">
      <c r="Y492" s="87"/>
      <c r="Z492">
        <f t="shared" si="44"/>
        <v>0</v>
      </c>
      <c r="AA492" t="str">
        <f t="shared" si="45"/>
        <v>蔡路支行</v>
      </c>
      <c r="AB492" s="82" t="s">
        <v>434</v>
      </c>
      <c r="AC492" s="82">
        <v>0</v>
      </c>
      <c r="AD492" s="82">
        <v>0</v>
      </c>
      <c r="AE492" s="82">
        <v>0</v>
      </c>
      <c r="AF492" s="82">
        <v>0</v>
      </c>
      <c r="AG492" t="str">
        <f t="shared" si="46"/>
        <v>蔡路支行</v>
      </c>
      <c r="AI492" s="90" t="s">
        <v>139</v>
      </c>
      <c r="AJ492" s="90" t="s">
        <v>213</v>
      </c>
      <c r="AX492" t="s">
        <v>139</v>
      </c>
      <c r="AY492" t="s">
        <v>213</v>
      </c>
    </row>
    <row r="493" ht="17.25" spans="25:51">
      <c r="Y493" s="87"/>
      <c r="Z493">
        <f t="shared" si="44"/>
        <v>0</v>
      </c>
      <c r="AA493" t="str">
        <f t="shared" si="45"/>
        <v>唐镇支行</v>
      </c>
      <c r="AB493" s="82" t="s">
        <v>878</v>
      </c>
      <c r="AC493" s="82">
        <v>0</v>
      </c>
      <c r="AD493" s="82">
        <v>0</v>
      </c>
      <c r="AE493" s="82">
        <v>0</v>
      </c>
      <c r="AF493" s="82">
        <v>0</v>
      </c>
      <c r="AG493" t="str">
        <f t="shared" si="46"/>
        <v>唐镇支行</v>
      </c>
      <c r="AI493" s="90" t="s">
        <v>446</v>
      </c>
      <c r="AJ493" s="90" t="s">
        <v>213</v>
      </c>
      <c r="AX493" t="s">
        <v>446</v>
      </c>
      <c r="AY493" t="s">
        <v>213</v>
      </c>
    </row>
    <row r="494" ht="17.25" spans="25:51">
      <c r="Y494" s="87"/>
      <c r="Z494">
        <f t="shared" si="44"/>
        <v>0</v>
      </c>
      <c r="AA494" t="str">
        <f t="shared" si="45"/>
        <v>北蔡支行</v>
      </c>
      <c r="AB494" s="82" t="s">
        <v>787</v>
      </c>
      <c r="AC494" s="82">
        <v>0</v>
      </c>
      <c r="AD494" s="82">
        <v>24000</v>
      </c>
      <c r="AE494" s="82">
        <v>0</v>
      </c>
      <c r="AF494" s="82">
        <v>24000</v>
      </c>
      <c r="AG494" t="str">
        <f t="shared" si="46"/>
        <v>北蔡支行</v>
      </c>
      <c r="AI494" s="90" t="s">
        <v>421</v>
      </c>
      <c r="AJ494" s="90" t="s">
        <v>213</v>
      </c>
      <c r="AX494" t="s">
        <v>421</v>
      </c>
      <c r="AY494" t="s">
        <v>213</v>
      </c>
    </row>
    <row r="495" ht="17.25" spans="25:51">
      <c r="Y495" s="87"/>
      <c r="Z495">
        <f t="shared" si="44"/>
        <v>0</v>
      </c>
      <c r="AA495" t="str">
        <f t="shared" si="45"/>
        <v>运营管理部业务保障部</v>
      </c>
      <c r="AB495" s="82" t="s">
        <v>439</v>
      </c>
      <c r="AC495" s="82">
        <v>0</v>
      </c>
      <c r="AD495" s="82">
        <v>0</v>
      </c>
      <c r="AE495" s="82">
        <v>0</v>
      </c>
      <c r="AF495" s="82">
        <v>0</v>
      </c>
      <c r="AG495" t="str">
        <f t="shared" si="46"/>
        <v>运营管理部业务保障部</v>
      </c>
      <c r="AI495" s="90" t="s">
        <v>616</v>
      </c>
      <c r="AJ495" s="90" t="s">
        <v>213</v>
      </c>
      <c r="AX495" t="s">
        <v>616</v>
      </c>
      <c r="AY495" t="s">
        <v>213</v>
      </c>
    </row>
    <row r="496" ht="17.25" spans="25:51">
      <c r="Y496" s="87"/>
      <c r="Z496">
        <f t="shared" si="44"/>
        <v>0</v>
      </c>
      <c r="AA496" t="str">
        <f t="shared" si="45"/>
        <v>零售市场部</v>
      </c>
      <c r="AB496" s="82" t="s">
        <v>618</v>
      </c>
      <c r="AC496" s="82">
        <v>0</v>
      </c>
      <c r="AD496" s="82">
        <v>0</v>
      </c>
      <c r="AE496" s="82">
        <v>0</v>
      </c>
      <c r="AF496" s="82">
        <v>0</v>
      </c>
      <c r="AG496" t="str">
        <f t="shared" si="46"/>
        <v>零售市场部</v>
      </c>
      <c r="AI496" s="90" t="s">
        <v>880</v>
      </c>
      <c r="AJ496" s="90" t="s">
        <v>213</v>
      </c>
      <c r="AX496" t="s">
        <v>880</v>
      </c>
      <c r="AY496" t="s">
        <v>213</v>
      </c>
    </row>
    <row r="497" ht="17.25" spans="25:51">
      <c r="Y497" s="87"/>
      <c r="Z497">
        <f t="shared" ref="Z497:Z560" si="47">P497-Y497</f>
        <v>0</v>
      </c>
      <c r="AA497">
        <f t="shared" si="45"/>
        <v>0</v>
      </c>
      <c r="AB497" s="82" t="s">
        <v>879</v>
      </c>
      <c r="AC497" s="82">
        <v>0</v>
      </c>
      <c r="AD497" s="82">
        <v>0</v>
      </c>
      <c r="AE497" s="82">
        <v>0</v>
      </c>
      <c r="AF497" s="82">
        <v>0</v>
      </c>
      <c r="AG497">
        <f t="shared" si="46"/>
        <v>0</v>
      </c>
      <c r="AI497" s="93" t="s">
        <v>882</v>
      </c>
      <c r="AJ497" s="90" t="s">
        <v>213</v>
      </c>
      <c r="AX497" t="s">
        <v>882</v>
      </c>
      <c r="AY497" t="s">
        <v>213</v>
      </c>
    </row>
    <row r="498" ht="17.25" spans="25:51">
      <c r="Y498" s="87"/>
      <c r="Z498">
        <f t="shared" si="47"/>
        <v>0</v>
      </c>
      <c r="AA498" t="str">
        <f t="shared" si="45"/>
        <v>王港支行</v>
      </c>
      <c r="AB498" s="82" t="s">
        <v>881</v>
      </c>
      <c r="AC498" s="82">
        <v>0</v>
      </c>
      <c r="AD498" s="82">
        <v>0</v>
      </c>
      <c r="AE498" s="82">
        <v>0</v>
      </c>
      <c r="AF498" s="82">
        <v>0</v>
      </c>
      <c r="AG498" t="str">
        <f t="shared" si="46"/>
        <v>王港支行</v>
      </c>
      <c r="AI498" s="94" t="s">
        <v>606</v>
      </c>
      <c r="AJ498" s="90" t="s">
        <v>133</v>
      </c>
      <c r="AX498" t="s">
        <v>606</v>
      </c>
      <c r="AY498" t="s">
        <v>133</v>
      </c>
    </row>
    <row r="499" ht="17.25" spans="25:51">
      <c r="Y499" s="87"/>
      <c r="Z499">
        <f t="shared" si="47"/>
        <v>0</v>
      </c>
      <c r="AA499">
        <f t="shared" si="45"/>
        <v>0</v>
      </c>
      <c r="AB499" s="82" t="s">
        <v>883</v>
      </c>
      <c r="AC499" s="82">
        <v>0</v>
      </c>
      <c r="AD499" s="82">
        <v>0</v>
      </c>
      <c r="AE499" s="82">
        <v>0</v>
      </c>
      <c r="AF499" s="82">
        <v>0</v>
      </c>
      <c r="AG499">
        <f t="shared" si="46"/>
        <v>0</v>
      </c>
      <c r="AI499" s="95" t="s">
        <v>145</v>
      </c>
      <c r="AJ499" s="90" t="s">
        <v>133</v>
      </c>
      <c r="AX499" t="s">
        <v>145</v>
      </c>
      <c r="AY499" t="s">
        <v>133</v>
      </c>
    </row>
    <row r="500" ht="17.25" spans="25:51">
      <c r="Y500" s="87"/>
      <c r="Z500">
        <f t="shared" si="47"/>
        <v>0</v>
      </c>
      <c r="AA500">
        <f t="shared" si="45"/>
        <v>0</v>
      </c>
      <c r="AB500" s="82" t="s">
        <v>884</v>
      </c>
      <c r="AC500" s="82">
        <v>0</v>
      </c>
      <c r="AD500" s="82">
        <v>0</v>
      </c>
      <c r="AE500" s="82">
        <v>0</v>
      </c>
      <c r="AF500" s="82">
        <v>0</v>
      </c>
      <c r="AG500">
        <f t="shared" si="46"/>
        <v>0</v>
      </c>
      <c r="AI500" s="90" t="s">
        <v>869</v>
      </c>
      <c r="AJ500" s="90" t="s">
        <v>133</v>
      </c>
      <c r="AX500" t="s">
        <v>869</v>
      </c>
      <c r="AY500" t="s">
        <v>133</v>
      </c>
    </row>
    <row r="501" ht="17.25" spans="25:51">
      <c r="Y501" s="87"/>
      <c r="Z501">
        <f t="shared" si="47"/>
        <v>0</v>
      </c>
      <c r="AA501" t="str">
        <f t="shared" si="45"/>
        <v>高东支行</v>
      </c>
      <c r="AB501" s="82" t="s">
        <v>885</v>
      </c>
      <c r="AC501" s="82">
        <v>0</v>
      </c>
      <c r="AD501" s="82">
        <v>0</v>
      </c>
      <c r="AE501" s="82">
        <v>0</v>
      </c>
      <c r="AF501" s="82">
        <v>0</v>
      </c>
      <c r="AG501" t="str">
        <f t="shared" si="46"/>
        <v>高东支行</v>
      </c>
      <c r="AI501" s="96" t="s">
        <v>233</v>
      </c>
      <c r="AJ501" s="90" t="s">
        <v>133</v>
      </c>
      <c r="AX501" t="s">
        <v>233</v>
      </c>
      <c r="AY501" t="s">
        <v>133</v>
      </c>
    </row>
    <row r="502" ht="17.25" spans="25:51">
      <c r="Y502" s="87"/>
      <c r="Z502">
        <f t="shared" si="47"/>
        <v>0</v>
      </c>
      <c r="AA502" t="str">
        <f t="shared" si="45"/>
        <v>花木支行</v>
      </c>
      <c r="AB502" s="82" t="s">
        <v>683</v>
      </c>
      <c r="AC502" s="82">
        <v>0</v>
      </c>
      <c r="AD502" s="82">
        <v>0</v>
      </c>
      <c r="AE502" s="82">
        <v>0</v>
      </c>
      <c r="AF502" s="82">
        <v>30000</v>
      </c>
      <c r="AG502" t="str">
        <f t="shared" si="46"/>
        <v>花木支行</v>
      </c>
      <c r="AI502" s="90" t="s">
        <v>426</v>
      </c>
      <c r="AJ502" s="90" t="s">
        <v>133</v>
      </c>
      <c r="AX502" t="s">
        <v>426</v>
      </c>
      <c r="AY502" t="s">
        <v>133</v>
      </c>
    </row>
    <row r="503" ht="17.25" spans="25:51">
      <c r="Y503" s="87"/>
      <c r="Z503">
        <f t="shared" si="47"/>
        <v>0</v>
      </c>
      <c r="AA503" t="str">
        <f t="shared" si="45"/>
        <v>北蔡支行</v>
      </c>
      <c r="AB503" s="82" t="s">
        <v>792</v>
      </c>
      <c r="AC503" s="82">
        <v>0</v>
      </c>
      <c r="AD503" s="82">
        <v>0</v>
      </c>
      <c r="AE503" s="82">
        <v>0</v>
      </c>
      <c r="AF503" s="82">
        <v>0</v>
      </c>
      <c r="AG503" t="str">
        <f t="shared" si="46"/>
        <v>北蔡支行</v>
      </c>
      <c r="AI503" s="90" t="s">
        <v>886</v>
      </c>
      <c r="AJ503" s="90" t="s">
        <v>133</v>
      </c>
      <c r="AX503" t="s">
        <v>886</v>
      </c>
      <c r="AY503" t="s">
        <v>133</v>
      </c>
    </row>
    <row r="504" ht="17.25" spans="25:51">
      <c r="Y504" s="87"/>
      <c r="Z504">
        <f t="shared" si="47"/>
        <v>0</v>
      </c>
      <c r="AA504" t="str">
        <f t="shared" si="45"/>
        <v>唐镇支行</v>
      </c>
      <c r="AB504" s="82" t="s">
        <v>437</v>
      </c>
      <c r="AC504" s="82">
        <v>0</v>
      </c>
      <c r="AD504" s="82">
        <v>0</v>
      </c>
      <c r="AE504" s="82">
        <v>0</v>
      </c>
      <c r="AF504" s="82">
        <v>0</v>
      </c>
      <c r="AG504" t="str">
        <f t="shared" si="46"/>
        <v>唐镇支行</v>
      </c>
      <c r="AI504" s="90" t="s">
        <v>887</v>
      </c>
      <c r="AJ504" s="90" t="s">
        <v>133</v>
      </c>
      <c r="AX504" t="s">
        <v>887</v>
      </c>
      <c r="AY504" t="s">
        <v>133</v>
      </c>
    </row>
    <row r="505" ht="17.25" spans="25:51">
      <c r="Y505" s="87"/>
      <c r="Z505">
        <f t="shared" si="47"/>
        <v>0</v>
      </c>
      <c r="AA505" t="str">
        <f t="shared" si="45"/>
        <v>东波分理处</v>
      </c>
      <c r="AB505" s="82" t="s">
        <v>440</v>
      </c>
      <c r="AC505" s="82">
        <v>0</v>
      </c>
      <c r="AD505" s="82">
        <v>0</v>
      </c>
      <c r="AE505" s="82">
        <v>0</v>
      </c>
      <c r="AF505" s="82">
        <v>0</v>
      </c>
      <c r="AG505" t="str">
        <f t="shared" si="46"/>
        <v>东波分理处</v>
      </c>
      <c r="AI505" s="90" t="s">
        <v>889</v>
      </c>
      <c r="AJ505" s="90" t="s">
        <v>133</v>
      </c>
      <c r="AX505" t="s">
        <v>889</v>
      </c>
      <c r="AY505" t="s">
        <v>133</v>
      </c>
    </row>
    <row r="506" ht="17.25" spans="25:51">
      <c r="Y506" s="87"/>
      <c r="Z506">
        <f t="shared" si="47"/>
        <v>0</v>
      </c>
      <c r="AA506">
        <f t="shared" si="45"/>
        <v>0</v>
      </c>
      <c r="AB506" s="82" t="s">
        <v>888</v>
      </c>
      <c r="AC506" s="82">
        <v>0</v>
      </c>
      <c r="AD506" s="82">
        <v>0</v>
      </c>
      <c r="AE506" s="82">
        <v>0</v>
      </c>
      <c r="AF506" s="82">
        <v>0</v>
      </c>
      <c r="AG506">
        <f t="shared" si="46"/>
        <v>0</v>
      </c>
      <c r="AI506" s="90" t="s">
        <v>834</v>
      </c>
      <c r="AJ506" s="90" t="s">
        <v>114</v>
      </c>
      <c r="AX506" t="s">
        <v>834</v>
      </c>
      <c r="AY506" t="s">
        <v>114</v>
      </c>
    </row>
    <row r="507" ht="17.25" spans="25:51">
      <c r="Y507" s="87"/>
      <c r="Z507">
        <f t="shared" si="47"/>
        <v>0</v>
      </c>
      <c r="AA507">
        <f t="shared" si="45"/>
        <v>0</v>
      </c>
      <c r="AB507" s="82" t="s">
        <v>890</v>
      </c>
      <c r="AC507" s="82">
        <v>0</v>
      </c>
      <c r="AD507" s="82">
        <v>0</v>
      </c>
      <c r="AE507" s="82">
        <v>0</v>
      </c>
      <c r="AF507" s="82">
        <v>0</v>
      </c>
      <c r="AG507">
        <f t="shared" si="46"/>
        <v>0</v>
      </c>
      <c r="AI507" s="90" t="s">
        <v>875</v>
      </c>
      <c r="AJ507" s="90" t="s">
        <v>114</v>
      </c>
      <c r="AX507" t="s">
        <v>875</v>
      </c>
      <c r="AY507" t="s">
        <v>114</v>
      </c>
    </row>
    <row r="508" ht="17.25" spans="25:51">
      <c r="Y508" s="87"/>
      <c r="Z508">
        <f t="shared" si="47"/>
        <v>0</v>
      </c>
      <c r="AA508">
        <f t="shared" si="45"/>
        <v>0</v>
      </c>
      <c r="AB508" s="82" t="s">
        <v>891</v>
      </c>
      <c r="AC508" s="82">
        <v>0</v>
      </c>
      <c r="AD508" s="82">
        <v>0</v>
      </c>
      <c r="AE508" s="82">
        <v>0</v>
      </c>
      <c r="AF508" s="82">
        <v>0</v>
      </c>
      <c r="AG508">
        <f t="shared" si="46"/>
        <v>0</v>
      </c>
      <c r="AI508" s="90" t="s">
        <v>892</v>
      </c>
      <c r="AJ508" s="90" t="s">
        <v>114</v>
      </c>
      <c r="AX508" t="s">
        <v>892</v>
      </c>
      <c r="AY508" t="s">
        <v>114</v>
      </c>
    </row>
    <row r="509" ht="17.25" spans="25:51">
      <c r="Y509" s="87"/>
      <c r="Z509">
        <f t="shared" si="47"/>
        <v>0</v>
      </c>
      <c r="AA509" t="str">
        <f t="shared" si="45"/>
        <v>金桥支行</v>
      </c>
      <c r="AB509" s="82" t="s">
        <v>845</v>
      </c>
      <c r="AC509" s="82">
        <v>0</v>
      </c>
      <c r="AD509" s="82">
        <v>0</v>
      </c>
      <c r="AE509" s="82">
        <v>0</v>
      </c>
      <c r="AF509" s="82">
        <v>0</v>
      </c>
      <c r="AG509" t="str">
        <f t="shared" si="46"/>
        <v>金桥支行</v>
      </c>
      <c r="AI509" s="90" t="s">
        <v>634</v>
      </c>
      <c r="AJ509" s="90" t="s">
        <v>114</v>
      </c>
      <c r="AX509" t="s">
        <v>634</v>
      </c>
      <c r="AY509" t="s">
        <v>114</v>
      </c>
    </row>
    <row r="510" ht="17.25" spans="25:51">
      <c r="Y510" s="87"/>
      <c r="Z510">
        <f t="shared" si="47"/>
        <v>0</v>
      </c>
      <c r="AA510" t="str">
        <f t="shared" si="45"/>
        <v>风险管理部</v>
      </c>
      <c r="AB510" s="82" t="s">
        <v>485</v>
      </c>
      <c r="AC510" s="82">
        <v>0</v>
      </c>
      <c r="AD510" s="82">
        <v>0</v>
      </c>
      <c r="AE510" s="82">
        <v>0</v>
      </c>
      <c r="AF510" s="82">
        <v>0</v>
      </c>
      <c r="AG510" t="str">
        <f t="shared" si="46"/>
        <v>风险管理部</v>
      </c>
      <c r="AI510" s="90" t="s">
        <v>481</v>
      </c>
      <c r="AJ510" s="90" t="s">
        <v>114</v>
      </c>
      <c r="AX510" t="s">
        <v>481</v>
      </c>
      <c r="AY510" t="s">
        <v>114</v>
      </c>
    </row>
    <row r="511" ht="17.25" spans="25:51">
      <c r="Y511" s="87"/>
      <c r="Z511">
        <f t="shared" si="47"/>
        <v>0</v>
      </c>
      <c r="AA511">
        <f t="shared" si="45"/>
        <v>0</v>
      </c>
      <c r="AB511" s="82" t="s">
        <v>893</v>
      </c>
      <c r="AC511" s="82">
        <v>0</v>
      </c>
      <c r="AD511" s="82">
        <v>0</v>
      </c>
      <c r="AE511" s="82">
        <v>0</v>
      </c>
      <c r="AF511" s="82">
        <v>0</v>
      </c>
      <c r="AG511">
        <f t="shared" si="46"/>
        <v>0</v>
      </c>
      <c r="AI511" s="90" t="s">
        <v>508</v>
      </c>
      <c r="AJ511" s="90" t="s">
        <v>114</v>
      </c>
      <c r="AX511" t="s">
        <v>508</v>
      </c>
      <c r="AY511" t="s">
        <v>114</v>
      </c>
    </row>
    <row r="512" ht="17.25" spans="25:51">
      <c r="Y512" s="87"/>
      <c r="Z512">
        <f t="shared" si="47"/>
        <v>0</v>
      </c>
      <c r="AA512" t="str">
        <f t="shared" si="45"/>
        <v>运营管理部</v>
      </c>
      <c r="AB512" s="82" t="s">
        <v>367</v>
      </c>
      <c r="AC512" s="82">
        <v>0</v>
      </c>
      <c r="AD512" s="82">
        <v>0</v>
      </c>
      <c r="AE512" s="82">
        <v>0</v>
      </c>
      <c r="AF512" s="82">
        <v>0</v>
      </c>
      <c r="AG512" t="str">
        <f t="shared" si="46"/>
        <v>运营管理部</v>
      </c>
      <c r="AI512" s="90" t="s">
        <v>691</v>
      </c>
      <c r="AJ512" s="90" t="s">
        <v>114</v>
      </c>
      <c r="AX512" t="s">
        <v>691</v>
      </c>
      <c r="AY512" t="s">
        <v>114</v>
      </c>
    </row>
    <row r="513" ht="17.25" spans="25:51">
      <c r="Y513" s="87"/>
      <c r="Z513">
        <f t="shared" si="47"/>
        <v>0</v>
      </c>
      <c r="AA513">
        <f t="shared" si="45"/>
        <v>0</v>
      </c>
      <c r="AB513" s="82" t="s">
        <v>894</v>
      </c>
      <c r="AC513" s="82">
        <v>0</v>
      </c>
      <c r="AD513" s="82">
        <v>0</v>
      </c>
      <c r="AE513" s="82">
        <v>0</v>
      </c>
      <c r="AF513" s="82">
        <v>0</v>
      </c>
      <c r="AG513">
        <f t="shared" si="46"/>
        <v>0</v>
      </c>
      <c r="AI513" s="90" t="s">
        <v>896</v>
      </c>
      <c r="AJ513" s="90" t="s">
        <v>114</v>
      </c>
      <c r="AX513" t="s">
        <v>896</v>
      </c>
      <c r="AY513" t="s">
        <v>114</v>
      </c>
    </row>
    <row r="514" ht="17.25" spans="25:51">
      <c r="Y514" s="87"/>
      <c r="Z514">
        <f t="shared" si="47"/>
        <v>0</v>
      </c>
      <c r="AA514">
        <f t="shared" ref="AA514:AA577" si="48">AG514</f>
        <v>0</v>
      </c>
      <c r="AB514" s="82" t="s">
        <v>895</v>
      </c>
      <c r="AC514" s="82">
        <v>0</v>
      </c>
      <c r="AD514" s="82">
        <v>0</v>
      </c>
      <c r="AE514" s="82">
        <v>0</v>
      </c>
      <c r="AF514" s="82">
        <v>0</v>
      </c>
      <c r="AG514">
        <f t="shared" ref="AG514:AG577" si="49">IFERROR(VLOOKUP(AB514,$AI:$AJ,2,FALSE),0)</f>
        <v>0</v>
      </c>
      <c r="AI514" s="90" t="s">
        <v>897</v>
      </c>
      <c r="AJ514" s="90" t="s">
        <v>114</v>
      </c>
      <c r="AX514" t="s">
        <v>897</v>
      </c>
      <c r="AY514" t="s">
        <v>114</v>
      </c>
    </row>
    <row r="515" ht="17.25" spans="25:51">
      <c r="Y515" s="87"/>
      <c r="Z515">
        <f t="shared" si="47"/>
        <v>0</v>
      </c>
      <c r="AA515" t="str">
        <f t="shared" si="48"/>
        <v>北蔡支行</v>
      </c>
      <c r="AB515" s="82" t="s">
        <v>783</v>
      </c>
      <c r="AC515" s="82">
        <v>0</v>
      </c>
      <c r="AD515" s="82">
        <v>0</v>
      </c>
      <c r="AE515" s="82">
        <v>0</v>
      </c>
      <c r="AF515" s="82">
        <v>0</v>
      </c>
      <c r="AG515" t="str">
        <f t="shared" si="49"/>
        <v>北蔡支行</v>
      </c>
      <c r="AI515" s="90" t="s">
        <v>123</v>
      </c>
      <c r="AJ515" s="90" t="s">
        <v>114</v>
      </c>
      <c r="AX515" t="s">
        <v>123</v>
      </c>
      <c r="AY515" t="s">
        <v>114</v>
      </c>
    </row>
    <row r="516" ht="17.25" spans="25:51">
      <c r="Y516" s="87"/>
      <c r="Z516">
        <f t="shared" si="47"/>
        <v>0</v>
      </c>
      <c r="AA516" t="str">
        <f t="shared" si="48"/>
        <v>零售市场部</v>
      </c>
      <c r="AB516" s="82" t="s">
        <v>179</v>
      </c>
      <c r="AC516" s="82">
        <v>0</v>
      </c>
      <c r="AD516" s="82">
        <v>398000</v>
      </c>
      <c r="AE516" s="82">
        <v>2</v>
      </c>
      <c r="AF516" s="82">
        <v>735200</v>
      </c>
      <c r="AG516" t="str">
        <f t="shared" si="49"/>
        <v>零售市场部</v>
      </c>
      <c r="AI516" s="90" t="s">
        <v>716</v>
      </c>
      <c r="AJ516" s="90" t="s">
        <v>114</v>
      </c>
      <c r="AX516" t="s">
        <v>716</v>
      </c>
      <c r="AY516" t="s">
        <v>114</v>
      </c>
    </row>
    <row r="517" ht="17.25" spans="25:51">
      <c r="Y517" s="87"/>
      <c r="Z517">
        <f t="shared" si="47"/>
        <v>0</v>
      </c>
      <c r="AA517" t="str">
        <f t="shared" si="48"/>
        <v>芳华分理处</v>
      </c>
      <c r="AB517" s="82" t="s">
        <v>232</v>
      </c>
      <c r="AC517" s="82">
        <v>0</v>
      </c>
      <c r="AD517" s="82">
        <v>0</v>
      </c>
      <c r="AE517" s="82">
        <v>0</v>
      </c>
      <c r="AF517" s="82">
        <v>10000</v>
      </c>
      <c r="AG517" t="str">
        <f t="shared" si="49"/>
        <v>芳华分理处</v>
      </c>
      <c r="AI517" s="90" t="s">
        <v>628</v>
      </c>
      <c r="AJ517" s="90" t="s">
        <v>114</v>
      </c>
      <c r="AX517" t="s">
        <v>628</v>
      </c>
      <c r="AY517" t="s">
        <v>114</v>
      </c>
    </row>
    <row r="518" ht="17.25" spans="25:51">
      <c r="Y518" s="87"/>
      <c r="Z518">
        <f t="shared" si="47"/>
        <v>0</v>
      </c>
      <c r="AA518" t="str">
        <f t="shared" si="48"/>
        <v>南新分理处</v>
      </c>
      <c r="AB518" s="82" t="s">
        <v>833</v>
      </c>
      <c r="AC518" s="82">
        <v>0</v>
      </c>
      <c r="AD518" s="82">
        <v>0</v>
      </c>
      <c r="AE518" s="82">
        <v>0</v>
      </c>
      <c r="AF518" s="82">
        <v>0</v>
      </c>
      <c r="AG518" t="str">
        <f t="shared" si="49"/>
        <v>南新分理处</v>
      </c>
      <c r="AI518" s="95" t="s">
        <v>438</v>
      </c>
      <c r="AJ518" s="90" t="s">
        <v>114</v>
      </c>
      <c r="AX518" t="s">
        <v>438</v>
      </c>
      <c r="AY518" t="s">
        <v>114</v>
      </c>
    </row>
    <row r="519" ht="17.25" spans="25:51">
      <c r="Y519" s="87"/>
      <c r="Z519">
        <f t="shared" si="47"/>
        <v>0</v>
      </c>
      <c r="AA519" t="str">
        <f t="shared" si="48"/>
        <v>运营管理部业务保障部</v>
      </c>
      <c r="AB519" s="82" t="s">
        <v>444</v>
      </c>
      <c r="AC519" s="82">
        <v>0</v>
      </c>
      <c r="AD519" s="82">
        <v>0</v>
      </c>
      <c r="AE519" s="82">
        <v>0</v>
      </c>
      <c r="AF519" s="82">
        <v>0</v>
      </c>
      <c r="AG519" t="str">
        <f t="shared" si="49"/>
        <v>运营管理部业务保障部</v>
      </c>
      <c r="AI519" s="96" t="s">
        <v>575</v>
      </c>
      <c r="AJ519" s="90" t="s">
        <v>114</v>
      </c>
      <c r="AX519" t="s">
        <v>575</v>
      </c>
      <c r="AY519" t="s">
        <v>114</v>
      </c>
    </row>
    <row r="520" ht="17.25" spans="25:51">
      <c r="Y520" s="87"/>
      <c r="Z520">
        <f t="shared" si="47"/>
        <v>0</v>
      </c>
      <c r="AA520" t="str">
        <f t="shared" si="48"/>
        <v>合庆支行</v>
      </c>
      <c r="AB520" s="82" t="s">
        <v>898</v>
      </c>
      <c r="AC520" s="82">
        <v>0</v>
      </c>
      <c r="AD520" s="82">
        <v>0</v>
      </c>
      <c r="AE520" s="82">
        <v>0</v>
      </c>
      <c r="AF520" s="82">
        <v>0</v>
      </c>
      <c r="AG520" t="str">
        <f t="shared" si="49"/>
        <v>合庆支行</v>
      </c>
      <c r="AI520" s="90" t="s">
        <v>829</v>
      </c>
      <c r="AJ520" s="90" t="s">
        <v>114</v>
      </c>
      <c r="AX520" t="s">
        <v>829</v>
      </c>
      <c r="AY520" t="s">
        <v>114</v>
      </c>
    </row>
    <row r="521" ht="17.25" spans="25:51">
      <c r="Y521" s="87"/>
      <c r="Z521">
        <f t="shared" si="47"/>
        <v>0</v>
      </c>
      <c r="AA521" t="str">
        <f t="shared" si="48"/>
        <v>营业部</v>
      </c>
      <c r="AB521" s="82" t="s">
        <v>595</v>
      </c>
      <c r="AC521" s="82">
        <v>0</v>
      </c>
      <c r="AD521" s="82">
        <v>0</v>
      </c>
      <c r="AE521" s="82">
        <v>0</v>
      </c>
      <c r="AF521" s="82">
        <v>0</v>
      </c>
      <c r="AG521" t="str">
        <f t="shared" si="49"/>
        <v>营业部</v>
      </c>
      <c r="AI521" s="90" t="s">
        <v>900</v>
      </c>
      <c r="AJ521" s="90" t="s">
        <v>114</v>
      </c>
      <c r="AX521" t="s">
        <v>900</v>
      </c>
      <c r="AY521" t="s">
        <v>114</v>
      </c>
    </row>
    <row r="522" ht="17.25" spans="25:51">
      <c r="Y522" s="87"/>
      <c r="Z522">
        <f t="shared" si="47"/>
        <v>0</v>
      </c>
      <c r="AA522">
        <f t="shared" si="48"/>
        <v>0</v>
      </c>
      <c r="AB522" s="82" t="s">
        <v>899</v>
      </c>
      <c r="AC522" s="82">
        <v>0</v>
      </c>
      <c r="AD522" s="82">
        <v>0</v>
      </c>
      <c r="AE522" s="82">
        <v>0</v>
      </c>
      <c r="AF522" s="82">
        <v>0</v>
      </c>
      <c r="AG522">
        <f t="shared" si="49"/>
        <v>0</v>
      </c>
      <c r="AI522" s="90" t="s">
        <v>901</v>
      </c>
      <c r="AJ522" s="90" t="s">
        <v>114</v>
      </c>
      <c r="AX522" t="s">
        <v>901</v>
      </c>
      <c r="AY522" t="s">
        <v>114</v>
      </c>
    </row>
    <row r="523" ht="17.25" spans="25:51">
      <c r="Y523" s="87"/>
      <c r="Z523">
        <f t="shared" si="47"/>
        <v>0</v>
      </c>
      <c r="AA523" t="str">
        <f t="shared" si="48"/>
        <v>民耀分理处</v>
      </c>
      <c r="AB523" s="82" t="s">
        <v>446</v>
      </c>
      <c r="AC523" s="82">
        <v>0</v>
      </c>
      <c r="AD523" s="82">
        <v>0</v>
      </c>
      <c r="AE523" s="82">
        <v>0</v>
      </c>
      <c r="AF523" s="82">
        <v>0</v>
      </c>
      <c r="AG523" t="str">
        <f t="shared" si="49"/>
        <v>民耀分理处</v>
      </c>
      <c r="AI523" s="90" t="s">
        <v>902</v>
      </c>
      <c r="AJ523" s="90" t="s">
        <v>114</v>
      </c>
      <c r="AX523" t="s">
        <v>902</v>
      </c>
      <c r="AY523" t="s">
        <v>114</v>
      </c>
    </row>
    <row r="524" ht="17.25" spans="25:51">
      <c r="Y524" s="87"/>
      <c r="Z524">
        <f t="shared" si="47"/>
        <v>0</v>
      </c>
      <c r="AA524" t="str">
        <f t="shared" si="48"/>
        <v>高桥支行</v>
      </c>
      <c r="AB524" s="82" t="s">
        <v>900</v>
      </c>
      <c r="AC524" s="82">
        <v>0</v>
      </c>
      <c r="AD524" s="82">
        <v>0</v>
      </c>
      <c r="AE524" s="82">
        <v>0</v>
      </c>
      <c r="AF524" s="82">
        <v>0</v>
      </c>
      <c r="AG524" t="str">
        <f t="shared" si="49"/>
        <v>高桥支行</v>
      </c>
      <c r="AI524" s="90" t="s">
        <v>762</v>
      </c>
      <c r="AJ524" s="90" t="s">
        <v>114</v>
      </c>
      <c r="AX524" t="s">
        <v>762</v>
      </c>
      <c r="AY524" t="s">
        <v>114</v>
      </c>
    </row>
    <row r="525" ht="17.25" spans="25:51">
      <c r="Y525" s="87"/>
      <c r="Z525">
        <f t="shared" si="47"/>
        <v>0</v>
      </c>
      <c r="AA525" t="str">
        <f t="shared" si="48"/>
        <v>唐镇支行</v>
      </c>
      <c r="AB525" s="82" t="s">
        <v>903</v>
      </c>
      <c r="AC525" s="82">
        <v>0</v>
      </c>
      <c r="AD525" s="82">
        <v>0</v>
      </c>
      <c r="AE525" s="82">
        <v>0</v>
      </c>
      <c r="AF525" s="82">
        <v>0</v>
      </c>
      <c r="AG525" t="str">
        <f t="shared" si="49"/>
        <v>唐镇支行</v>
      </c>
      <c r="AI525" s="90" t="s">
        <v>904</v>
      </c>
      <c r="AJ525" s="90" t="s">
        <v>114</v>
      </c>
      <c r="AX525" t="s">
        <v>904</v>
      </c>
      <c r="AY525" t="s">
        <v>114</v>
      </c>
    </row>
    <row r="526" ht="17.25" spans="25:51">
      <c r="Y526" s="87"/>
      <c r="Z526">
        <f t="shared" si="47"/>
        <v>0</v>
      </c>
      <c r="AA526" t="str">
        <f t="shared" si="48"/>
        <v>金杨支行</v>
      </c>
      <c r="AB526" s="82" t="s">
        <v>449</v>
      </c>
      <c r="AC526" s="82">
        <v>0</v>
      </c>
      <c r="AD526" s="82">
        <v>0</v>
      </c>
      <c r="AE526" s="82">
        <v>0</v>
      </c>
      <c r="AF526" s="82">
        <v>0</v>
      </c>
      <c r="AG526" t="str">
        <f t="shared" si="49"/>
        <v>金杨支行</v>
      </c>
      <c r="AI526" s="95" t="s">
        <v>905</v>
      </c>
      <c r="AJ526" s="90" t="s">
        <v>96</v>
      </c>
      <c r="AX526" t="s">
        <v>905</v>
      </c>
      <c r="AY526" t="s">
        <v>96</v>
      </c>
    </row>
    <row r="527" ht="17.25" spans="25:51">
      <c r="Y527" s="87"/>
      <c r="Z527">
        <f t="shared" si="47"/>
        <v>0</v>
      </c>
      <c r="AA527" t="str">
        <f t="shared" si="48"/>
        <v>运营管理部业务保障部</v>
      </c>
      <c r="AB527" s="82" t="s">
        <v>424</v>
      </c>
      <c r="AC527" s="82">
        <v>0</v>
      </c>
      <c r="AD527" s="82">
        <v>0</v>
      </c>
      <c r="AE527" s="82">
        <v>0</v>
      </c>
      <c r="AF527" s="82">
        <v>0</v>
      </c>
      <c r="AG527" t="str">
        <f t="shared" si="49"/>
        <v>运营管理部业务保障部</v>
      </c>
      <c r="AI527" s="96" t="s">
        <v>393</v>
      </c>
      <c r="AJ527" s="90" t="s">
        <v>96</v>
      </c>
      <c r="AX527" t="s">
        <v>393</v>
      </c>
      <c r="AY527" t="s">
        <v>96</v>
      </c>
    </row>
    <row r="528" ht="17.25" spans="25:51">
      <c r="Y528" s="87"/>
      <c r="Z528">
        <f t="shared" si="47"/>
        <v>0</v>
      </c>
      <c r="AA528" t="str">
        <f t="shared" si="48"/>
        <v>杨思支行</v>
      </c>
      <c r="AB528" s="82" t="s">
        <v>451</v>
      </c>
      <c r="AC528" s="82">
        <v>0</v>
      </c>
      <c r="AD528" s="82">
        <v>0</v>
      </c>
      <c r="AE528" s="82">
        <v>1</v>
      </c>
      <c r="AF528" s="82">
        <v>0</v>
      </c>
      <c r="AG528" t="str">
        <f t="shared" si="49"/>
        <v>杨思支行</v>
      </c>
      <c r="AI528" s="90" t="s">
        <v>172</v>
      </c>
      <c r="AJ528" s="90" t="s">
        <v>157</v>
      </c>
      <c r="AX528" t="s">
        <v>172</v>
      </c>
      <c r="AY528" t="s">
        <v>157</v>
      </c>
    </row>
    <row r="529" ht="17.25" spans="25:51">
      <c r="Y529" s="87"/>
      <c r="Z529">
        <f t="shared" si="47"/>
        <v>0</v>
      </c>
      <c r="AA529" t="str">
        <f t="shared" si="48"/>
        <v>高东支行</v>
      </c>
      <c r="AB529" s="82" t="s">
        <v>906</v>
      </c>
      <c r="AC529" s="82">
        <v>0</v>
      </c>
      <c r="AD529" s="82">
        <v>0</v>
      </c>
      <c r="AE529" s="82">
        <v>0</v>
      </c>
      <c r="AF529" s="82">
        <v>0</v>
      </c>
      <c r="AG529" t="str">
        <f t="shared" si="49"/>
        <v>高东支行</v>
      </c>
      <c r="AI529" s="90" t="s">
        <v>907</v>
      </c>
      <c r="AJ529" s="90" t="s">
        <v>96</v>
      </c>
      <c r="AX529" t="s">
        <v>907</v>
      </c>
      <c r="AY529" t="s">
        <v>96</v>
      </c>
    </row>
    <row r="530" ht="17.25" spans="25:51">
      <c r="Y530" s="87"/>
      <c r="Z530">
        <f t="shared" si="47"/>
        <v>0</v>
      </c>
      <c r="AA530" t="str">
        <f t="shared" si="48"/>
        <v>北蔡支行</v>
      </c>
      <c r="AB530" s="82" t="s">
        <v>808</v>
      </c>
      <c r="AC530" s="82">
        <v>0</v>
      </c>
      <c r="AD530" s="82">
        <v>0</v>
      </c>
      <c r="AE530" s="82">
        <v>0</v>
      </c>
      <c r="AF530" s="82">
        <v>0</v>
      </c>
      <c r="AG530" t="str">
        <f t="shared" si="49"/>
        <v>北蔡支行</v>
      </c>
      <c r="AI530" s="90" t="s">
        <v>837</v>
      </c>
      <c r="AJ530" s="90" t="s">
        <v>96</v>
      </c>
      <c r="AX530" t="s">
        <v>837</v>
      </c>
      <c r="AY530" t="s">
        <v>96</v>
      </c>
    </row>
    <row r="531" ht="17.25" spans="25:51">
      <c r="Y531" s="87"/>
      <c r="Z531">
        <f t="shared" si="47"/>
        <v>0</v>
      </c>
      <c r="AA531" t="str">
        <f t="shared" si="48"/>
        <v>三林支行</v>
      </c>
      <c r="AB531" s="82" t="s">
        <v>724</v>
      </c>
      <c r="AC531" s="82">
        <v>0</v>
      </c>
      <c r="AD531" s="82">
        <v>0</v>
      </c>
      <c r="AE531" s="82">
        <v>0</v>
      </c>
      <c r="AF531" s="82">
        <v>0</v>
      </c>
      <c r="AG531" t="str">
        <f t="shared" si="49"/>
        <v>三林支行</v>
      </c>
      <c r="AI531" s="90" t="s">
        <v>365</v>
      </c>
      <c r="AJ531" s="90" t="s">
        <v>96</v>
      </c>
      <c r="AX531" t="s">
        <v>365</v>
      </c>
      <c r="AY531" t="s">
        <v>96</v>
      </c>
    </row>
    <row r="532" ht="17.25" spans="25:51">
      <c r="Y532" s="87"/>
      <c r="Z532">
        <f t="shared" si="47"/>
        <v>0</v>
      </c>
      <c r="AA532" t="str">
        <f t="shared" si="48"/>
        <v>花木支行</v>
      </c>
      <c r="AB532" s="82" t="s">
        <v>237</v>
      </c>
      <c r="AC532" s="82">
        <v>0</v>
      </c>
      <c r="AD532" s="82">
        <v>0</v>
      </c>
      <c r="AE532" s="82">
        <v>0</v>
      </c>
      <c r="AF532" s="82">
        <v>0</v>
      </c>
      <c r="AG532" t="str">
        <f t="shared" si="49"/>
        <v>花木支行</v>
      </c>
      <c r="AI532" s="90" t="s">
        <v>908</v>
      </c>
      <c r="AJ532" s="90" t="s">
        <v>96</v>
      </c>
      <c r="AX532" t="s">
        <v>908</v>
      </c>
      <c r="AY532" t="s">
        <v>96</v>
      </c>
    </row>
    <row r="533" ht="17.25" spans="25:51">
      <c r="Y533" s="87"/>
      <c r="Z533">
        <f t="shared" si="47"/>
        <v>0</v>
      </c>
      <c r="AA533" t="str">
        <f t="shared" si="48"/>
        <v>北蔡支行</v>
      </c>
      <c r="AB533" s="82" t="s">
        <v>794</v>
      </c>
      <c r="AC533" s="82">
        <v>0</v>
      </c>
      <c r="AD533" s="82">
        <v>0</v>
      </c>
      <c r="AE533" s="82">
        <v>0</v>
      </c>
      <c r="AF533" s="82">
        <v>0</v>
      </c>
      <c r="AG533" t="str">
        <f t="shared" si="49"/>
        <v>北蔡支行</v>
      </c>
      <c r="AI533" s="90" t="s">
        <v>909</v>
      </c>
      <c r="AJ533" s="90" t="s">
        <v>96</v>
      </c>
      <c r="AX533" t="s">
        <v>909</v>
      </c>
      <c r="AY533" t="s">
        <v>96</v>
      </c>
    </row>
    <row r="534" ht="17.25" spans="25:51">
      <c r="Y534" s="87"/>
      <c r="Z534">
        <f t="shared" si="47"/>
        <v>0</v>
      </c>
      <c r="AA534" t="str">
        <f t="shared" si="48"/>
        <v>零售市场部</v>
      </c>
      <c r="AB534" s="82" t="s">
        <v>240</v>
      </c>
      <c r="AC534" s="82">
        <v>0</v>
      </c>
      <c r="AD534" s="82">
        <v>0</v>
      </c>
      <c r="AE534" s="82">
        <v>0</v>
      </c>
      <c r="AF534" s="82">
        <v>0</v>
      </c>
      <c r="AG534" t="str">
        <f t="shared" si="49"/>
        <v>零售市场部</v>
      </c>
      <c r="AI534" s="90" t="s">
        <v>910</v>
      </c>
      <c r="AJ534" s="90" t="s">
        <v>96</v>
      </c>
      <c r="AX534" t="s">
        <v>910</v>
      </c>
      <c r="AY534" t="s">
        <v>96</v>
      </c>
    </row>
    <row r="535" ht="17.25" spans="25:51">
      <c r="Y535" s="87"/>
      <c r="Z535">
        <f t="shared" si="47"/>
        <v>0</v>
      </c>
      <c r="AA535" t="str">
        <f t="shared" si="48"/>
        <v>唐镇支行</v>
      </c>
      <c r="AB535" s="82" t="s">
        <v>457</v>
      </c>
      <c r="AC535" s="82">
        <v>0</v>
      </c>
      <c r="AD535" s="82">
        <v>0</v>
      </c>
      <c r="AE535" s="82">
        <v>0</v>
      </c>
      <c r="AF535" s="82">
        <v>0</v>
      </c>
      <c r="AG535" t="str">
        <f t="shared" si="49"/>
        <v>唐镇支行</v>
      </c>
      <c r="AI535" s="93" t="s">
        <v>911</v>
      </c>
      <c r="AJ535" s="90" t="s">
        <v>225</v>
      </c>
      <c r="AX535" t="s">
        <v>911</v>
      </c>
      <c r="AY535" t="s">
        <v>225</v>
      </c>
    </row>
    <row r="536" ht="17.25" spans="25:51">
      <c r="Y536" s="87"/>
      <c r="Z536">
        <f t="shared" si="47"/>
        <v>0</v>
      </c>
      <c r="AA536" t="str">
        <f t="shared" si="48"/>
        <v>三林支行</v>
      </c>
      <c r="AB536" s="82" t="s">
        <v>717</v>
      </c>
      <c r="AC536" s="82">
        <v>0</v>
      </c>
      <c r="AD536" s="82">
        <v>0</v>
      </c>
      <c r="AE536" s="82">
        <v>0</v>
      </c>
      <c r="AF536" s="82">
        <v>0</v>
      </c>
      <c r="AG536" t="str">
        <f t="shared" si="49"/>
        <v>三林支行</v>
      </c>
      <c r="AI536" s="95" t="s">
        <v>552</v>
      </c>
      <c r="AJ536" s="90" t="s">
        <v>225</v>
      </c>
      <c r="AX536" t="s">
        <v>552</v>
      </c>
      <c r="AY536" t="s">
        <v>225</v>
      </c>
    </row>
    <row r="537" ht="17.25" spans="25:51">
      <c r="Y537" s="87"/>
      <c r="Z537">
        <f t="shared" si="47"/>
        <v>0</v>
      </c>
      <c r="AA537" t="str">
        <f t="shared" si="48"/>
        <v>风险管理部</v>
      </c>
      <c r="AB537" s="82" t="s">
        <v>511</v>
      </c>
      <c r="AC537" s="82">
        <v>0</v>
      </c>
      <c r="AD537" s="82">
        <v>0</v>
      </c>
      <c r="AE537" s="82">
        <v>0</v>
      </c>
      <c r="AF537" s="82">
        <v>0</v>
      </c>
      <c r="AG537" t="str">
        <f t="shared" si="49"/>
        <v>风险管理部</v>
      </c>
      <c r="AI537" s="90" t="s">
        <v>416</v>
      </c>
      <c r="AJ537" s="90" t="s">
        <v>225</v>
      </c>
      <c r="AX537" t="s">
        <v>416</v>
      </c>
      <c r="AY537" t="s">
        <v>225</v>
      </c>
    </row>
    <row r="538" ht="17.25" spans="25:51">
      <c r="Y538" s="87"/>
      <c r="Z538">
        <f t="shared" si="47"/>
        <v>0</v>
      </c>
      <c r="AA538">
        <f t="shared" si="48"/>
        <v>0</v>
      </c>
      <c r="AB538" s="82" t="s">
        <v>912</v>
      </c>
      <c r="AC538" s="82">
        <v>0</v>
      </c>
      <c r="AD538" s="82">
        <v>0</v>
      </c>
      <c r="AE538" s="82">
        <v>0</v>
      </c>
      <c r="AF538" s="82">
        <v>0</v>
      </c>
      <c r="AG538">
        <f t="shared" si="49"/>
        <v>0</v>
      </c>
      <c r="AI538" s="96" t="s">
        <v>443</v>
      </c>
      <c r="AJ538" s="90" t="s">
        <v>225</v>
      </c>
      <c r="AX538" t="s">
        <v>443</v>
      </c>
      <c r="AY538" t="s">
        <v>225</v>
      </c>
    </row>
    <row r="539" ht="17.25" spans="25:51">
      <c r="Y539" s="87"/>
      <c r="Z539">
        <f t="shared" si="47"/>
        <v>0</v>
      </c>
      <c r="AA539">
        <f t="shared" si="48"/>
        <v>0</v>
      </c>
      <c r="AB539" s="82" t="s">
        <v>913</v>
      </c>
      <c r="AC539" s="82">
        <v>0</v>
      </c>
      <c r="AD539" s="82">
        <v>0</v>
      </c>
      <c r="AE539" s="82">
        <v>0</v>
      </c>
      <c r="AF539" s="82">
        <v>0</v>
      </c>
      <c r="AG539">
        <f t="shared" si="49"/>
        <v>0</v>
      </c>
      <c r="AI539" s="90" t="s">
        <v>112</v>
      </c>
      <c r="AJ539" s="90" t="s">
        <v>225</v>
      </c>
      <c r="AX539" t="s">
        <v>112</v>
      </c>
      <c r="AY539" t="s">
        <v>225</v>
      </c>
    </row>
    <row r="540" ht="17.25" spans="25:51">
      <c r="Y540" s="87"/>
      <c r="Z540">
        <f t="shared" si="47"/>
        <v>0</v>
      </c>
      <c r="AA540" t="str">
        <f t="shared" si="48"/>
        <v>陆家嘴支行</v>
      </c>
      <c r="AB540" s="82" t="s">
        <v>655</v>
      </c>
      <c r="AC540" s="82">
        <v>0</v>
      </c>
      <c r="AD540" s="82">
        <v>0</v>
      </c>
      <c r="AE540" s="82">
        <v>0</v>
      </c>
      <c r="AF540" s="82">
        <v>0</v>
      </c>
      <c r="AG540" t="str">
        <f t="shared" si="49"/>
        <v>陆家嘴支行</v>
      </c>
      <c r="AI540" s="94" t="s">
        <v>736</v>
      </c>
      <c r="AJ540" s="90" t="s">
        <v>104</v>
      </c>
      <c r="AX540" t="s">
        <v>736</v>
      </c>
      <c r="AY540" t="s">
        <v>104</v>
      </c>
    </row>
    <row r="541" ht="17.25" spans="25:51">
      <c r="Y541" s="87"/>
      <c r="Z541">
        <f t="shared" si="47"/>
        <v>0</v>
      </c>
      <c r="AA541">
        <f t="shared" si="48"/>
        <v>0</v>
      </c>
      <c r="AB541" s="82" t="s">
        <v>914</v>
      </c>
      <c r="AC541" s="82">
        <v>0</v>
      </c>
      <c r="AD541" s="82">
        <v>0</v>
      </c>
      <c r="AE541" s="82">
        <v>0</v>
      </c>
      <c r="AF541" s="82">
        <v>0</v>
      </c>
      <c r="AG541">
        <f t="shared" si="49"/>
        <v>0</v>
      </c>
      <c r="AI541" s="90" t="s">
        <v>360</v>
      </c>
      <c r="AJ541" s="90" t="s">
        <v>104</v>
      </c>
      <c r="AX541" t="s">
        <v>360</v>
      </c>
      <c r="AY541" t="s">
        <v>104</v>
      </c>
    </row>
    <row r="542" ht="17.25" spans="25:51">
      <c r="Y542" s="87"/>
      <c r="Z542">
        <f t="shared" si="47"/>
        <v>0</v>
      </c>
      <c r="AA542" t="str">
        <f t="shared" si="48"/>
        <v>运营管理部</v>
      </c>
      <c r="AB542" s="82" t="s">
        <v>402</v>
      </c>
      <c r="AC542" s="82">
        <v>0</v>
      </c>
      <c r="AD542" s="82">
        <v>0</v>
      </c>
      <c r="AE542" s="82">
        <v>0</v>
      </c>
      <c r="AF542" s="82">
        <v>0</v>
      </c>
      <c r="AG542" t="str">
        <f t="shared" si="49"/>
        <v>运营管理部</v>
      </c>
      <c r="AI542" s="90" t="s">
        <v>825</v>
      </c>
      <c r="AJ542" s="90" t="s">
        <v>104</v>
      </c>
      <c r="AX542" t="s">
        <v>825</v>
      </c>
      <c r="AY542" t="s">
        <v>104</v>
      </c>
    </row>
    <row r="543" ht="17.25" spans="25:51">
      <c r="Y543" s="87"/>
      <c r="Z543">
        <f t="shared" si="47"/>
        <v>0</v>
      </c>
      <c r="AA543" t="str">
        <f t="shared" si="48"/>
        <v>新园路支行</v>
      </c>
      <c r="AB543" s="82" t="s">
        <v>459</v>
      </c>
      <c r="AC543" s="82">
        <v>0</v>
      </c>
      <c r="AD543" s="82">
        <v>0</v>
      </c>
      <c r="AE543" s="82">
        <v>0</v>
      </c>
      <c r="AF543" s="82">
        <v>0</v>
      </c>
      <c r="AG543" t="str">
        <f t="shared" si="49"/>
        <v>新园路支行</v>
      </c>
      <c r="AI543" s="90" t="s">
        <v>626</v>
      </c>
      <c r="AJ543" s="90" t="s">
        <v>104</v>
      </c>
      <c r="AX543" t="s">
        <v>626</v>
      </c>
      <c r="AY543" t="s">
        <v>104</v>
      </c>
    </row>
    <row r="544" ht="17.25" spans="25:51">
      <c r="Y544" s="87"/>
      <c r="Z544">
        <f t="shared" si="47"/>
        <v>0</v>
      </c>
      <c r="AA544" t="str">
        <f t="shared" si="48"/>
        <v>香山分理处</v>
      </c>
      <c r="AB544" s="82" t="s">
        <v>461</v>
      </c>
      <c r="AC544" s="82">
        <v>0</v>
      </c>
      <c r="AD544" s="82">
        <v>0</v>
      </c>
      <c r="AE544" s="82">
        <v>0</v>
      </c>
      <c r="AF544" s="82">
        <v>0</v>
      </c>
      <c r="AG544" t="str">
        <f t="shared" si="49"/>
        <v>香山分理处</v>
      </c>
      <c r="AI544" s="90" t="s">
        <v>218</v>
      </c>
      <c r="AJ544" s="90" t="s">
        <v>104</v>
      </c>
      <c r="AX544" t="s">
        <v>218</v>
      </c>
      <c r="AY544" t="s">
        <v>104</v>
      </c>
    </row>
    <row r="545" ht="17.25" spans="25:51">
      <c r="Y545" s="87"/>
      <c r="Z545">
        <f t="shared" si="47"/>
        <v>0</v>
      </c>
      <c r="AA545">
        <f t="shared" si="48"/>
        <v>0</v>
      </c>
      <c r="AB545" s="82" t="s">
        <v>915</v>
      </c>
      <c r="AC545" s="82">
        <v>0</v>
      </c>
      <c r="AD545" s="82">
        <v>0</v>
      </c>
      <c r="AE545" s="82">
        <v>0</v>
      </c>
      <c r="AF545" s="82">
        <v>0</v>
      </c>
      <c r="AG545">
        <f t="shared" si="49"/>
        <v>0</v>
      </c>
      <c r="AI545" s="90" t="s">
        <v>765</v>
      </c>
      <c r="AJ545" s="90" t="s">
        <v>104</v>
      </c>
      <c r="AX545" t="s">
        <v>765</v>
      </c>
      <c r="AY545" t="s">
        <v>104</v>
      </c>
    </row>
    <row r="546" ht="17.25" spans="25:51">
      <c r="Y546" s="87"/>
      <c r="Z546">
        <f t="shared" si="47"/>
        <v>0</v>
      </c>
      <c r="AA546">
        <f t="shared" si="48"/>
        <v>0</v>
      </c>
      <c r="AB546" s="82" t="s">
        <v>916</v>
      </c>
      <c r="AC546" s="82">
        <v>0</v>
      </c>
      <c r="AD546" s="82">
        <v>0</v>
      </c>
      <c r="AE546" s="82">
        <v>0</v>
      </c>
      <c r="AF546" s="82">
        <v>0</v>
      </c>
      <c r="AG546">
        <f t="shared" si="49"/>
        <v>0</v>
      </c>
      <c r="AI546" s="90" t="s">
        <v>918</v>
      </c>
      <c r="AJ546" s="90" t="s">
        <v>104</v>
      </c>
      <c r="AX546" t="s">
        <v>918</v>
      </c>
      <c r="AY546" t="s">
        <v>104</v>
      </c>
    </row>
    <row r="547" ht="17.25" spans="25:51">
      <c r="Y547" s="87"/>
      <c r="Z547">
        <f t="shared" si="47"/>
        <v>0</v>
      </c>
      <c r="AA547" t="str">
        <f t="shared" si="48"/>
        <v>川沙支行</v>
      </c>
      <c r="AB547" s="82" t="s">
        <v>917</v>
      </c>
      <c r="AC547" s="82">
        <v>0</v>
      </c>
      <c r="AD547" s="82">
        <v>0</v>
      </c>
      <c r="AE547" s="82">
        <v>0</v>
      </c>
      <c r="AF547" s="82">
        <v>0</v>
      </c>
      <c r="AG547" t="str">
        <f t="shared" si="49"/>
        <v>川沙支行</v>
      </c>
      <c r="AI547" s="90" t="s">
        <v>122</v>
      </c>
      <c r="AJ547" s="90" t="s">
        <v>104</v>
      </c>
      <c r="AX547" t="s">
        <v>122</v>
      </c>
      <c r="AY547" t="s">
        <v>104</v>
      </c>
    </row>
    <row r="548" ht="17.25" spans="25:51">
      <c r="Y548" s="87"/>
      <c r="Z548">
        <f t="shared" si="47"/>
        <v>0</v>
      </c>
      <c r="AA548" t="str">
        <f t="shared" si="48"/>
        <v>严桥支行</v>
      </c>
      <c r="AB548" s="82" t="s">
        <v>464</v>
      </c>
      <c r="AC548" s="82">
        <v>0</v>
      </c>
      <c r="AD548" s="82">
        <v>0</v>
      </c>
      <c r="AE548" s="82">
        <v>0</v>
      </c>
      <c r="AF548" s="82">
        <v>0</v>
      </c>
      <c r="AG548" t="str">
        <f t="shared" si="49"/>
        <v>严桥支行</v>
      </c>
      <c r="AI548" s="90" t="s">
        <v>245</v>
      </c>
      <c r="AJ548" s="90" t="s">
        <v>225</v>
      </c>
      <c r="AX548" t="s">
        <v>245</v>
      </c>
      <c r="AY548" t="s">
        <v>225</v>
      </c>
    </row>
    <row r="549" ht="17.25" spans="25:51">
      <c r="Y549" s="87"/>
      <c r="Z549">
        <f t="shared" si="47"/>
        <v>0</v>
      </c>
      <c r="AA549" t="str">
        <f t="shared" si="48"/>
        <v>唐镇支行</v>
      </c>
      <c r="AB549" s="82" t="s">
        <v>919</v>
      </c>
      <c r="AC549" s="82">
        <v>0</v>
      </c>
      <c r="AD549" s="82">
        <v>0</v>
      </c>
      <c r="AE549" s="82">
        <v>0</v>
      </c>
      <c r="AF549" s="82">
        <v>0</v>
      </c>
      <c r="AG549" t="str">
        <f t="shared" si="49"/>
        <v>唐镇支行</v>
      </c>
      <c r="AI549" s="90" t="s">
        <v>180</v>
      </c>
      <c r="AJ549" s="90" t="s">
        <v>104</v>
      </c>
      <c r="AX549" t="s">
        <v>180</v>
      </c>
      <c r="AY549" t="s">
        <v>104</v>
      </c>
    </row>
    <row r="550" ht="17.25" spans="25:51">
      <c r="Y550" s="87"/>
      <c r="Z550">
        <f t="shared" si="47"/>
        <v>0</v>
      </c>
      <c r="AA550" t="str">
        <f t="shared" si="48"/>
        <v>金杨支行</v>
      </c>
      <c r="AB550" s="82" t="s">
        <v>184</v>
      </c>
      <c r="AC550" s="82">
        <v>0</v>
      </c>
      <c r="AD550" s="82">
        <v>27000</v>
      </c>
      <c r="AE550" s="82">
        <v>0</v>
      </c>
      <c r="AF550" s="82">
        <v>110000</v>
      </c>
      <c r="AG550" t="str">
        <f t="shared" si="49"/>
        <v>金杨支行</v>
      </c>
      <c r="AI550" s="90" t="s">
        <v>609</v>
      </c>
      <c r="AJ550" s="90" t="s">
        <v>104</v>
      </c>
      <c r="AX550" t="s">
        <v>609</v>
      </c>
      <c r="AY550" t="s">
        <v>104</v>
      </c>
    </row>
    <row r="551" ht="17.25" spans="25:51">
      <c r="Y551" s="87"/>
      <c r="Z551">
        <f t="shared" si="47"/>
        <v>0</v>
      </c>
      <c r="AA551" t="str">
        <f t="shared" si="48"/>
        <v>办公室</v>
      </c>
      <c r="AB551" s="82" t="s">
        <v>98</v>
      </c>
      <c r="AC551" s="82">
        <v>0</v>
      </c>
      <c r="AD551" s="82">
        <v>0</v>
      </c>
      <c r="AE551" s="82">
        <v>0</v>
      </c>
      <c r="AF551" s="82">
        <v>0</v>
      </c>
      <c r="AG551" t="str">
        <f t="shared" si="49"/>
        <v>办公室</v>
      </c>
      <c r="AI551" s="90" t="s">
        <v>921</v>
      </c>
      <c r="AJ551" s="90" t="s">
        <v>104</v>
      </c>
      <c r="AX551" t="s">
        <v>921</v>
      </c>
      <c r="AY551" t="s">
        <v>104</v>
      </c>
    </row>
    <row r="552" ht="17.25" spans="25:51">
      <c r="Y552" s="87"/>
      <c r="Z552">
        <f t="shared" si="47"/>
        <v>0</v>
      </c>
      <c r="AA552">
        <f t="shared" si="48"/>
        <v>0</v>
      </c>
      <c r="AB552" s="82" t="s">
        <v>920</v>
      </c>
      <c r="AC552" s="82">
        <v>0</v>
      </c>
      <c r="AD552" s="82">
        <v>0</v>
      </c>
      <c r="AE552" s="82">
        <v>0</v>
      </c>
      <c r="AF552" s="82">
        <v>0</v>
      </c>
      <c r="AG552">
        <f t="shared" si="49"/>
        <v>0</v>
      </c>
      <c r="AI552" s="90" t="s">
        <v>923</v>
      </c>
      <c r="AJ552" s="90" t="s">
        <v>104</v>
      </c>
      <c r="AX552" t="s">
        <v>923</v>
      </c>
      <c r="AY552" t="s">
        <v>104</v>
      </c>
    </row>
    <row r="553" ht="17.25" spans="25:51">
      <c r="Y553" s="87"/>
      <c r="Z553">
        <f t="shared" si="47"/>
        <v>0</v>
      </c>
      <c r="AA553" t="str">
        <f t="shared" si="48"/>
        <v>东波分理处</v>
      </c>
      <c r="AB553" s="82" t="s">
        <v>922</v>
      </c>
      <c r="AC553" s="82">
        <v>0</v>
      </c>
      <c r="AD553" s="82">
        <v>0</v>
      </c>
      <c r="AE553" s="82">
        <v>0</v>
      </c>
      <c r="AF553" s="82">
        <v>0</v>
      </c>
      <c r="AG553" t="str">
        <f t="shared" si="49"/>
        <v>东波分理处</v>
      </c>
      <c r="AI553" s="95" t="s">
        <v>778</v>
      </c>
      <c r="AJ553" s="90" t="s">
        <v>104</v>
      </c>
      <c r="AX553" t="s">
        <v>778</v>
      </c>
      <c r="AY553" t="s">
        <v>104</v>
      </c>
    </row>
    <row r="554" ht="17.25" spans="25:51">
      <c r="Y554" s="87"/>
      <c r="Z554">
        <f t="shared" si="47"/>
        <v>0</v>
      </c>
      <c r="AA554" t="str">
        <f t="shared" si="48"/>
        <v>运营管理部业务保障部</v>
      </c>
      <c r="AB554" s="82" t="s">
        <v>427</v>
      </c>
      <c r="AC554" s="82">
        <v>0</v>
      </c>
      <c r="AD554" s="82">
        <v>0</v>
      </c>
      <c r="AE554" s="82">
        <v>0</v>
      </c>
      <c r="AF554" s="82">
        <v>0</v>
      </c>
      <c r="AG554" t="str">
        <f t="shared" si="49"/>
        <v>运营管理部业务保障部</v>
      </c>
      <c r="AI554" s="96" t="s">
        <v>924</v>
      </c>
      <c r="AJ554" s="90" t="s">
        <v>104</v>
      </c>
      <c r="AX554" t="s">
        <v>924</v>
      </c>
      <c r="AY554" t="s">
        <v>104</v>
      </c>
    </row>
    <row r="555" ht="17.25" spans="25:51">
      <c r="Y555" s="87"/>
      <c r="Z555">
        <f t="shared" si="47"/>
        <v>0</v>
      </c>
      <c r="AA555" t="str">
        <f t="shared" si="48"/>
        <v>凌兆分理处</v>
      </c>
      <c r="AB555" s="82" t="s">
        <v>772</v>
      </c>
      <c r="AC555" s="82">
        <v>0</v>
      </c>
      <c r="AD555" s="82">
        <v>0</v>
      </c>
      <c r="AE555" s="82">
        <v>0</v>
      </c>
      <c r="AF555" s="82">
        <v>0</v>
      </c>
      <c r="AG555" t="str">
        <f t="shared" si="49"/>
        <v>凌兆分理处</v>
      </c>
      <c r="AI555" s="90" t="s">
        <v>477</v>
      </c>
      <c r="AJ555" s="90" t="s">
        <v>88</v>
      </c>
      <c r="AX555" t="s">
        <v>477</v>
      </c>
      <c r="AY555" t="s">
        <v>88</v>
      </c>
    </row>
    <row r="556" ht="17.25" spans="25:51">
      <c r="Y556" s="87"/>
      <c r="Z556">
        <f t="shared" si="47"/>
        <v>0</v>
      </c>
      <c r="AA556" t="str">
        <f t="shared" si="48"/>
        <v>人力资源部</v>
      </c>
      <c r="AB556" s="82" t="s">
        <v>178</v>
      </c>
      <c r="AC556" s="82">
        <v>0</v>
      </c>
      <c r="AD556" s="82">
        <v>0</v>
      </c>
      <c r="AE556" s="82">
        <v>0</v>
      </c>
      <c r="AF556" s="82">
        <v>0</v>
      </c>
      <c r="AG556" t="str">
        <f t="shared" si="49"/>
        <v>人力资源部</v>
      </c>
      <c r="AI556" s="90" t="s">
        <v>373</v>
      </c>
      <c r="AJ556" s="90" t="s">
        <v>88</v>
      </c>
      <c r="AX556" t="s">
        <v>373</v>
      </c>
      <c r="AY556" t="s">
        <v>88</v>
      </c>
    </row>
    <row r="557" ht="17.25" spans="25:51">
      <c r="Y557" s="87"/>
      <c r="Z557">
        <f t="shared" si="47"/>
        <v>0</v>
      </c>
      <c r="AA557" t="str">
        <f t="shared" si="48"/>
        <v>金杨支行</v>
      </c>
      <c r="AB557" s="82" t="s">
        <v>859</v>
      </c>
      <c r="AC557" s="82">
        <v>0</v>
      </c>
      <c r="AD557" s="82">
        <v>25000</v>
      </c>
      <c r="AE557" s="82">
        <v>0</v>
      </c>
      <c r="AF557" s="82">
        <v>355000</v>
      </c>
      <c r="AG557" t="str">
        <f t="shared" si="49"/>
        <v>金杨支行</v>
      </c>
      <c r="AI557" s="90" t="s">
        <v>134</v>
      </c>
      <c r="AJ557" s="90" t="s">
        <v>88</v>
      </c>
      <c r="AX557" t="s">
        <v>134</v>
      </c>
      <c r="AY557" t="s">
        <v>88</v>
      </c>
    </row>
    <row r="558" ht="17.25" spans="25:51">
      <c r="Y558" s="87"/>
      <c r="Z558">
        <f t="shared" si="47"/>
        <v>0</v>
      </c>
      <c r="AA558">
        <f t="shared" si="48"/>
        <v>0</v>
      </c>
      <c r="AB558" s="82" t="s">
        <v>925</v>
      </c>
      <c r="AC558" s="82">
        <v>0</v>
      </c>
      <c r="AD558" s="82">
        <v>0</v>
      </c>
      <c r="AE558" s="82">
        <v>0</v>
      </c>
      <c r="AF558" s="82">
        <v>0</v>
      </c>
      <c r="AG558">
        <f t="shared" si="49"/>
        <v>0</v>
      </c>
      <c r="AI558" s="90" t="s">
        <v>709</v>
      </c>
      <c r="AJ558" s="90" t="s">
        <v>88</v>
      </c>
      <c r="AX558" t="s">
        <v>709</v>
      </c>
      <c r="AY558" t="s">
        <v>88</v>
      </c>
    </row>
    <row r="559" ht="17.25" spans="25:51">
      <c r="Y559" s="87"/>
      <c r="Z559">
        <f t="shared" si="47"/>
        <v>0</v>
      </c>
      <c r="AA559">
        <f t="shared" si="48"/>
        <v>0</v>
      </c>
      <c r="AB559" s="82" t="s">
        <v>926</v>
      </c>
      <c r="AC559" s="82">
        <v>0</v>
      </c>
      <c r="AD559" s="82">
        <v>0</v>
      </c>
      <c r="AE559" s="82">
        <v>0</v>
      </c>
      <c r="AF559" s="82">
        <v>0</v>
      </c>
      <c r="AG559">
        <f t="shared" si="49"/>
        <v>0</v>
      </c>
      <c r="AI559" s="90" t="s">
        <v>773</v>
      </c>
      <c r="AJ559" s="90" t="s">
        <v>88</v>
      </c>
      <c r="AX559" t="s">
        <v>773</v>
      </c>
      <c r="AY559" t="s">
        <v>88</v>
      </c>
    </row>
    <row r="560" ht="17.25" spans="25:51">
      <c r="Y560" s="87"/>
      <c r="Z560">
        <f t="shared" si="47"/>
        <v>0</v>
      </c>
      <c r="AA560" t="str">
        <f t="shared" si="48"/>
        <v>黄楼支行</v>
      </c>
      <c r="AB560" s="82" t="s">
        <v>467</v>
      </c>
      <c r="AC560" s="82">
        <v>0</v>
      </c>
      <c r="AD560" s="82">
        <v>2000</v>
      </c>
      <c r="AE560" s="82">
        <v>0</v>
      </c>
      <c r="AF560" s="82">
        <v>2000</v>
      </c>
      <c r="AG560" t="str">
        <f t="shared" si="49"/>
        <v>黄楼支行</v>
      </c>
      <c r="AI560" s="90" t="s">
        <v>654</v>
      </c>
      <c r="AJ560" s="90" t="s">
        <v>88</v>
      </c>
      <c r="AX560" t="s">
        <v>654</v>
      </c>
      <c r="AY560" t="s">
        <v>88</v>
      </c>
    </row>
    <row r="561" ht="17.25" spans="25:51">
      <c r="Y561" s="87"/>
      <c r="Z561">
        <f t="shared" ref="Z561:Z624" si="50">P561-Y561</f>
        <v>0</v>
      </c>
      <c r="AA561" t="str">
        <f t="shared" si="48"/>
        <v>六里支行</v>
      </c>
      <c r="AB561" s="82" t="s">
        <v>814</v>
      </c>
      <c r="AC561" s="82">
        <v>0</v>
      </c>
      <c r="AD561" s="82">
        <v>19880</v>
      </c>
      <c r="AE561" s="82">
        <v>0</v>
      </c>
      <c r="AF561" s="82">
        <v>19880</v>
      </c>
      <c r="AG561" t="str">
        <f t="shared" si="49"/>
        <v>六里支行</v>
      </c>
      <c r="AI561" s="95" t="s">
        <v>927</v>
      </c>
      <c r="AJ561" s="90" t="s">
        <v>88</v>
      </c>
      <c r="AX561" t="s">
        <v>927</v>
      </c>
      <c r="AY561" t="s">
        <v>88</v>
      </c>
    </row>
    <row r="562" ht="17.25" spans="25:51">
      <c r="Y562" s="87"/>
      <c r="Z562">
        <f t="shared" si="50"/>
        <v>0</v>
      </c>
      <c r="AA562" t="str">
        <f t="shared" si="48"/>
        <v>孙桥支行</v>
      </c>
      <c r="AB562" s="82" t="s">
        <v>468</v>
      </c>
      <c r="AC562" s="82">
        <v>0</v>
      </c>
      <c r="AD562" s="82">
        <v>0</v>
      </c>
      <c r="AE562" s="82">
        <v>0</v>
      </c>
      <c r="AF562" s="82">
        <v>0</v>
      </c>
      <c r="AG562" t="str">
        <f t="shared" si="49"/>
        <v>孙桥支行</v>
      </c>
      <c r="AI562" s="90" t="s">
        <v>929</v>
      </c>
      <c r="AJ562" s="90" t="s">
        <v>88</v>
      </c>
      <c r="AX562" t="s">
        <v>929</v>
      </c>
      <c r="AY562" t="s">
        <v>88</v>
      </c>
    </row>
    <row r="563" ht="17.25" spans="25:51">
      <c r="Y563" s="87"/>
      <c r="Z563">
        <f t="shared" si="50"/>
        <v>0</v>
      </c>
      <c r="AA563">
        <f t="shared" si="48"/>
        <v>0</v>
      </c>
      <c r="AB563" s="82" t="s">
        <v>928</v>
      </c>
      <c r="AC563" s="82">
        <v>0</v>
      </c>
      <c r="AD563" s="82">
        <v>0</v>
      </c>
      <c r="AE563" s="82">
        <v>0</v>
      </c>
      <c r="AF563" s="82">
        <v>0</v>
      </c>
      <c r="AG563">
        <f t="shared" si="49"/>
        <v>0</v>
      </c>
      <c r="AI563" s="90" t="s">
        <v>931</v>
      </c>
      <c r="AJ563" s="90" t="s">
        <v>82</v>
      </c>
      <c r="AX563" t="s">
        <v>931</v>
      </c>
      <c r="AY563" t="s">
        <v>82</v>
      </c>
    </row>
    <row r="564" ht="17.25" spans="25:51">
      <c r="Y564" s="87"/>
      <c r="Z564">
        <f t="shared" si="50"/>
        <v>0</v>
      </c>
      <c r="AA564" t="str">
        <f t="shared" si="48"/>
        <v>江镇支行</v>
      </c>
      <c r="AB564" s="82" t="s">
        <v>930</v>
      </c>
      <c r="AC564" s="82">
        <v>0</v>
      </c>
      <c r="AD564" s="82">
        <v>0</v>
      </c>
      <c r="AE564" s="82">
        <v>0</v>
      </c>
      <c r="AF564" s="82">
        <v>0</v>
      </c>
      <c r="AG564" t="str">
        <f t="shared" si="49"/>
        <v>江镇支行</v>
      </c>
      <c r="AI564" s="90" t="s">
        <v>440</v>
      </c>
      <c r="AJ564" s="90" t="s">
        <v>82</v>
      </c>
      <c r="AX564" t="s">
        <v>440</v>
      </c>
      <c r="AY564" t="s">
        <v>82</v>
      </c>
    </row>
    <row r="565" ht="17.25" spans="25:51">
      <c r="Y565" s="87"/>
      <c r="Z565">
        <f t="shared" si="50"/>
        <v>0</v>
      </c>
      <c r="AA565">
        <f t="shared" si="48"/>
        <v>0</v>
      </c>
      <c r="AB565" s="82" t="s">
        <v>932</v>
      </c>
      <c r="AC565" s="82">
        <v>0</v>
      </c>
      <c r="AD565" s="82">
        <v>0</v>
      </c>
      <c r="AE565" s="82">
        <v>0</v>
      </c>
      <c r="AF565" s="82">
        <v>0</v>
      </c>
      <c r="AG565">
        <f t="shared" si="49"/>
        <v>0</v>
      </c>
      <c r="AI565" s="90" t="s">
        <v>514</v>
      </c>
      <c r="AJ565" s="90" t="s">
        <v>82</v>
      </c>
      <c r="AX565" t="s">
        <v>514</v>
      </c>
      <c r="AY565" t="s">
        <v>82</v>
      </c>
    </row>
    <row r="566" ht="17.25" spans="25:51">
      <c r="Y566" s="87"/>
      <c r="Z566">
        <f t="shared" si="50"/>
        <v>0</v>
      </c>
      <c r="AA566" t="str">
        <f t="shared" si="48"/>
        <v>花木支行</v>
      </c>
      <c r="AB566" s="82" t="s">
        <v>696</v>
      </c>
      <c r="AC566" s="82">
        <v>0</v>
      </c>
      <c r="AD566" s="82">
        <v>0</v>
      </c>
      <c r="AE566" s="82">
        <v>0</v>
      </c>
      <c r="AF566" s="82">
        <v>0</v>
      </c>
      <c r="AG566" t="str">
        <f t="shared" si="49"/>
        <v>花木支行</v>
      </c>
      <c r="AI566" s="90" t="s">
        <v>354</v>
      </c>
      <c r="AJ566" s="90" t="s">
        <v>82</v>
      </c>
      <c r="AX566" t="s">
        <v>354</v>
      </c>
      <c r="AY566" t="s">
        <v>82</v>
      </c>
    </row>
    <row r="567" ht="17.25" spans="25:51">
      <c r="Y567" s="87"/>
      <c r="Z567">
        <f t="shared" si="50"/>
        <v>0</v>
      </c>
      <c r="AA567" t="str">
        <f t="shared" si="48"/>
        <v>零售市场部</v>
      </c>
      <c r="AB567" s="82" t="s">
        <v>189</v>
      </c>
      <c r="AC567" s="82">
        <v>21</v>
      </c>
      <c r="AD567" s="82">
        <v>639000</v>
      </c>
      <c r="AE567" s="82">
        <v>32</v>
      </c>
      <c r="AF567" s="82">
        <v>1940700</v>
      </c>
      <c r="AG567" t="str">
        <f t="shared" si="49"/>
        <v>零售市场部</v>
      </c>
      <c r="AI567" s="90" t="s">
        <v>922</v>
      </c>
      <c r="AJ567" s="90" t="s">
        <v>82</v>
      </c>
      <c r="AX567" t="s">
        <v>922</v>
      </c>
      <c r="AY567" t="s">
        <v>82</v>
      </c>
    </row>
    <row r="568" ht="17.25" spans="25:51">
      <c r="Y568" s="87"/>
      <c r="Z568">
        <f t="shared" si="50"/>
        <v>0</v>
      </c>
      <c r="AA568" t="str">
        <f t="shared" si="48"/>
        <v>北蔡支行</v>
      </c>
      <c r="AB568" s="82" t="s">
        <v>793</v>
      </c>
      <c r="AC568" s="82">
        <v>0</v>
      </c>
      <c r="AD568" s="82">
        <v>0</v>
      </c>
      <c r="AE568" s="82">
        <v>0</v>
      </c>
      <c r="AF568" s="82">
        <v>0</v>
      </c>
      <c r="AG568" t="str">
        <f t="shared" si="49"/>
        <v>北蔡支行</v>
      </c>
      <c r="AI568" s="93" t="s">
        <v>934</v>
      </c>
      <c r="AJ568" s="90" t="s">
        <v>82</v>
      </c>
      <c r="AX568" t="s">
        <v>934</v>
      </c>
      <c r="AY568" t="s">
        <v>82</v>
      </c>
    </row>
    <row r="569" ht="17.25" spans="25:51">
      <c r="Y569" s="87"/>
      <c r="Z569">
        <f t="shared" si="50"/>
        <v>0</v>
      </c>
      <c r="AA569">
        <f t="shared" si="48"/>
        <v>0</v>
      </c>
      <c r="AB569" s="82" t="s">
        <v>933</v>
      </c>
      <c r="AC569" s="82">
        <v>0</v>
      </c>
      <c r="AD569" s="82">
        <v>0</v>
      </c>
      <c r="AE569" s="82">
        <v>0</v>
      </c>
      <c r="AF569" s="82">
        <v>0</v>
      </c>
      <c r="AG569">
        <f t="shared" si="49"/>
        <v>0</v>
      </c>
      <c r="AI569" s="95" t="s">
        <v>935</v>
      </c>
      <c r="AJ569" s="90" t="s">
        <v>82</v>
      </c>
      <c r="AX569" t="s">
        <v>935</v>
      </c>
      <c r="AY569" t="s">
        <v>82</v>
      </c>
    </row>
    <row r="570" ht="17.25" spans="25:51">
      <c r="Y570" s="87"/>
      <c r="Z570">
        <f t="shared" si="50"/>
        <v>0</v>
      </c>
      <c r="AA570" t="str">
        <f t="shared" si="48"/>
        <v>合庆支行</v>
      </c>
      <c r="AB570" s="82" t="s">
        <v>471</v>
      </c>
      <c r="AC570" s="82">
        <v>0</v>
      </c>
      <c r="AD570" s="82">
        <v>0</v>
      </c>
      <c r="AE570" s="82">
        <v>0</v>
      </c>
      <c r="AF570" s="82">
        <v>0</v>
      </c>
      <c r="AG570" t="str">
        <f t="shared" si="49"/>
        <v>合庆支行</v>
      </c>
      <c r="AI570" s="96" t="s">
        <v>937</v>
      </c>
      <c r="AJ570" s="90" t="s">
        <v>51</v>
      </c>
      <c r="AX570" t="s">
        <v>937</v>
      </c>
      <c r="AY570" t="s">
        <v>51</v>
      </c>
    </row>
    <row r="571" ht="17.25" spans="25:51">
      <c r="Y571" s="87"/>
      <c r="Z571">
        <f t="shared" si="50"/>
        <v>0</v>
      </c>
      <c r="AA571" t="str">
        <f t="shared" si="48"/>
        <v>川沙支行</v>
      </c>
      <c r="AB571" s="82" t="s">
        <v>936</v>
      </c>
      <c r="AC571" s="82">
        <v>0</v>
      </c>
      <c r="AD571" s="82">
        <v>0</v>
      </c>
      <c r="AE571" s="82">
        <v>0</v>
      </c>
      <c r="AF571" s="82">
        <v>0</v>
      </c>
      <c r="AG571" t="str">
        <f t="shared" si="49"/>
        <v>川沙支行</v>
      </c>
      <c r="AI571" s="90" t="s">
        <v>938</v>
      </c>
      <c r="AJ571" s="90" t="s">
        <v>51</v>
      </c>
      <c r="AX571" t="s">
        <v>938</v>
      </c>
      <c r="AY571" t="s">
        <v>51</v>
      </c>
    </row>
    <row r="572" ht="17.25" spans="25:51">
      <c r="Y572" s="87"/>
      <c r="Z572">
        <f t="shared" si="50"/>
        <v>0</v>
      </c>
      <c r="AA572" t="str">
        <f t="shared" si="48"/>
        <v>严桥支行</v>
      </c>
      <c r="AB572" s="82" t="s">
        <v>473</v>
      </c>
      <c r="AC572" s="82">
        <v>0</v>
      </c>
      <c r="AD572" s="82">
        <v>0</v>
      </c>
      <c r="AE572" s="82">
        <v>1</v>
      </c>
      <c r="AF572" s="82">
        <v>0</v>
      </c>
      <c r="AG572" t="str">
        <f t="shared" si="49"/>
        <v>严桥支行</v>
      </c>
      <c r="AI572" s="90" t="s">
        <v>129</v>
      </c>
      <c r="AJ572" s="90" t="s">
        <v>51</v>
      </c>
      <c r="AX572" t="s">
        <v>129</v>
      </c>
      <c r="AY572" t="s">
        <v>51</v>
      </c>
    </row>
    <row r="573" ht="17.25" spans="25:51">
      <c r="Y573" s="87"/>
      <c r="Z573">
        <f t="shared" si="50"/>
        <v>0</v>
      </c>
      <c r="AA573">
        <f t="shared" si="48"/>
        <v>0</v>
      </c>
      <c r="AB573" s="82" t="s">
        <v>939</v>
      </c>
      <c r="AC573" s="82">
        <v>0</v>
      </c>
      <c r="AD573" s="82">
        <v>0</v>
      </c>
      <c r="AE573" s="82">
        <v>0</v>
      </c>
      <c r="AF573" s="82">
        <v>0</v>
      </c>
      <c r="AG573">
        <f t="shared" si="49"/>
        <v>0</v>
      </c>
      <c r="AI573" s="90" t="s">
        <v>885</v>
      </c>
      <c r="AJ573" s="90" t="s">
        <v>51</v>
      </c>
      <c r="AX573" t="s">
        <v>885</v>
      </c>
      <c r="AY573" t="s">
        <v>51</v>
      </c>
    </row>
    <row r="574" ht="17.25" spans="25:51">
      <c r="Y574" s="87"/>
      <c r="Z574">
        <f t="shared" si="50"/>
        <v>0</v>
      </c>
      <c r="AA574" t="str">
        <f t="shared" si="48"/>
        <v>东波分理处</v>
      </c>
      <c r="AB574" s="82" t="s">
        <v>931</v>
      </c>
      <c r="AC574" s="82">
        <v>0</v>
      </c>
      <c r="AD574" s="82">
        <v>0</v>
      </c>
      <c r="AE574" s="82">
        <v>0</v>
      </c>
      <c r="AF574" s="82">
        <v>0</v>
      </c>
      <c r="AG574" t="str">
        <f t="shared" si="49"/>
        <v>东波分理处</v>
      </c>
      <c r="AI574" s="90" t="s">
        <v>941</v>
      </c>
      <c r="AJ574" s="90" t="s">
        <v>51</v>
      </c>
      <c r="AX574" t="s">
        <v>941</v>
      </c>
      <c r="AY574" t="s">
        <v>51</v>
      </c>
    </row>
    <row r="575" ht="17.25" spans="25:51">
      <c r="Y575" s="87"/>
      <c r="Z575">
        <f t="shared" si="50"/>
        <v>0</v>
      </c>
      <c r="AA575">
        <f t="shared" si="48"/>
        <v>0</v>
      </c>
      <c r="AB575" s="82" t="s">
        <v>940</v>
      </c>
      <c r="AC575" s="82">
        <v>0</v>
      </c>
      <c r="AD575" s="82">
        <v>0</v>
      </c>
      <c r="AE575" s="82">
        <v>0</v>
      </c>
      <c r="AF575" s="82">
        <v>0</v>
      </c>
      <c r="AG575">
        <f t="shared" si="49"/>
        <v>0</v>
      </c>
      <c r="AI575" s="90" t="s">
        <v>943</v>
      </c>
      <c r="AJ575" s="90" t="s">
        <v>51</v>
      </c>
      <c r="AX575" t="s">
        <v>943</v>
      </c>
      <c r="AY575" t="s">
        <v>51</v>
      </c>
    </row>
    <row r="576" ht="17.25" spans="25:51">
      <c r="Y576" s="87"/>
      <c r="Z576">
        <f t="shared" si="50"/>
        <v>0</v>
      </c>
      <c r="AA576" t="str">
        <f t="shared" si="48"/>
        <v>益江分理处</v>
      </c>
      <c r="AB576" s="82" t="s">
        <v>942</v>
      </c>
      <c r="AC576" s="82">
        <v>0</v>
      </c>
      <c r="AD576" s="82">
        <v>0</v>
      </c>
      <c r="AE576" s="82">
        <v>0</v>
      </c>
      <c r="AF576" s="82">
        <v>0</v>
      </c>
      <c r="AG576" t="str">
        <f t="shared" si="49"/>
        <v>益江分理处</v>
      </c>
      <c r="AI576" s="90" t="s">
        <v>222</v>
      </c>
      <c r="AJ576" s="90" t="s">
        <v>51</v>
      </c>
      <c r="AX576" t="s">
        <v>222</v>
      </c>
      <c r="AY576" t="s">
        <v>51</v>
      </c>
    </row>
    <row r="577" ht="17.25" spans="25:51">
      <c r="Y577" s="87"/>
      <c r="Z577">
        <f t="shared" si="50"/>
        <v>0</v>
      </c>
      <c r="AA577" t="str">
        <f t="shared" si="48"/>
        <v>运营管理部</v>
      </c>
      <c r="AB577" s="82" t="s">
        <v>372</v>
      </c>
      <c r="AC577" s="82">
        <v>0</v>
      </c>
      <c r="AD577" s="82">
        <v>0</v>
      </c>
      <c r="AE577" s="82">
        <v>0</v>
      </c>
      <c r="AF577" s="82">
        <v>0</v>
      </c>
      <c r="AG577" t="str">
        <f t="shared" si="49"/>
        <v>运营管理部</v>
      </c>
      <c r="AI577" s="90" t="s">
        <v>287</v>
      </c>
      <c r="AJ577" s="90" t="s">
        <v>51</v>
      </c>
      <c r="AX577" t="s">
        <v>287</v>
      </c>
      <c r="AY577" t="s">
        <v>51</v>
      </c>
    </row>
    <row r="578" ht="17.25" spans="25:51">
      <c r="Y578" s="87"/>
      <c r="Z578">
        <f t="shared" si="50"/>
        <v>0</v>
      </c>
      <c r="AA578" t="str">
        <f t="shared" ref="AA578:AA641" si="51">AG578</f>
        <v>妙境支行</v>
      </c>
      <c r="AB578" s="82" t="s">
        <v>944</v>
      </c>
      <c r="AC578" s="82">
        <v>0</v>
      </c>
      <c r="AD578" s="82">
        <v>0</v>
      </c>
      <c r="AE578" s="82">
        <v>0</v>
      </c>
      <c r="AF578" s="82">
        <v>0</v>
      </c>
      <c r="AG578" t="str">
        <f t="shared" ref="AG578:AG641" si="52">IFERROR(VLOOKUP(AB578,$AI:$AJ,2,FALSE),0)</f>
        <v>妙境支行</v>
      </c>
      <c r="AI578" s="90" t="s">
        <v>577</v>
      </c>
      <c r="AJ578" s="90" t="s">
        <v>51</v>
      </c>
      <c r="AX578" t="s">
        <v>577</v>
      </c>
      <c r="AY578" t="s">
        <v>51</v>
      </c>
    </row>
    <row r="579" ht="17.25" spans="25:51">
      <c r="Y579" s="87"/>
      <c r="Z579">
        <f t="shared" si="50"/>
        <v>0</v>
      </c>
      <c r="AA579" t="str">
        <f t="shared" si="51"/>
        <v>东沟支行</v>
      </c>
      <c r="AB579" s="82" t="s">
        <v>927</v>
      </c>
      <c r="AC579" s="82">
        <v>0</v>
      </c>
      <c r="AD579" s="82">
        <v>0</v>
      </c>
      <c r="AE579" s="82">
        <v>0</v>
      </c>
      <c r="AF579" s="82">
        <v>0</v>
      </c>
      <c r="AG579" t="str">
        <f t="shared" si="52"/>
        <v>东沟支行</v>
      </c>
      <c r="AI579" s="90" t="s">
        <v>480</v>
      </c>
      <c r="AJ579" s="90" t="s">
        <v>51</v>
      </c>
      <c r="AX579" t="s">
        <v>480</v>
      </c>
      <c r="AY579" t="s">
        <v>51</v>
      </c>
    </row>
    <row r="580" ht="17.25" spans="25:51">
      <c r="Y580" s="87"/>
      <c r="Z580">
        <f t="shared" si="50"/>
        <v>0</v>
      </c>
      <c r="AA580">
        <f t="shared" si="51"/>
        <v>0</v>
      </c>
      <c r="AB580" s="82" t="s">
        <v>945</v>
      </c>
      <c r="AC580" s="82">
        <v>0</v>
      </c>
      <c r="AD580" s="82">
        <v>0</v>
      </c>
      <c r="AE580" s="82">
        <v>0</v>
      </c>
      <c r="AF580" s="82">
        <v>0</v>
      </c>
      <c r="AG580">
        <f t="shared" si="52"/>
        <v>0</v>
      </c>
      <c r="AI580" s="90" t="s">
        <v>906</v>
      </c>
      <c r="AJ580" s="90" t="s">
        <v>51</v>
      </c>
      <c r="AX580" t="s">
        <v>906</v>
      </c>
      <c r="AY580" t="s">
        <v>51</v>
      </c>
    </row>
    <row r="581" ht="17.25" spans="25:51">
      <c r="Y581" s="87"/>
      <c r="Z581">
        <f t="shared" si="50"/>
        <v>0</v>
      </c>
      <c r="AA581" t="str">
        <f t="shared" si="51"/>
        <v>张江支行</v>
      </c>
      <c r="AB581" s="82" t="s">
        <v>475</v>
      </c>
      <c r="AC581" s="82">
        <v>0</v>
      </c>
      <c r="AD581" s="82">
        <v>0</v>
      </c>
      <c r="AE581" s="82">
        <v>0</v>
      </c>
      <c r="AF581" s="82">
        <v>6000</v>
      </c>
      <c r="AG581" t="str">
        <f t="shared" si="52"/>
        <v>张江支行</v>
      </c>
      <c r="AI581" s="90" t="s">
        <v>489</v>
      </c>
      <c r="AJ581" s="90" t="s">
        <v>51</v>
      </c>
      <c r="AX581" t="s">
        <v>489</v>
      </c>
      <c r="AY581" t="s">
        <v>51</v>
      </c>
    </row>
    <row r="582" ht="17.25" spans="25:51">
      <c r="Y582" s="87"/>
      <c r="Z582">
        <f t="shared" si="50"/>
        <v>0</v>
      </c>
      <c r="AA582" t="str">
        <f t="shared" si="51"/>
        <v>合庆支行</v>
      </c>
      <c r="AB582" s="82" t="s">
        <v>946</v>
      </c>
      <c r="AC582" s="82">
        <v>0</v>
      </c>
      <c r="AD582" s="82">
        <v>0</v>
      </c>
      <c r="AE582" s="82">
        <v>0</v>
      </c>
      <c r="AF582" s="82">
        <v>0</v>
      </c>
      <c r="AG582" t="str">
        <f t="shared" si="52"/>
        <v>合庆支行</v>
      </c>
      <c r="AI582" s="90" t="s">
        <v>948</v>
      </c>
      <c r="AJ582" s="90" t="s">
        <v>51</v>
      </c>
      <c r="AX582" t="s">
        <v>948</v>
      </c>
      <c r="AY582" t="s">
        <v>51</v>
      </c>
    </row>
    <row r="583" ht="17.25" spans="25:51">
      <c r="Y583" s="87"/>
      <c r="Z583">
        <f t="shared" si="50"/>
        <v>0</v>
      </c>
      <c r="AA583">
        <f t="shared" si="51"/>
        <v>0</v>
      </c>
      <c r="AB583" s="82" t="s">
        <v>947</v>
      </c>
      <c r="AC583" s="82">
        <v>0</v>
      </c>
      <c r="AD583" s="82">
        <v>0</v>
      </c>
      <c r="AE583" s="82">
        <v>0</v>
      </c>
      <c r="AF583" s="82">
        <v>0</v>
      </c>
      <c r="AG583">
        <f t="shared" si="52"/>
        <v>0</v>
      </c>
      <c r="AI583" s="90" t="s">
        <v>949</v>
      </c>
      <c r="AJ583" s="90" t="s">
        <v>51</v>
      </c>
      <c r="AX583" t="s">
        <v>949</v>
      </c>
      <c r="AY583" t="s">
        <v>51</v>
      </c>
    </row>
    <row r="584" ht="17.25" spans="25:51">
      <c r="Y584" s="87"/>
      <c r="Z584">
        <f t="shared" si="50"/>
        <v>0</v>
      </c>
      <c r="AA584" t="str">
        <f t="shared" si="51"/>
        <v>和炯路支行</v>
      </c>
      <c r="AB584" s="82" t="s">
        <v>751</v>
      </c>
      <c r="AC584" s="82">
        <v>0</v>
      </c>
      <c r="AD584" s="82">
        <v>0</v>
      </c>
      <c r="AE584" s="82">
        <v>0</v>
      </c>
      <c r="AF584" s="82">
        <v>0</v>
      </c>
      <c r="AG584" t="str">
        <f t="shared" si="52"/>
        <v>和炯路支行</v>
      </c>
      <c r="AI584" s="95" t="s">
        <v>510</v>
      </c>
      <c r="AJ584" s="90" t="s">
        <v>199</v>
      </c>
      <c r="AX584" t="s">
        <v>510</v>
      </c>
      <c r="AY584" t="s">
        <v>199</v>
      </c>
    </row>
    <row r="585" ht="17.25" spans="25:51">
      <c r="Y585" s="87"/>
      <c r="Z585">
        <f t="shared" si="50"/>
        <v>0</v>
      </c>
      <c r="AA585" t="str">
        <f t="shared" si="51"/>
        <v>三林支行</v>
      </c>
      <c r="AB585" s="82" t="s">
        <v>720</v>
      </c>
      <c r="AC585" s="82">
        <v>0</v>
      </c>
      <c r="AD585" s="82">
        <v>0</v>
      </c>
      <c r="AE585" s="82">
        <v>0</v>
      </c>
      <c r="AF585" s="82">
        <v>0</v>
      </c>
      <c r="AG585" t="str">
        <f t="shared" si="52"/>
        <v>三林支行</v>
      </c>
      <c r="AI585" s="96" t="s">
        <v>531</v>
      </c>
      <c r="AJ585" s="90" t="s">
        <v>199</v>
      </c>
      <c r="AX585" t="s">
        <v>531</v>
      </c>
      <c r="AY585" t="s">
        <v>199</v>
      </c>
    </row>
    <row r="586" ht="17.25" spans="25:51">
      <c r="Y586" s="87"/>
      <c r="Z586">
        <f t="shared" si="50"/>
        <v>0</v>
      </c>
      <c r="AA586">
        <f t="shared" si="51"/>
        <v>0</v>
      </c>
      <c r="AB586" s="82" t="s">
        <v>950</v>
      </c>
      <c r="AC586" s="82">
        <v>0</v>
      </c>
      <c r="AD586" s="82">
        <v>0</v>
      </c>
      <c r="AE586" s="82">
        <v>0</v>
      </c>
      <c r="AF586" s="82">
        <v>0</v>
      </c>
      <c r="AG586">
        <f t="shared" si="52"/>
        <v>0</v>
      </c>
      <c r="AI586" s="96" t="s">
        <v>94</v>
      </c>
      <c r="AJ586" s="90" t="s">
        <v>199</v>
      </c>
      <c r="AX586" t="s">
        <v>94</v>
      </c>
      <c r="AY586" t="s">
        <v>199</v>
      </c>
    </row>
    <row r="587" ht="17.25" spans="25:51">
      <c r="Y587" s="87"/>
      <c r="Z587">
        <f t="shared" si="50"/>
        <v>0</v>
      </c>
      <c r="AA587" t="str">
        <f t="shared" si="51"/>
        <v>高东支行</v>
      </c>
      <c r="AB587" s="82" t="s">
        <v>943</v>
      </c>
      <c r="AC587" s="82">
        <v>0</v>
      </c>
      <c r="AD587" s="82">
        <v>0</v>
      </c>
      <c r="AE587" s="82">
        <v>0</v>
      </c>
      <c r="AF587" s="82">
        <v>0</v>
      </c>
      <c r="AG587" t="str">
        <f t="shared" si="52"/>
        <v>高东支行</v>
      </c>
      <c r="AI587" s="90" t="s">
        <v>951</v>
      </c>
      <c r="AJ587" s="90" t="s">
        <v>199</v>
      </c>
      <c r="AX587" t="s">
        <v>951</v>
      </c>
      <c r="AY587" t="s">
        <v>199</v>
      </c>
    </row>
    <row r="588" ht="17.25" spans="25:51">
      <c r="Y588" s="87"/>
      <c r="Z588">
        <f t="shared" si="50"/>
        <v>0</v>
      </c>
      <c r="AA588" t="str">
        <f t="shared" si="51"/>
        <v>东沟支行</v>
      </c>
      <c r="AB588" s="82" t="s">
        <v>477</v>
      </c>
      <c r="AC588" s="82">
        <v>0</v>
      </c>
      <c r="AD588" s="82">
        <v>0</v>
      </c>
      <c r="AE588" s="82">
        <v>0</v>
      </c>
      <c r="AF588" s="82">
        <v>135000</v>
      </c>
      <c r="AG588" t="str">
        <f t="shared" si="52"/>
        <v>东沟支行</v>
      </c>
      <c r="AI588" s="90" t="s">
        <v>952</v>
      </c>
      <c r="AJ588" s="90" t="s">
        <v>199</v>
      </c>
      <c r="AX588" t="s">
        <v>952</v>
      </c>
      <c r="AY588" t="s">
        <v>199</v>
      </c>
    </row>
    <row r="589" ht="17.25" spans="25:51">
      <c r="Y589" s="87"/>
      <c r="Z589">
        <f t="shared" si="50"/>
        <v>0</v>
      </c>
      <c r="AA589" t="str">
        <f t="shared" si="51"/>
        <v>运营管理部</v>
      </c>
      <c r="AB589" s="82" t="s">
        <v>375</v>
      </c>
      <c r="AC589" s="82">
        <v>0</v>
      </c>
      <c r="AD589" s="82">
        <v>0</v>
      </c>
      <c r="AE589" s="82">
        <v>0</v>
      </c>
      <c r="AF589" s="82">
        <v>0</v>
      </c>
      <c r="AG589" t="str">
        <f t="shared" si="52"/>
        <v>运营管理部</v>
      </c>
      <c r="AI589" s="90" t="s">
        <v>953</v>
      </c>
      <c r="AJ589" s="90" t="s">
        <v>199</v>
      </c>
      <c r="AX589" t="s">
        <v>953</v>
      </c>
      <c r="AY589" t="s">
        <v>199</v>
      </c>
    </row>
    <row r="590" ht="17.25" spans="25:51">
      <c r="Y590" s="87"/>
      <c r="Z590">
        <f t="shared" si="50"/>
        <v>0</v>
      </c>
      <c r="AA590" t="str">
        <f t="shared" si="51"/>
        <v>北蔡支行</v>
      </c>
      <c r="AB590" s="82" t="s">
        <v>781</v>
      </c>
      <c r="AC590" s="82">
        <v>0</v>
      </c>
      <c r="AD590" s="82">
        <v>0</v>
      </c>
      <c r="AE590" s="82">
        <v>0</v>
      </c>
      <c r="AF590" s="82">
        <v>0</v>
      </c>
      <c r="AG590" t="str">
        <f t="shared" si="52"/>
        <v>北蔡支行</v>
      </c>
      <c r="AI590" s="90" t="s">
        <v>954</v>
      </c>
      <c r="AJ590" s="90" t="s">
        <v>199</v>
      </c>
      <c r="AX590" t="s">
        <v>954</v>
      </c>
      <c r="AY590" t="s">
        <v>199</v>
      </c>
    </row>
    <row r="591" ht="17.25" spans="25:51">
      <c r="Y591" s="87"/>
      <c r="Z591">
        <f t="shared" si="50"/>
        <v>0</v>
      </c>
      <c r="AA591" t="str">
        <f t="shared" si="51"/>
        <v>北蔡支行</v>
      </c>
      <c r="AB591" s="82" t="s">
        <v>777</v>
      </c>
      <c r="AC591" s="82">
        <v>0</v>
      </c>
      <c r="AD591" s="82">
        <v>0</v>
      </c>
      <c r="AE591" s="82">
        <v>0</v>
      </c>
      <c r="AF591" s="82">
        <v>0</v>
      </c>
      <c r="AG591" t="str">
        <f t="shared" si="52"/>
        <v>北蔡支行</v>
      </c>
      <c r="AI591" s="90" t="s">
        <v>956</v>
      </c>
      <c r="AJ591" s="90" t="s">
        <v>199</v>
      </c>
      <c r="AX591" t="s">
        <v>956</v>
      </c>
      <c r="AY591" t="s">
        <v>199</v>
      </c>
    </row>
    <row r="592" ht="17.25" spans="25:51">
      <c r="Y592" s="87"/>
      <c r="Z592">
        <f t="shared" si="50"/>
        <v>0</v>
      </c>
      <c r="AA592" t="str">
        <f t="shared" si="51"/>
        <v>王港支行</v>
      </c>
      <c r="AB592" s="82" t="s">
        <v>955</v>
      </c>
      <c r="AC592" s="82">
        <v>0</v>
      </c>
      <c r="AD592" s="82">
        <v>0</v>
      </c>
      <c r="AE592" s="82">
        <v>0</v>
      </c>
      <c r="AF592" s="82">
        <v>32662</v>
      </c>
      <c r="AG592" t="str">
        <f t="shared" si="52"/>
        <v>王港支行</v>
      </c>
      <c r="AI592" s="90" t="s">
        <v>459</v>
      </c>
      <c r="AJ592" s="90" t="s">
        <v>157</v>
      </c>
      <c r="AX592" t="s">
        <v>459</v>
      </c>
      <c r="AY592" t="s">
        <v>157</v>
      </c>
    </row>
    <row r="593" ht="17.25" spans="25:51">
      <c r="Y593" s="87"/>
      <c r="Z593">
        <f t="shared" si="50"/>
        <v>0</v>
      </c>
      <c r="AA593" t="str">
        <f t="shared" si="51"/>
        <v>黄楼支行</v>
      </c>
      <c r="AB593" s="82" t="s">
        <v>957</v>
      </c>
      <c r="AC593" s="82">
        <v>0</v>
      </c>
      <c r="AD593" s="82">
        <v>0</v>
      </c>
      <c r="AE593" s="82">
        <v>0</v>
      </c>
      <c r="AF593" s="82">
        <v>0</v>
      </c>
      <c r="AG593" t="str">
        <f t="shared" si="52"/>
        <v>黄楼支行</v>
      </c>
      <c r="AI593" s="90" t="s">
        <v>625</v>
      </c>
      <c r="AJ593" s="90" t="s">
        <v>107</v>
      </c>
      <c r="AX593" t="s">
        <v>625</v>
      </c>
      <c r="AY593" t="s">
        <v>107</v>
      </c>
    </row>
    <row r="594" ht="17.25" spans="25:51">
      <c r="Y594" s="87"/>
      <c r="Z594">
        <f t="shared" si="50"/>
        <v>0</v>
      </c>
      <c r="AA594" t="str">
        <f t="shared" si="51"/>
        <v>江镇支行</v>
      </c>
      <c r="AB594" s="82" t="s">
        <v>958</v>
      </c>
      <c r="AC594" s="82">
        <v>0</v>
      </c>
      <c r="AD594" s="82">
        <v>0</v>
      </c>
      <c r="AE594" s="82">
        <v>0</v>
      </c>
      <c r="AF594" s="82">
        <v>0</v>
      </c>
      <c r="AG594" t="str">
        <f t="shared" si="52"/>
        <v>江镇支行</v>
      </c>
      <c r="AI594" s="90" t="s">
        <v>549</v>
      </c>
      <c r="AJ594" s="90" t="s">
        <v>157</v>
      </c>
      <c r="AX594" t="s">
        <v>549</v>
      </c>
      <c r="AY594" t="s">
        <v>157</v>
      </c>
    </row>
    <row r="595" ht="17.25" spans="25:51">
      <c r="Y595" s="87"/>
      <c r="Z595">
        <f t="shared" si="50"/>
        <v>0</v>
      </c>
      <c r="AA595" t="str">
        <f t="shared" si="51"/>
        <v>授信审批部</v>
      </c>
      <c r="AB595" s="82" t="s">
        <v>538</v>
      </c>
      <c r="AC595" s="82">
        <v>0</v>
      </c>
      <c r="AD595" s="82">
        <v>0</v>
      </c>
      <c r="AE595" s="82">
        <v>0</v>
      </c>
      <c r="AF595" s="82">
        <v>0</v>
      </c>
      <c r="AG595" t="str">
        <f t="shared" si="52"/>
        <v>授信审批部</v>
      </c>
      <c r="AI595" s="93" t="s">
        <v>553</v>
      </c>
      <c r="AJ595" s="90" t="s">
        <v>157</v>
      </c>
      <c r="AX595" t="s">
        <v>553</v>
      </c>
      <c r="AY595" t="s">
        <v>157</v>
      </c>
    </row>
    <row r="596" ht="17.25" spans="25:51">
      <c r="Y596" s="87"/>
      <c r="Z596">
        <f t="shared" si="50"/>
        <v>0</v>
      </c>
      <c r="AA596" t="str">
        <f t="shared" si="51"/>
        <v>南新分理处</v>
      </c>
      <c r="AB596" s="82" t="s">
        <v>832</v>
      </c>
      <c r="AC596" s="82">
        <v>0</v>
      </c>
      <c r="AD596" s="82">
        <v>0</v>
      </c>
      <c r="AE596" s="82">
        <v>0</v>
      </c>
      <c r="AF596" s="82">
        <v>0</v>
      </c>
      <c r="AG596" t="str">
        <f t="shared" si="52"/>
        <v>南新分理处</v>
      </c>
      <c r="AI596" s="90" t="s">
        <v>646</v>
      </c>
      <c r="AJ596" s="90" t="s">
        <v>157</v>
      </c>
      <c r="AX596" t="s">
        <v>646</v>
      </c>
      <c r="AY596" t="s">
        <v>157</v>
      </c>
    </row>
    <row r="597" ht="17.25" spans="25:51">
      <c r="Y597" s="87"/>
      <c r="Z597">
        <f t="shared" si="50"/>
        <v>0</v>
      </c>
      <c r="AA597">
        <f t="shared" si="51"/>
        <v>0</v>
      </c>
      <c r="AB597" s="82" t="s">
        <v>959</v>
      </c>
      <c r="AC597" s="82">
        <v>0</v>
      </c>
      <c r="AD597" s="82">
        <v>0</v>
      </c>
      <c r="AE597" s="82">
        <v>0</v>
      </c>
      <c r="AF597" s="82">
        <v>0</v>
      </c>
      <c r="AG597">
        <f t="shared" si="52"/>
        <v>0</v>
      </c>
      <c r="AI597" s="94" t="s">
        <v>960</v>
      </c>
      <c r="AJ597" s="90" t="s">
        <v>157</v>
      </c>
      <c r="AX597" t="s">
        <v>960</v>
      </c>
      <c r="AY597" t="s">
        <v>157</v>
      </c>
    </row>
    <row r="598" ht="17.25" spans="25:51">
      <c r="Y598" s="87"/>
      <c r="Z598">
        <f t="shared" si="50"/>
        <v>0</v>
      </c>
      <c r="AA598" t="str">
        <f t="shared" si="51"/>
        <v>运营管理部</v>
      </c>
      <c r="AB598" s="82" t="s">
        <v>307</v>
      </c>
      <c r="AC598" s="82">
        <v>0</v>
      </c>
      <c r="AD598" s="82">
        <v>0</v>
      </c>
      <c r="AE598" s="82">
        <v>0</v>
      </c>
      <c r="AF598" s="82">
        <v>0</v>
      </c>
      <c r="AG598" t="str">
        <f t="shared" si="52"/>
        <v>运营管理部</v>
      </c>
      <c r="AI598" s="95" t="s">
        <v>961</v>
      </c>
      <c r="AJ598" s="90" t="s">
        <v>157</v>
      </c>
      <c r="AX598" t="s">
        <v>961</v>
      </c>
      <c r="AY598" t="s">
        <v>157</v>
      </c>
    </row>
    <row r="599" ht="17.25" spans="25:51">
      <c r="Y599" s="87"/>
      <c r="Z599">
        <f t="shared" si="50"/>
        <v>0</v>
      </c>
      <c r="AA599" t="str">
        <f t="shared" si="51"/>
        <v>金桥支行</v>
      </c>
      <c r="AB599" s="82" t="s">
        <v>249</v>
      </c>
      <c r="AC599" s="82">
        <v>0</v>
      </c>
      <c r="AD599" s="82">
        <v>0</v>
      </c>
      <c r="AE599" s="82">
        <v>0</v>
      </c>
      <c r="AF599" s="82">
        <v>0</v>
      </c>
      <c r="AG599" t="str">
        <f t="shared" si="52"/>
        <v>金桥支行</v>
      </c>
      <c r="AI599" s="96" t="s">
        <v>962</v>
      </c>
      <c r="AJ599" s="90" t="s">
        <v>66</v>
      </c>
      <c r="AX599" t="s">
        <v>962</v>
      </c>
      <c r="AY599" t="s">
        <v>66</v>
      </c>
    </row>
    <row r="600" ht="17.25" spans="25:51">
      <c r="Y600" s="87"/>
      <c r="Z600">
        <f t="shared" si="50"/>
        <v>0</v>
      </c>
      <c r="AA600" t="str">
        <f t="shared" si="51"/>
        <v>高桥支行</v>
      </c>
      <c r="AB600" s="82" t="s">
        <v>481</v>
      </c>
      <c r="AC600" s="82">
        <v>0</v>
      </c>
      <c r="AD600" s="82">
        <v>30000</v>
      </c>
      <c r="AE600" s="82">
        <v>0</v>
      </c>
      <c r="AF600" s="82">
        <v>142000</v>
      </c>
      <c r="AG600" t="str">
        <f t="shared" si="52"/>
        <v>高桥支行</v>
      </c>
      <c r="AI600" s="90" t="s">
        <v>567</v>
      </c>
      <c r="AJ600" s="90" t="s">
        <v>66</v>
      </c>
      <c r="AX600" t="s">
        <v>567</v>
      </c>
      <c r="AY600" t="s">
        <v>66</v>
      </c>
    </row>
    <row r="601" ht="17.25" spans="25:51">
      <c r="Y601" s="87"/>
      <c r="Z601">
        <f t="shared" si="50"/>
        <v>0</v>
      </c>
      <c r="AA601" t="str">
        <f t="shared" si="51"/>
        <v>北蔡支行</v>
      </c>
      <c r="AB601" s="82" t="s">
        <v>788</v>
      </c>
      <c r="AC601" s="82">
        <v>0</v>
      </c>
      <c r="AD601" s="82">
        <v>0</v>
      </c>
      <c r="AE601" s="82">
        <v>0</v>
      </c>
      <c r="AF601" s="82">
        <v>0</v>
      </c>
      <c r="AG601" t="str">
        <f t="shared" si="52"/>
        <v>北蔡支行</v>
      </c>
      <c r="AI601" s="90" t="s">
        <v>963</v>
      </c>
      <c r="AJ601" s="90" t="s">
        <v>66</v>
      </c>
      <c r="AX601" t="s">
        <v>963</v>
      </c>
      <c r="AY601" t="s">
        <v>66</v>
      </c>
    </row>
    <row r="602" ht="17.25" spans="25:51">
      <c r="Y602" s="87"/>
      <c r="Z602">
        <f t="shared" si="50"/>
        <v>0</v>
      </c>
      <c r="AA602" t="str">
        <f t="shared" si="51"/>
        <v>洋泾支行</v>
      </c>
      <c r="AB602" s="82" t="s">
        <v>703</v>
      </c>
      <c r="AC602" s="82">
        <v>0</v>
      </c>
      <c r="AD602" s="82">
        <v>0</v>
      </c>
      <c r="AE602" s="82">
        <v>3</v>
      </c>
      <c r="AF602" s="82">
        <v>0</v>
      </c>
      <c r="AG602" t="str">
        <f t="shared" si="52"/>
        <v>洋泾支行</v>
      </c>
      <c r="AI602" s="90" t="s">
        <v>136</v>
      </c>
      <c r="AJ602" s="90" t="s">
        <v>66</v>
      </c>
      <c r="AX602" t="s">
        <v>136</v>
      </c>
      <c r="AY602" t="s">
        <v>66</v>
      </c>
    </row>
    <row r="603" ht="17.25" spans="25:51">
      <c r="Y603" s="87"/>
      <c r="Z603">
        <f t="shared" si="50"/>
        <v>0</v>
      </c>
      <c r="AA603" t="str">
        <f t="shared" si="51"/>
        <v>江镇支行</v>
      </c>
      <c r="AB603" s="82" t="s">
        <v>964</v>
      </c>
      <c r="AC603" s="82">
        <v>0</v>
      </c>
      <c r="AD603" s="82">
        <v>0</v>
      </c>
      <c r="AE603" s="82">
        <v>0</v>
      </c>
      <c r="AF603" s="82">
        <v>0</v>
      </c>
      <c r="AG603" t="str">
        <f t="shared" si="52"/>
        <v>江镇支行</v>
      </c>
      <c r="AI603" s="90" t="s">
        <v>711</v>
      </c>
      <c r="AJ603" s="90" t="s">
        <v>66</v>
      </c>
      <c r="AX603" t="s">
        <v>711</v>
      </c>
      <c r="AY603" t="s">
        <v>66</v>
      </c>
    </row>
    <row r="604" ht="17.25" spans="25:51">
      <c r="Y604" s="87"/>
      <c r="Z604">
        <f t="shared" si="50"/>
        <v>0</v>
      </c>
      <c r="AA604">
        <f t="shared" si="51"/>
        <v>0</v>
      </c>
      <c r="AB604" s="82" t="s">
        <v>965</v>
      </c>
      <c r="AC604" s="82">
        <v>0</v>
      </c>
      <c r="AD604" s="82">
        <v>0</v>
      </c>
      <c r="AE604" s="82">
        <v>0</v>
      </c>
      <c r="AF604" s="82">
        <v>0</v>
      </c>
      <c r="AG604">
        <f t="shared" si="52"/>
        <v>0</v>
      </c>
      <c r="AI604" s="90" t="s">
        <v>966</v>
      </c>
      <c r="AJ604" s="90" t="s">
        <v>66</v>
      </c>
      <c r="AX604" t="s">
        <v>966</v>
      </c>
      <c r="AY604" t="s">
        <v>66</v>
      </c>
    </row>
    <row r="605" ht="17.25" spans="25:51">
      <c r="Y605" s="87"/>
      <c r="Z605">
        <f t="shared" si="50"/>
        <v>0</v>
      </c>
      <c r="AA605" t="str">
        <f t="shared" si="51"/>
        <v>香山分理处</v>
      </c>
      <c r="AB605" s="82" t="s">
        <v>484</v>
      </c>
      <c r="AC605" s="82">
        <v>0</v>
      </c>
      <c r="AD605" s="82">
        <v>0</v>
      </c>
      <c r="AE605" s="82">
        <v>0</v>
      </c>
      <c r="AF605" s="82">
        <v>0</v>
      </c>
      <c r="AG605" t="str">
        <f t="shared" si="52"/>
        <v>香山分理处</v>
      </c>
      <c r="AI605" s="90" t="s">
        <v>782</v>
      </c>
      <c r="AJ605" s="90" t="s">
        <v>66</v>
      </c>
      <c r="AX605" t="s">
        <v>782</v>
      </c>
      <c r="AY605" t="s">
        <v>66</v>
      </c>
    </row>
    <row r="606" ht="17.25" spans="25:51">
      <c r="Y606" s="87"/>
      <c r="Z606">
        <f t="shared" si="50"/>
        <v>0</v>
      </c>
      <c r="AA606">
        <f t="shared" si="51"/>
        <v>0</v>
      </c>
      <c r="AB606" s="82" t="s">
        <v>967</v>
      </c>
      <c r="AC606" s="82">
        <v>0</v>
      </c>
      <c r="AD606" s="82">
        <v>0</v>
      </c>
      <c r="AE606" s="82">
        <v>0</v>
      </c>
      <c r="AF606" s="82">
        <v>0</v>
      </c>
      <c r="AG606">
        <f t="shared" si="52"/>
        <v>0</v>
      </c>
      <c r="AI606" s="90" t="s">
        <v>969</v>
      </c>
      <c r="AJ606" s="90" t="s">
        <v>66</v>
      </c>
      <c r="AX606" t="s">
        <v>969</v>
      </c>
      <c r="AY606" t="s">
        <v>66</v>
      </c>
    </row>
    <row r="607" ht="17.25" spans="25:51">
      <c r="Y607" s="87"/>
      <c r="Z607">
        <f t="shared" si="50"/>
        <v>0</v>
      </c>
      <c r="AA607" t="str">
        <f t="shared" si="51"/>
        <v>黄楼支行</v>
      </c>
      <c r="AB607" s="82" t="s">
        <v>968</v>
      </c>
      <c r="AC607" s="82">
        <v>0</v>
      </c>
      <c r="AD607" s="82">
        <v>0</v>
      </c>
      <c r="AE607" s="82">
        <v>0</v>
      </c>
      <c r="AF607" s="82">
        <v>0</v>
      </c>
      <c r="AG607" t="str">
        <f t="shared" si="52"/>
        <v>黄楼支行</v>
      </c>
      <c r="AI607" s="90" t="s">
        <v>971</v>
      </c>
      <c r="AJ607" s="90" t="s">
        <v>66</v>
      </c>
      <c r="AX607" t="s">
        <v>971</v>
      </c>
      <c r="AY607" t="s">
        <v>66</v>
      </c>
    </row>
    <row r="608" ht="17.25" spans="25:51">
      <c r="Y608" s="87"/>
      <c r="Z608">
        <f t="shared" si="50"/>
        <v>0</v>
      </c>
      <c r="AA608" t="str">
        <f t="shared" si="51"/>
        <v>唐镇支行</v>
      </c>
      <c r="AB608" s="82" t="s">
        <v>970</v>
      </c>
      <c r="AC608" s="82">
        <v>0</v>
      </c>
      <c r="AD608" s="82">
        <v>0</v>
      </c>
      <c r="AE608" s="82">
        <v>0</v>
      </c>
      <c r="AF608" s="82">
        <v>0</v>
      </c>
      <c r="AG608" t="str">
        <f t="shared" si="52"/>
        <v>唐镇支行</v>
      </c>
      <c r="AI608" s="90" t="s">
        <v>972</v>
      </c>
      <c r="AJ608" s="90" t="s">
        <v>66</v>
      </c>
      <c r="AX608" t="s">
        <v>972</v>
      </c>
      <c r="AY608" t="s">
        <v>66</v>
      </c>
    </row>
    <row r="609" ht="17.25" spans="25:51">
      <c r="Y609" s="87"/>
      <c r="Z609">
        <f t="shared" si="50"/>
        <v>0</v>
      </c>
      <c r="AA609" t="str">
        <f t="shared" si="51"/>
        <v>御桥分理处</v>
      </c>
      <c r="AB609" s="82" t="s">
        <v>486</v>
      </c>
      <c r="AC609" s="82">
        <v>0</v>
      </c>
      <c r="AD609" s="82">
        <v>0</v>
      </c>
      <c r="AE609" s="82">
        <v>0</v>
      </c>
      <c r="AF609" s="82">
        <v>0</v>
      </c>
      <c r="AG609" t="str">
        <f t="shared" si="52"/>
        <v>御桥分理处</v>
      </c>
      <c r="AI609" s="90" t="s">
        <v>974</v>
      </c>
      <c r="AJ609" s="90" t="s">
        <v>66</v>
      </c>
      <c r="AX609" t="s">
        <v>974</v>
      </c>
      <c r="AY609" t="s">
        <v>66</v>
      </c>
    </row>
    <row r="610" ht="17.25" spans="25:51">
      <c r="Y610" s="87"/>
      <c r="Z610">
        <f t="shared" si="50"/>
        <v>0</v>
      </c>
      <c r="AA610">
        <f t="shared" si="51"/>
        <v>0</v>
      </c>
      <c r="AB610" s="82" t="s">
        <v>973</v>
      </c>
      <c r="AC610" s="82">
        <v>0</v>
      </c>
      <c r="AD610" s="82">
        <v>0</v>
      </c>
      <c r="AE610" s="82">
        <v>0</v>
      </c>
      <c r="AF610" s="82">
        <v>0</v>
      </c>
      <c r="AG610">
        <f t="shared" si="52"/>
        <v>0</v>
      </c>
      <c r="AI610" s="90" t="s">
        <v>475</v>
      </c>
      <c r="AJ610" s="90" t="s">
        <v>66</v>
      </c>
      <c r="AX610" t="s">
        <v>475</v>
      </c>
      <c r="AY610" t="s">
        <v>66</v>
      </c>
    </row>
    <row r="611" ht="17.25" spans="25:51">
      <c r="Y611" s="87"/>
      <c r="Z611">
        <f t="shared" si="50"/>
        <v>0</v>
      </c>
      <c r="AA611" t="str">
        <f t="shared" si="51"/>
        <v>三林支行</v>
      </c>
      <c r="AB611" s="82" t="s">
        <v>732</v>
      </c>
      <c r="AC611" s="82">
        <v>0</v>
      </c>
      <c r="AD611" s="82">
        <v>0</v>
      </c>
      <c r="AE611" s="82">
        <v>0</v>
      </c>
      <c r="AF611" s="82">
        <v>0</v>
      </c>
      <c r="AG611" t="str">
        <f t="shared" si="52"/>
        <v>三林支行</v>
      </c>
      <c r="AI611" s="90" t="s">
        <v>203</v>
      </c>
      <c r="AJ611" s="90" t="s">
        <v>163</v>
      </c>
      <c r="AX611" t="s">
        <v>203</v>
      </c>
      <c r="AY611" t="s">
        <v>163</v>
      </c>
    </row>
    <row r="612" ht="17.25" spans="25:51">
      <c r="Y612" s="87"/>
      <c r="Z612">
        <f t="shared" si="50"/>
        <v>0</v>
      </c>
      <c r="AA612" t="str">
        <f t="shared" si="51"/>
        <v>洋泾支行</v>
      </c>
      <c r="AB612" s="82" t="s">
        <v>194</v>
      </c>
      <c r="AC612" s="82">
        <v>0</v>
      </c>
      <c r="AD612" s="82">
        <v>0</v>
      </c>
      <c r="AE612" s="82">
        <v>0</v>
      </c>
      <c r="AF612" s="82">
        <v>0</v>
      </c>
      <c r="AG612" t="str">
        <f t="shared" si="52"/>
        <v>洋泾支行</v>
      </c>
      <c r="AI612" s="90" t="s">
        <v>493</v>
      </c>
      <c r="AJ612" s="90" t="s">
        <v>66</v>
      </c>
      <c r="AX612" t="s">
        <v>493</v>
      </c>
      <c r="AY612" t="s">
        <v>66</v>
      </c>
    </row>
    <row r="613" ht="17.25" spans="25:51">
      <c r="Y613" s="87"/>
      <c r="Z613">
        <f t="shared" si="50"/>
        <v>0</v>
      </c>
      <c r="AA613" t="str">
        <f t="shared" si="51"/>
        <v>高东支行</v>
      </c>
      <c r="AB613" s="82" t="s">
        <v>938</v>
      </c>
      <c r="AC613" s="82">
        <v>0</v>
      </c>
      <c r="AD613" s="82">
        <v>0</v>
      </c>
      <c r="AE613" s="82">
        <v>0</v>
      </c>
      <c r="AF613" s="82">
        <v>0</v>
      </c>
      <c r="AG613" t="str">
        <f t="shared" si="52"/>
        <v>高东支行</v>
      </c>
      <c r="AI613" s="90" t="s">
        <v>596</v>
      </c>
      <c r="AJ613" s="90" t="s">
        <v>66</v>
      </c>
      <c r="AX613" t="s">
        <v>596</v>
      </c>
      <c r="AY613" t="s">
        <v>66</v>
      </c>
    </row>
    <row r="614" ht="17.25" spans="25:51">
      <c r="Y614" s="87"/>
      <c r="Z614">
        <f t="shared" si="50"/>
        <v>0</v>
      </c>
      <c r="AA614">
        <f t="shared" si="51"/>
        <v>0</v>
      </c>
      <c r="AB614" s="82" t="s">
        <v>975</v>
      </c>
      <c r="AC614" s="82">
        <v>0</v>
      </c>
      <c r="AD614" s="82">
        <v>0</v>
      </c>
      <c r="AE614" s="82">
        <v>0</v>
      </c>
      <c r="AF614" s="82">
        <v>0</v>
      </c>
      <c r="AG614">
        <f t="shared" si="52"/>
        <v>0</v>
      </c>
      <c r="AI614" s="90" t="s">
        <v>976</v>
      </c>
      <c r="AJ614" s="90" t="s">
        <v>66</v>
      </c>
      <c r="AX614" t="s">
        <v>976</v>
      </c>
      <c r="AY614" t="s">
        <v>66</v>
      </c>
    </row>
    <row r="615" ht="17.25" spans="25:51">
      <c r="Y615" s="87"/>
      <c r="Z615">
        <f t="shared" si="50"/>
        <v>0</v>
      </c>
      <c r="AA615" t="str">
        <f t="shared" si="51"/>
        <v>张江支行</v>
      </c>
      <c r="AB615" s="82" t="s">
        <v>614</v>
      </c>
      <c r="AC615" s="82">
        <v>0</v>
      </c>
      <c r="AD615" s="82">
        <v>0</v>
      </c>
      <c r="AE615" s="82">
        <v>0</v>
      </c>
      <c r="AF615" s="82">
        <v>0</v>
      </c>
      <c r="AG615" t="str">
        <f t="shared" si="52"/>
        <v>张江支行</v>
      </c>
      <c r="AI615" s="90" t="s">
        <v>977</v>
      </c>
      <c r="AJ615" s="90" t="s">
        <v>66</v>
      </c>
      <c r="AX615" t="s">
        <v>977</v>
      </c>
      <c r="AY615" t="s">
        <v>66</v>
      </c>
    </row>
    <row r="616" ht="17.25" spans="25:51">
      <c r="Y616" s="87"/>
      <c r="Z616">
        <f t="shared" si="50"/>
        <v>0</v>
      </c>
      <c r="AA616" t="str">
        <f t="shared" si="51"/>
        <v>零售金融部</v>
      </c>
      <c r="AB616" s="82" t="s">
        <v>1063</v>
      </c>
      <c r="AC616" s="82">
        <v>0</v>
      </c>
      <c r="AD616" s="82">
        <v>500</v>
      </c>
      <c r="AE616" s="82">
        <v>0</v>
      </c>
      <c r="AF616" s="82">
        <v>500</v>
      </c>
      <c r="AG616" t="str">
        <f t="shared" si="52"/>
        <v>零售金融部</v>
      </c>
      <c r="AI616" s="90" t="s">
        <v>979</v>
      </c>
      <c r="AJ616" s="90" t="s">
        <v>66</v>
      </c>
      <c r="AX616" t="s">
        <v>979</v>
      </c>
      <c r="AY616" t="s">
        <v>66</v>
      </c>
    </row>
    <row r="617" ht="17.25" spans="25:51">
      <c r="Y617" s="87"/>
      <c r="Z617">
        <f t="shared" si="50"/>
        <v>0</v>
      </c>
      <c r="AA617" t="str">
        <f t="shared" si="51"/>
        <v>合庆支行</v>
      </c>
      <c r="AB617" s="82" t="s">
        <v>978</v>
      </c>
      <c r="AC617" s="82">
        <v>0</v>
      </c>
      <c r="AD617" s="82">
        <v>0</v>
      </c>
      <c r="AE617" s="82">
        <v>0</v>
      </c>
      <c r="AF617" s="82">
        <v>0</v>
      </c>
      <c r="AG617" t="str">
        <f t="shared" si="52"/>
        <v>合庆支行</v>
      </c>
      <c r="AI617" s="90" t="s">
        <v>358</v>
      </c>
      <c r="AJ617" s="90" t="s">
        <v>66</v>
      </c>
      <c r="AX617" t="s">
        <v>358</v>
      </c>
      <c r="AY617" t="s">
        <v>66</v>
      </c>
    </row>
    <row r="618" ht="17.25" spans="25:51">
      <c r="Y618" s="87"/>
      <c r="Z618">
        <f t="shared" si="50"/>
        <v>0</v>
      </c>
      <c r="AA618" t="str">
        <f t="shared" si="51"/>
        <v>香山分理处</v>
      </c>
      <c r="AB618" s="82" t="s">
        <v>675</v>
      </c>
      <c r="AC618" s="82">
        <v>0</v>
      </c>
      <c r="AD618" s="82">
        <v>0</v>
      </c>
      <c r="AE618" s="82">
        <v>0</v>
      </c>
      <c r="AF618" s="82">
        <v>0</v>
      </c>
      <c r="AG618" t="str">
        <f t="shared" si="52"/>
        <v>香山分理处</v>
      </c>
      <c r="AI618" s="90" t="s">
        <v>980</v>
      </c>
      <c r="AJ618" s="90" t="s">
        <v>66</v>
      </c>
      <c r="AX618" t="s">
        <v>980</v>
      </c>
      <c r="AY618" t="s">
        <v>66</v>
      </c>
    </row>
    <row r="619" ht="17.25" spans="25:51">
      <c r="Y619" s="87"/>
      <c r="Z619">
        <f t="shared" si="50"/>
        <v>0</v>
      </c>
      <c r="AA619" t="str">
        <f t="shared" si="51"/>
        <v>合庆支行</v>
      </c>
      <c r="AB619" s="82" t="s">
        <v>491</v>
      </c>
      <c r="AC619" s="82">
        <v>0</v>
      </c>
      <c r="AD619" s="82">
        <v>0</v>
      </c>
      <c r="AE619" s="82">
        <v>0</v>
      </c>
      <c r="AF619" s="82">
        <v>0</v>
      </c>
      <c r="AG619" t="str">
        <f t="shared" si="52"/>
        <v>合庆支行</v>
      </c>
      <c r="AI619" s="95" t="s">
        <v>97</v>
      </c>
      <c r="AJ619" s="90" t="s">
        <v>66</v>
      </c>
      <c r="AX619" t="s">
        <v>97</v>
      </c>
      <c r="AY619" t="s">
        <v>66</v>
      </c>
    </row>
    <row r="620" ht="17.25" spans="25:51">
      <c r="Y620" s="87"/>
      <c r="Z620">
        <f t="shared" si="50"/>
        <v>0</v>
      </c>
      <c r="AA620" t="str">
        <f t="shared" si="51"/>
        <v>三林支行</v>
      </c>
      <c r="AB620" s="82" t="s">
        <v>722</v>
      </c>
      <c r="AC620" s="82">
        <v>0</v>
      </c>
      <c r="AD620" s="82">
        <v>10000</v>
      </c>
      <c r="AE620" s="82">
        <v>0</v>
      </c>
      <c r="AF620" s="82">
        <v>27700</v>
      </c>
      <c r="AG620" t="str">
        <f t="shared" si="52"/>
        <v>三林支行</v>
      </c>
      <c r="AI620" s="96" t="s">
        <v>468</v>
      </c>
      <c r="AJ620" s="90" t="s">
        <v>163</v>
      </c>
      <c r="AX620" t="s">
        <v>468</v>
      </c>
      <c r="AY620" t="s">
        <v>163</v>
      </c>
    </row>
    <row r="621" ht="17.25" spans="25:51">
      <c r="Y621" s="87"/>
      <c r="Z621">
        <f t="shared" si="50"/>
        <v>0</v>
      </c>
      <c r="AA621">
        <f t="shared" si="51"/>
        <v>0</v>
      </c>
      <c r="AB621" s="82" t="s">
        <v>981</v>
      </c>
      <c r="AC621" s="82">
        <v>0</v>
      </c>
      <c r="AD621" s="82">
        <v>0</v>
      </c>
      <c r="AE621" s="82">
        <v>0</v>
      </c>
      <c r="AF621" s="82">
        <v>0</v>
      </c>
      <c r="AG621">
        <f t="shared" si="52"/>
        <v>0</v>
      </c>
      <c r="AI621" s="90" t="s">
        <v>342</v>
      </c>
      <c r="AJ621" s="90" t="s">
        <v>163</v>
      </c>
      <c r="AX621" t="s">
        <v>342</v>
      </c>
      <c r="AY621" t="s">
        <v>163</v>
      </c>
    </row>
    <row r="622" ht="17.25" spans="25:51">
      <c r="Y622" s="87"/>
      <c r="Z622">
        <f t="shared" si="50"/>
        <v>0</v>
      </c>
      <c r="AA622" t="str">
        <f t="shared" si="51"/>
        <v>市场一部</v>
      </c>
      <c r="AB622" s="82" t="s">
        <v>588</v>
      </c>
      <c r="AC622" s="82">
        <v>0</v>
      </c>
      <c r="AD622" s="82">
        <v>0</v>
      </c>
      <c r="AE622" s="82">
        <v>0</v>
      </c>
      <c r="AF622" s="82">
        <v>0</v>
      </c>
      <c r="AG622" t="str">
        <f t="shared" si="52"/>
        <v>市场一部</v>
      </c>
      <c r="AI622" s="90" t="s">
        <v>536</v>
      </c>
      <c r="AJ622" s="90" t="s">
        <v>163</v>
      </c>
      <c r="AX622" t="s">
        <v>536</v>
      </c>
      <c r="AY622" t="s">
        <v>163</v>
      </c>
    </row>
    <row r="623" ht="17.25" spans="25:51">
      <c r="Y623" s="87"/>
      <c r="Z623">
        <f t="shared" si="50"/>
        <v>0</v>
      </c>
      <c r="AA623" t="str">
        <f t="shared" si="51"/>
        <v>张江支行</v>
      </c>
      <c r="AB623" s="82" t="s">
        <v>493</v>
      </c>
      <c r="AC623" s="82">
        <v>0</v>
      </c>
      <c r="AD623" s="82">
        <v>0</v>
      </c>
      <c r="AE623" s="82">
        <v>0</v>
      </c>
      <c r="AF623" s="82">
        <v>0</v>
      </c>
      <c r="AG623" t="str">
        <f t="shared" si="52"/>
        <v>张江支行</v>
      </c>
      <c r="AI623" s="90" t="s">
        <v>399</v>
      </c>
      <c r="AJ623" s="90" t="s">
        <v>290</v>
      </c>
      <c r="AX623" t="s">
        <v>399</v>
      </c>
      <c r="AY623" t="s">
        <v>290</v>
      </c>
    </row>
    <row r="624" ht="17.25" spans="25:51">
      <c r="Y624" s="87"/>
      <c r="Z624">
        <f t="shared" si="50"/>
        <v>0</v>
      </c>
      <c r="AA624" t="str">
        <f t="shared" si="51"/>
        <v>曹路支行</v>
      </c>
      <c r="AB624" s="82" t="s">
        <v>496</v>
      </c>
      <c r="AC624" s="82">
        <v>0</v>
      </c>
      <c r="AD624" s="82">
        <v>0</v>
      </c>
      <c r="AE624" s="82">
        <v>0</v>
      </c>
      <c r="AF624" s="82">
        <v>0</v>
      </c>
      <c r="AG624" t="str">
        <f t="shared" si="52"/>
        <v>曹路支行</v>
      </c>
      <c r="AI624" s="90" t="s">
        <v>743</v>
      </c>
      <c r="AJ624" s="90" t="s">
        <v>163</v>
      </c>
      <c r="AX624" t="s">
        <v>743</v>
      </c>
      <c r="AY624" t="s">
        <v>163</v>
      </c>
    </row>
    <row r="625" ht="17.25" spans="25:51">
      <c r="Y625" s="87"/>
      <c r="Z625">
        <f t="shared" ref="Z625:Z688" si="53">P625-Y625</f>
        <v>0</v>
      </c>
      <c r="AA625" t="str">
        <f t="shared" si="51"/>
        <v>营业部</v>
      </c>
      <c r="AB625" s="82" t="s">
        <v>637</v>
      </c>
      <c r="AC625" s="82">
        <v>0</v>
      </c>
      <c r="AD625" s="82">
        <v>0</v>
      </c>
      <c r="AE625" s="82">
        <v>0</v>
      </c>
      <c r="AF625" s="82">
        <v>0</v>
      </c>
      <c r="AG625" t="str">
        <f t="shared" si="52"/>
        <v>营业部</v>
      </c>
      <c r="AI625" s="90" t="s">
        <v>983</v>
      </c>
      <c r="AJ625" s="90" t="s">
        <v>163</v>
      </c>
      <c r="AX625" t="s">
        <v>983</v>
      </c>
      <c r="AY625" t="s">
        <v>163</v>
      </c>
    </row>
    <row r="626" ht="17.25" spans="25:51">
      <c r="Y626" s="87"/>
      <c r="Z626">
        <f t="shared" si="53"/>
        <v>0</v>
      </c>
      <c r="AA626" t="str">
        <f t="shared" si="51"/>
        <v>川沙支行</v>
      </c>
      <c r="AB626" s="82" t="s">
        <v>982</v>
      </c>
      <c r="AC626" s="82">
        <v>0</v>
      </c>
      <c r="AD626" s="82">
        <v>0</v>
      </c>
      <c r="AE626" s="82">
        <v>0</v>
      </c>
      <c r="AF626" s="82">
        <v>0</v>
      </c>
      <c r="AG626" t="str">
        <f t="shared" si="52"/>
        <v>川沙支行</v>
      </c>
      <c r="AI626" s="90" t="s">
        <v>985</v>
      </c>
      <c r="AJ626" s="90" t="s">
        <v>163</v>
      </c>
      <c r="AX626" t="s">
        <v>985</v>
      </c>
      <c r="AY626" t="s">
        <v>163</v>
      </c>
    </row>
    <row r="627" ht="17.25" spans="25:51">
      <c r="Y627" s="87"/>
      <c r="Z627">
        <f t="shared" si="53"/>
        <v>0</v>
      </c>
      <c r="AA627" t="str">
        <f t="shared" si="51"/>
        <v>黄楼支行</v>
      </c>
      <c r="AB627" s="82" t="s">
        <v>984</v>
      </c>
      <c r="AC627" s="82">
        <v>0</v>
      </c>
      <c r="AD627" s="82">
        <v>0</v>
      </c>
      <c r="AE627" s="82">
        <v>0</v>
      </c>
      <c r="AF627" s="82">
        <v>0</v>
      </c>
      <c r="AG627" t="str">
        <f t="shared" si="52"/>
        <v>黄楼支行</v>
      </c>
      <c r="AI627" s="90" t="s">
        <v>986</v>
      </c>
      <c r="AJ627" s="90" t="s">
        <v>163</v>
      </c>
      <c r="AX627" t="s">
        <v>986</v>
      </c>
      <c r="AY627" t="s">
        <v>163</v>
      </c>
    </row>
    <row r="628" ht="17.25" spans="25:51">
      <c r="Y628" s="87"/>
      <c r="Z628">
        <f t="shared" si="53"/>
        <v>0</v>
      </c>
      <c r="AA628" t="str">
        <f t="shared" si="51"/>
        <v>和炯路支行</v>
      </c>
      <c r="AB628" s="82" t="s">
        <v>754</v>
      </c>
      <c r="AC628" s="82">
        <v>0</v>
      </c>
      <c r="AD628" s="82">
        <v>0</v>
      </c>
      <c r="AE628" s="82">
        <v>0</v>
      </c>
      <c r="AF628" s="82">
        <v>0</v>
      </c>
      <c r="AG628" t="str">
        <f t="shared" si="52"/>
        <v>和炯路支行</v>
      </c>
      <c r="AI628" s="90" t="s">
        <v>988</v>
      </c>
      <c r="AJ628" s="90" t="s">
        <v>163</v>
      </c>
      <c r="AX628" t="s">
        <v>988</v>
      </c>
      <c r="AY628" t="s">
        <v>163</v>
      </c>
    </row>
    <row r="629" ht="17.25" spans="25:51">
      <c r="Y629" s="87"/>
      <c r="Z629">
        <f t="shared" si="53"/>
        <v>0</v>
      </c>
      <c r="AA629" t="str">
        <f t="shared" si="51"/>
        <v>川沙支行</v>
      </c>
      <c r="AB629" s="82" t="s">
        <v>987</v>
      </c>
      <c r="AC629" s="82">
        <v>0</v>
      </c>
      <c r="AD629" s="82">
        <v>0</v>
      </c>
      <c r="AE629" s="82">
        <v>0</v>
      </c>
      <c r="AF629" s="82">
        <v>0</v>
      </c>
      <c r="AG629" t="str">
        <f t="shared" si="52"/>
        <v>川沙支行</v>
      </c>
      <c r="AI629" s="95" t="s">
        <v>522</v>
      </c>
      <c r="AJ629" s="90" t="s">
        <v>128</v>
      </c>
      <c r="AX629" t="s">
        <v>522</v>
      </c>
      <c r="AY629" t="s">
        <v>128</v>
      </c>
    </row>
    <row r="630" ht="17.25" spans="25:51">
      <c r="Y630" s="87"/>
      <c r="Z630">
        <f t="shared" si="53"/>
        <v>0</v>
      </c>
      <c r="AA630" t="str">
        <f t="shared" si="51"/>
        <v>金杨支行</v>
      </c>
      <c r="AB630" s="82" t="s">
        <v>863</v>
      </c>
      <c r="AC630" s="82">
        <v>0</v>
      </c>
      <c r="AD630" s="82">
        <v>0</v>
      </c>
      <c r="AE630" s="82">
        <v>0</v>
      </c>
      <c r="AF630" s="82">
        <v>0</v>
      </c>
      <c r="AG630" t="str">
        <f t="shared" si="52"/>
        <v>金杨支行</v>
      </c>
      <c r="AI630" s="96" t="s">
        <v>140</v>
      </c>
      <c r="AJ630" s="90" t="s">
        <v>32</v>
      </c>
      <c r="AX630" t="s">
        <v>140</v>
      </c>
      <c r="AY630" t="s">
        <v>32</v>
      </c>
    </row>
    <row r="631" ht="17.25" spans="25:51">
      <c r="Y631" s="87"/>
      <c r="Z631">
        <f t="shared" si="53"/>
        <v>0</v>
      </c>
      <c r="AA631" t="str">
        <f t="shared" si="51"/>
        <v>凌兆分理处</v>
      </c>
      <c r="AB631" s="82" t="s">
        <v>763</v>
      </c>
      <c r="AC631" s="82">
        <v>0</v>
      </c>
      <c r="AD631" s="82">
        <v>0</v>
      </c>
      <c r="AE631" s="82">
        <v>0</v>
      </c>
      <c r="AF631" s="82">
        <v>0</v>
      </c>
      <c r="AG631" t="str">
        <f t="shared" si="52"/>
        <v>凌兆分理处</v>
      </c>
      <c r="AI631" s="90" t="s">
        <v>215</v>
      </c>
      <c r="AJ631" s="90" t="s">
        <v>128</v>
      </c>
      <c r="AX631" t="s">
        <v>215</v>
      </c>
      <c r="AY631" t="s">
        <v>128</v>
      </c>
    </row>
    <row r="632" ht="17.25" spans="25:51">
      <c r="Y632" s="87"/>
      <c r="Z632">
        <f t="shared" si="53"/>
        <v>0</v>
      </c>
      <c r="AA632">
        <f t="shared" si="51"/>
        <v>0</v>
      </c>
      <c r="AB632" s="82" t="s">
        <v>989</v>
      </c>
      <c r="AC632" s="82">
        <v>0</v>
      </c>
      <c r="AD632" s="82">
        <v>0</v>
      </c>
      <c r="AE632" s="82">
        <v>0</v>
      </c>
      <c r="AF632" s="82">
        <v>0</v>
      </c>
      <c r="AG632">
        <f t="shared" si="52"/>
        <v>0</v>
      </c>
      <c r="AI632" s="90" t="s">
        <v>942</v>
      </c>
      <c r="AJ632" s="90" t="s">
        <v>128</v>
      </c>
      <c r="AX632" t="s">
        <v>942</v>
      </c>
      <c r="AY632" t="s">
        <v>128</v>
      </c>
    </row>
    <row r="633" ht="17.25" spans="25:51">
      <c r="Y633" s="87"/>
      <c r="Z633">
        <f t="shared" si="53"/>
        <v>0</v>
      </c>
      <c r="AA633" t="str">
        <f t="shared" si="51"/>
        <v>御桥分理处</v>
      </c>
      <c r="AB633" s="82" t="s">
        <v>836</v>
      </c>
      <c r="AC633" s="82">
        <v>0</v>
      </c>
      <c r="AD633" s="82">
        <v>0</v>
      </c>
      <c r="AE633" s="82">
        <v>0</v>
      </c>
      <c r="AF633" s="82">
        <v>0</v>
      </c>
      <c r="AG633" t="str">
        <f t="shared" si="52"/>
        <v>御桥分理处</v>
      </c>
      <c r="AI633" s="90" t="s">
        <v>990</v>
      </c>
      <c r="AJ633" s="90" t="s">
        <v>128</v>
      </c>
      <c r="AX633" t="s">
        <v>990</v>
      </c>
      <c r="AY633" t="s">
        <v>128</v>
      </c>
    </row>
    <row r="634" ht="17.25" spans="25:51">
      <c r="Y634" s="87"/>
      <c r="Z634">
        <f t="shared" si="53"/>
        <v>0</v>
      </c>
      <c r="AA634" t="str">
        <f t="shared" si="51"/>
        <v>张江支行</v>
      </c>
      <c r="AB634" s="82" t="s">
        <v>971</v>
      </c>
      <c r="AC634" s="82">
        <v>0</v>
      </c>
      <c r="AD634" s="82">
        <v>0</v>
      </c>
      <c r="AE634" s="82">
        <v>0</v>
      </c>
      <c r="AF634" s="82">
        <v>0</v>
      </c>
      <c r="AG634" t="str">
        <f t="shared" si="52"/>
        <v>张江支行</v>
      </c>
      <c r="AI634" s="90" t="s">
        <v>991</v>
      </c>
      <c r="AJ634" s="90" t="s">
        <v>128</v>
      </c>
      <c r="AX634" t="s">
        <v>991</v>
      </c>
      <c r="AY634" t="s">
        <v>128</v>
      </c>
    </row>
    <row r="635" ht="17.25" spans="25:51">
      <c r="Y635" s="87"/>
      <c r="Z635">
        <f t="shared" si="53"/>
        <v>0</v>
      </c>
      <c r="AA635" t="str">
        <f t="shared" si="51"/>
        <v>运营管理部</v>
      </c>
      <c r="AB635" s="82" t="s">
        <v>377</v>
      </c>
      <c r="AC635" s="82">
        <v>0</v>
      </c>
      <c r="AD635" s="82">
        <v>0</v>
      </c>
      <c r="AE635" s="82">
        <v>0</v>
      </c>
      <c r="AF635" s="82">
        <v>0</v>
      </c>
      <c r="AG635" t="str">
        <f t="shared" si="52"/>
        <v>运营管理部</v>
      </c>
      <c r="AI635" s="90" t="s">
        <v>992</v>
      </c>
      <c r="AJ635" s="90" t="s">
        <v>128</v>
      </c>
      <c r="AX635" t="s">
        <v>992</v>
      </c>
      <c r="AY635" t="s">
        <v>128</v>
      </c>
    </row>
    <row r="636" ht="17.25" spans="25:51">
      <c r="Y636" s="87"/>
      <c r="Z636">
        <f t="shared" si="53"/>
        <v>0</v>
      </c>
      <c r="AA636" t="str">
        <f t="shared" si="51"/>
        <v>运营管理部</v>
      </c>
      <c r="AB636" s="82" t="s">
        <v>380</v>
      </c>
      <c r="AC636" s="82">
        <v>0</v>
      </c>
      <c r="AD636" s="82">
        <v>0</v>
      </c>
      <c r="AE636" s="82">
        <v>0</v>
      </c>
      <c r="AF636" s="82">
        <v>0</v>
      </c>
      <c r="AG636" t="str">
        <f t="shared" si="52"/>
        <v>运营管理部</v>
      </c>
      <c r="AI636" s="93" t="s">
        <v>993</v>
      </c>
      <c r="AJ636" s="90" t="s">
        <v>107</v>
      </c>
      <c r="AX636" t="s">
        <v>993</v>
      </c>
      <c r="AY636" t="s">
        <v>107</v>
      </c>
    </row>
    <row r="637" ht="17.25" spans="25:51">
      <c r="Y637" s="87"/>
      <c r="Z637">
        <f t="shared" si="53"/>
        <v>0</v>
      </c>
      <c r="AA637" t="str">
        <f t="shared" si="51"/>
        <v>蔡路支行</v>
      </c>
      <c r="AB637" s="82" t="s">
        <v>499</v>
      </c>
      <c r="AC637" s="82">
        <v>0</v>
      </c>
      <c r="AD637" s="82">
        <v>0</v>
      </c>
      <c r="AE637" s="82">
        <v>0</v>
      </c>
      <c r="AF637" s="82">
        <v>0</v>
      </c>
      <c r="AG637" t="str">
        <f t="shared" si="52"/>
        <v>蔡路支行</v>
      </c>
      <c r="AI637" s="95" t="s">
        <v>343</v>
      </c>
      <c r="AJ637" s="90" t="s">
        <v>107</v>
      </c>
      <c r="AX637" t="s">
        <v>343</v>
      </c>
      <c r="AY637" t="s">
        <v>107</v>
      </c>
    </row>
    <row r="638" ht="17.25" spans="25:51">
      <c r="Y638" s="87"/>
      <c r="Z638">
        <f t="shared" si="53"/>
        <v>0</v>
      </c>
      <c r="AA638" t="str">
        <f t="shared" si="51"/>
        <v>运营管理部</v>
      </c>
      <c r="AB638" s="82" t="s">
        <v>404</v>
      </c>
      <c r="AC638" s="82">
        <v>0</v>
      </c>
      <c r="AD638" s="82">
        <v>0</v>
      </c>
      <c r="AE638" s="82">
        <v>0</v>
      </c>
      <c r="AF638" s="82">
        <v>0</v>
      </c>
      <c r="AG638" t="str">
        <f t="shared" si="52"/>
        <v>运营管理部</v>
      </c>
      <c r="AI638" s="94" t="s">
        <v>919</v>
      </c>
      <c r="AJ638" s="90" t="s">
        <v>107</v>
      </c>
      <c r="AX638" t="s">
        <v>919</v>
      </c>
      <c r="AY638" t="s">
        <v>107</v>
      </c>
    </row>
    <row r="639" ht="17.25" spans="25:51">
      <c r="Y639" s="87"/>
      <c r="Z639">
        <f t="shared" si="53"/>
        <v>0</v>
      </c>
      <c r="AA639" t="str">
        <f t="shared" si="51"/>
        <v>曹路支行</v>
      </c>
      <c r="AB639" s="82" t="s">
        <v>871</v>
      </c>
      <c r="AC639" s="82">
        <v>0</v>
      </c>
      <c r="AD639" s="82">
        <v>0</v>
      </c>
      <c r="AE639" s="82">
        <v>0</v>
      </c>
      <c r="AF639" s="82">
        <v>0</v>
      </c>
      <c r="AG639" t="str">
        <f t="shared" si="52"/>
        <v>曹路支行</v>
      </c>
      <c r="AI639" s="96" t="s">
        <v>970</v>
      </c>
      <c r="AJ639" s="90" t="s">
        <v>107</v>
      </c>
      <c r="AX639" t="s">
        <v>970</v>
      </c>
      <c r="AY639" t="s">
        <v>107</v>
      </c>
    </row>
    <row r="640" ht="17.25" spans="25:51">
      <c r="Y640" s="87"/>
      <c r="Z640">
        <f t="shared" si="53"/>
        <v>0</v>
      </c>
      <c r="AA640" t="str">
        <f t="shared" si="51"/>
        <v>施湾支行</v>
      </c>
      <c r="AB640" s="82" t="s">
        <v>502</v>
      </c>
      <c r="AC640" s="82">
        <v>0</v>
      </c>
      <c r="AD640" s="82">
        <v>0</v>
      </c>
      <c r="AE640" s="82">
        <v>0</v>
      </c>
      <c r="AF640" s="82">
        <v>0</v>
      </c>
      <c r="AG640" t="str">
        <f t="shared" si="52"/>
        <v>施湾支行</v>
      </c>
      <c r="AI640" s="90" t="s">
        <v>798</v>
      </c>
      <c r="AJ640" s="90" t="s">
        <v>107</v>
      </c>
      <c r="AX640" t="s">
        <v>798</v>
      </c>
      <c r="AY640" t="s">
        <v>107</v>
      </c>
    </row>
    <row r="641" ht="17.25" spans="25:51">
      <c r="Y641" s="87"/>
      <c r="Z641">
        <f t="shared" si="53"/>
        <v>0</v>
      </c>
      <c r="AA641" t="str">
        <f t="shared" si="51"/>
        <v>张江支行</v>
      </c>
      <c r="AB641" s="82" t="s">
        <v>963</v>
      </c>
      <c r="AC641" s="82">
        <v>0</v>
      </c>
      <c r="AD641" s="82">
        <v>0</v>
      </c>
      <c r="AE641" s="82">
        <v>0</v>
      </c>
      <c r="AF641" s="82">
        <v>0</v>
      </c>
      <c r="AG641" t="str">
        <f t="shared" si="52"/>
        <v>张江支行</v>
      </c>
      <c r="AI641" s="90" t="s">
        <v>294</v>
      </c>
      <c r="AJ641" s="90" t="s">
        <v>107</v>
      </c>
      <c r="AX641" t="s">
        <v>294</v>
      </c>
      <c r="AY641" t="s">
        <v>107</v>
      </c>
    </row>
    <row r="642" ht="17.25" spans="25:51">
      <c r="Y642" s="87"/>
      <c r="Z642">
        <f t="shared" si="53"/>
        <v>0</v>
      </c>
      <c r="AA642" t="str">
        <f t="shared" ref="AA642:AA705" si="54">AG642</f>
        <v>施湾支行</v>
      </c>
      <c r="AB642" s="82" t="s">
        <v>994</v>
      </c>
      <c r="AC642" s="82">
        <v>0</v>
      </c>
      <c r="AD642" s="82">
        <v>0</v>
      </c>
      <c r="AE642" s="82">
        <v>0</v>
      </c>
      <c r="AF642" s="82">
        <v>0</v>
      </c>
      <c r="AG642" t="str">
        <f t="shared" ref="AG642:AG705" si="55">IFERROR(VLOOKUP(AB642,$AI:$AJ,2,FALSE),0)</f>
        <v>施湾支行</v>
      </c>
      <c r="AI642" s="90" t="s">
        <v>838</v>
      </c>
      <c r="AJ642" s="90" t="s">
        <v>107</v>
      </c>
      <c r="AX642" t="s">
        <v>838</v>
      </c>
      <c r="AY642" t="s">
        <v>107</v>
      </c>
    </row>
    <row r="643" ht="17.25" spans="25:51">
      <c r="Y643" s="87"/>
      <c r="Z643">
        <f t="shared" si="53"/>
        <v>0</v>
      </c>
      <c r="AA643" t="str">
        <f t="shared" si="54"/>
        <v>零售金融部</v>
      </c>
      <c r="AB643" s="82" t="s">
        <v>261</v>
      </c>
      <c r="AC643" s="82">
        <v>0</v>
      </c>
      <c r="AD643" s="82">
        <v>0</v>
      </c>
      <c r="AE643" s="82">
        <v>0</v>
      </c>
      <c r="AF643" s="82">
        <v>0</v>
      </c>
      <c r="AG643" t="str">
        <f t="shared" si="55"/>
        <v>零售金融部</v>
      </c>
      <c r="AI643" s="90" t="s">
        <v>457</v>
      </c>
      <c r="AJ643" s="90" t="s">
        <v>107</v>
      </c>
      <c r="AX643" t="s">
        <v>457</v>
      </c>
      <c r="AY643" t="s">
        <v>107</v>
      </c>
    </row>
    <row r="644" ht="17.25" spans="25:51">
      <c r="Y644" s="87"/>
      <c r="Z644">
        <f t="shared" si="53"/>
        <v>0</v>
      </c>
      <c r="AA644" t="str">
        <f t="shared" si="54"/>
        <v>川沙支行</v>
      </c>
      <c r="AB644" s="82" t="s">
        <v>995</v>
      </c>
      <c r="AC644" s="82">
        <v>0</v>
      </c>
      <c r="AD644" s="82">
        <v>0</v>
      </c>
      <c r="AE644" s="82">
        <v>0</v>
      </c>
      <c r="AF644" s="82">
        <v>0</v>
      </c>
      <c r="AG644" t="str">
        <f t="shared" si="55"/>
        <v>川沙支行</v>
      </c>
      <c r="AI644" s="90" t="s">
        <v>652</v>
      </c>
      <c r="AJ644" s="90" t="s">
        <v>107</v>
      </c>
      <c r="AX644" t="s">
        <v>652</v>
      </c>
      <c r="AY644" t="s">
        <v>107</v>
      </c>
    </row>
    <row r="645" ht="17.25" spans="25:51">
      <c r="Y645" s="87"/>
      <c r="Z645">
        <f t="shared" si="53"/>
        <v>0</v>
      </c>
      <c r="AA645" t="str">
        <f t="shared" si="54"/>
        <v>南新支行</v>
      </c>
      <c r="AB645" s="82" t="s">
        <v>747</v>
      </c>
      <c r="AC645" s="82">
        <v>0</v>
      </c>
      <c r="AD645" s="82">
        <v>0</v>
      </c>
      <c r="AE645" s="82">
        <v>0</v>
      </c>
      <c r="AF645" s="82">
        <v>0</v>
      </c>
      <c r="AG645" t="str">
        <f t="shared" si="55"/>
        <v>南新支行</v>
      </c>
      <c r="AI645" s="90" t="s">
        <v>996</v>
      </c>
      <c r="AJ645" s="90" t="s">
        <v>107</v>
      </c>
      <c r="AX645" t="s">
        <v>996</v>
      </c>
      <c r="AY645" t="s">
        <v>107</v>
      </c>
    </row>
    <row r="646" ht="17.25" spans="25:51">
      <c r="Y646" s="87"/>
      <c r="Z646">
        <f t="shared" si="53"/>
        <v>0</v>
      </c>
      <c r="AA646" t="str">
        <f t="shared" si="54"/>
        <v>杨思支行</v>
      </c>
      <c r="AB646" s="82" t="s">
        <v>198</v>
      </c>
      <c r="AC646" s="82">
        <v>0</v>
      </c>
      <c r="AD646" s="82">
        <v>0</v>
      </c>
      <c r="AE646" s="82">
        <v>0</v>
      </c>
      <c r="AF646" s="82">
        <v>0</v>
      </c>
      <c r="AG646" t="str">
        <f t="shared" si="55"/>
        <v>杨思支行</v>
      </c>
      <c r="AI646" s="90" t="s">
        <v>437</v>
      </c>
      <c r="AJ646" s="90" t="s">
        <v>107</v>
      </c>
      <c r="AX646" t="s">
        <v>437</v>
      </c>
      <c r="AY646" t="s">
        <v>107</v>
      </c>
    </row>
    <row r="647" ht="17.25" spans="25:51">
      <c r="Y647" s="87"/>
      <c r="Z647">
        <f t="shared" si="53"/>
        <v>0</v>
      </c>
      <c r="AA647" t="str">
        <f t="shared" si="54"/>
        <v>江镇支行</v>
      </c>
      <c r="AB647" s="82" t="s">
        <v>997</v>
      </c>
      <c r="AC647" s="82">
        <v>0</v>
      </c>
      <c r="AD647" s="82">
        <v>0</v>
      </c>
      <c r="AE647" s="82">
        <v>0</v>
      </c>
      <c r="AF647" s="82">
        <v>0</v>
      </c>
      <c r="AG647" t="str">
        <f t="shared" si="55"/>
        <v>江镇支行</v>
      </c>
      <c r="AI647" s="90" t="s">
        <v>110</v>
      </c>
      <c r="AJ647" s="90" t="s">
        <v>159</v>
      </c>
      <c r="AX647" t="s">
        <v>110</v>
      </c>
      <c r="AY647" t="s">
        <v>159</v>
      </c>
    </row>
    <row r="648" ht="17.25" spans="25:51">
      <c r="Y648" s="87"/>
      <c r="Z648">
        <f t="shared" si="53"/>
        <v>0</v>
      </c>
      <c r="AA648" t="str">
        <f t="shared" si="54"/>
        <v>北蔡支行</v>
      </c>
      <c r="AB648" s="82" t="s">
        <v>784</v>
      </c>
      <c r="AC648" s="82">
        <v>0</v>
      </c>
      <c r="AD648" s="82">
        <v>0</v>
      </c>
      <c r="AE648" s="82">
        <v>0</v>
      </c>
      <c r="AF648" s="82">
        <v>0</v>
      </c>
      <c r="AG648" t="str">
        <f t="shared" si="55"/>
        <v>北蔡支行</v>
      </c>
      <c r="AI648" s="90" t="s">
        <v>544</v>
      </c>
      <c r="AJ648" s="90" t="s">
        <v>107</v>
      </c>
      <c r="AX648" t="s">
        <v>544</v>
      </c>
      <c r="AY648" t="s">
        <v>107</v>
      </c>
    </row>
    <row r="649" ht="17.25" spans="25:51">
      <c r="Y649" s="87"/>
      <c r="Z649">
        <f t="shared" si="53"/>
        <v>0</v>
      </c>
      <c r="AA649" t="str">
        <f t="shared" si="54"/>
        <v>潼港分理处</v>
      </c>
      <c r="AB649" s="82" t="s">
        <v>911</v>
      </c>
      <c r="AC649" s="82">
        <v>0</v>
      </c>
      <c r="AD649" s="82">
        <v>0</v>
      </c>
      <c r="AE649" s="82">
        <v>0</v>
      </c>
      <c r="AF649" s="82">
        <v>0</v>
      </c>
      <c r="AG649" t="str">
        <f t="shared" si="55"/>
        <v>潼港分理处</v>
      </c>
      <c r="AI649" s="90" t="s">
        <v>362</v>
      </c>
      <c r="AJ649" s="90" t="s">
        <v>107</v>
      </c>
      <c r="AX649" t="s">
        <v>362</v>
      </c>
      <c r="AY649" t="s">
        <v>107</v>
      </c>
    </row>
    <row r="650" ht="17.25" spans="25:51">
      <c r="Y650" s="87"/>
      <c r="Z650">
        <f t="shared" si="53"/>
        <v>0</v>
      </c>
      <c r="AA650" t="str">
        <f t="shared" si="54"/>
        <v>运营管理部</v>
      </c>
      <c r="AB650" s="82" t="s">
        <v>383</v>
      </c>
      <c r="AC650" s="82">
        <v>0</v>
      </c>
      <c r="AD650" s="82">
        <v>0</v>
      </c>
      <c r="AE650" s="82">
        <v>0</v>
      </c>
      <c r="AF650" s="82">
        <v>0</v>
      </c>
      <c r="AG650" t="str">
        <f t="shared" si="55"/>
        <v>运营管理部</v>
      </c>
      <c r="AI650" s="90" t="s">
        <v>998</v>
      </c>
      <c r="AJ650" s="90" t="s">
        <v>107</v>
      </c>
      <c r="AX650" t="s">
        <v>998</v>
      </c>
      <c r="AY650" t="s">
        <v>107</v>
      </c>
    </row>
    <row r="651" ht="17.25" spans="25:51">
      <c r="Y651" s="87"/>
      <c r="Z651">
        <f t="shared" si="53"/>
        <v>0</v>
      </c>
      <c r="AA651" t="str">
        <f t="shared" si="54"/>
        <v>营业部</v>
      </c>
      <c r="AB651" s="82" t="s">
        <v>598</v>
      </c>
      <c r="AC651" s="82">
        <v>0</v>
      </c>
      <c r="AD651" s="82">
        <v>0</v>
      </c>
      <c r="AE651" s="82">
        <v>0</v>
      </c>
      <c r="AF651" s="82">
        <v>0</v>
      </c>
      <c r="AG651" t="str">
        <f t="shared" si="55"/>
        <v>营业部</v>
      </c>
      <c r="AI651" s="90" t="s">
        <v>999</v>
      </c>
      <c r="AJ651" s="90" t="s">
        <v>107</v>
      </c>
      <c r="AX651" t="s">
        <v>999</v>
      </c>
      <c r="AY651" t="s">
        <v>107</v>
      </c>
    </row>
    <row r="652" ht="17.25" spans="25:51">
      <c r="Y652" s="87"/>
      <c r="Z652">
        <f t="shared" si="53"/>
        <v>0</v>
      </c>
      <c r="AA652" t="str">
        <f t="shared" si="54"/>
        <v>凌兆分理处</v>
      </c>
      <c r="AB652" s="82" t="s">
        <v>768</v>
      </c>
      <c r="AC652" s="82">
        <v>0</v>
      </c>
      <c r="AD652" s="82">
        <v>0</v>
      </c>
      <c r="AE652" s="82">
        <v>0</v>
      </c>
      <c r="AF652" s="82">
        <v>0</v>
      </c>
      <c r="AG652" t="str">
        <f t="shared" si="55"/>
        <v>凌兆分理处</v>
      </c>
      <c r="AI652" s="90" t="s">
        <v>903</v>
      </c>
      <c r="AJ652" s="90" t="s">
        <v>107</v>
      </c>
      <c r="AX652" t="s">
        <v>903</v>
      </c>
      <c r="AY652" t="s">
        <v>107</v>
      </c>
    </row>
    <row r="653" ht="17.25" spans="25:51">
      <c r="Y653" s="87"/>
      <c r="Z653">
        <f t="shared" si="53"/>
        <v>0</v>
      </c>
      <c r="AA653">
        <f t="shared" si="54"/>
        <v>0</v>
      </c>
      <c r="AB653" s="82" t="s">
        <v>1000</v>
      </c>
      <c r="AC653" s="82">
        <v>0</v>
      </c>
      <c r="AD653" s="82">
        <v>0</v>
      </c>
      <c r="AE653" s="82">
        <v>0</v>
      </c>
      <c r="AF653" s="82">
        <v>0</v>
      </c>
      <c r="AG653">
        <f t="shared" si="55"/>
        <v>0</v>
      </c>
      <c r="AI653" s="90" t="s">
        <v>1002</v>
      </c>
      <c r="AJ653" s="90" t="s">
        <v>107</v>
      </c>
      <c r="AX653" t="s">
        <v>1002</v>
      </c>
      <c r="AY653" t="s">
        <v>107</v>
      </c>
    </row>
    <row r="654" ht="17.25" spans="25:51">
      <c r="Y654" s="87"/>
      <c r="Z654">
        <f t="shared" si="53"/>
        <v>0</v>
      </c>
      <c r="AA654" t="str">
        <f t="shared" si="54"/>
        <v>施湾支行</v>
      </c>
      <c r="AB654" s="82" t="s">
        <v>1001</v>
      </c>
      <c r="AC654" s="82">
        <v>0</v>
      </c>
      <c r="AD654" s="82">
        <v>0</v>
      </c>
      <c r="AE654" s="82">
        <v>0</v>
      </c>
      <c r="AF654" s="82">
        <v>0</v>
      </c>
      <c r="AG654" t="str">
        <f t="shared" si="55"/>
        <v>施湾支行</v>
      </c>
      <c r="AI654" s="90" t="s">
        <v>878</v>
      </c>
      <c r="AJ654" s="90" t="s">
        <v>107</v>
      </c>
      <c r="AX654" t="s">
        <v>878</v>
      </c>
      <c r="AY654" t="s">
        <v>107</v>
      </c>
    </row>
    <row r="655" ht="17.25" spans="25:51">
      <c r="Y655" s="87"/>
      <c r="Z655">
        <f t="shared" si="53"/>
        <v>0</v>
      </c>
      <c r="AA655" t="str">
        <f t="shared" si="54"/>
        <v>花木支行</v>
      </c>
      <c r="AB655" s="82" t="s">
        <v>505</v>
      </c>
      <c r="AC655" s="82">
        <v>0</v>
      </c>
      <c r="AD655" s="82">
        <v>0</v>
      </c>
      <c r="AE655" s="82">
        <v>0</v>
      </c>
      <c r="AF655" s="82">
        <v>0</v>
      </c>
      <c r="AG655" t="str">
        <f t="shared" si="55"/>
        <v>花木支行</v>
      </c>
      <c r="AI655" s="90" t="s">
        <v>1004</v>
      </c>
      <c r="AJ655" s="90" t="s">
        <v>107</v>
      </c>
      <c r="AX655" t="s">
        <v>1004</v>
      </c>
      <c r="AY655" t="s">
        <v>107</v>
      </c>
    </row>
    <row r="656" ht="17.25" spans="25:51">
      <c r="Y656" s="87"/>
      <c r="Z656">
        <f t="shared" si="53"/>
        <v>0</v>
      </c>
      <c r="AA656" t="str">
        <f t="shared" si="54"/>
        <v>合庆支行</v>
      </c>
      <c r="AB656" s="82" t="s">
        <v>1003</v>
      </c>
      <c r="AC656" s="82">
        <v>0</v>
      </c>
      <c r="AD656" s="82">
        <v>0</v>
      </c>
      <c r="AE656" s="82">
        <v>0</v>
      </c>
      <c r="AF656" s="82">
        <v>0</v>
      </c>
      <c r="AG656" t="str">
        <f t="shared" si="55"/>
        <v>合庆支行</v>
      </c>
      <c r="AI656" s="95" t="s">
        <v>1005</v>
      </c>
      <c r="AJ656" s="90" t="s">
        <v>107</v>
      </c>
      <c r="AX656" t="s">
        <v>1005</v>
      </c>
      <c r="AY656" t="s">
        <v>107</v>
      </c>
    </row>
    <row r="657" ht="17.25" spans="25:51">
      <c r="Y657" s="87"/>
      <c r="Z657">
        <f t="shared" si="53"/>
        <v>0</v>
      </c>
      <c r="AA657" t="str">
        <f t="shared" si="54"/>
        <v>运营管理部</v>
      </c>
      <c r="AB657" s="82" t="s">
        <v>406</v>
      </c>
      <c r="AC657" s="82">
        <v>0</v>
      </c>
      <c r="AD657" s="82">
        <v>0</v>
      </c>
      <c r="AE657" s="82">
        <v>0</v>
      </c>
      <c r="AF657" s="82">
        <v>0</v>
      </c>
      <c r="AG657" t="str">
        <f t="shared" si="55"/>
        <v>运营管理部</v>
      </c>
      <c r="AI657" s="95" t="s">
        <v>955</v>
      </c>
      <c r="AJ657" s="90" t="s">
        <v>102</v>
      </c>
      <c r="AX657" t="s">
        <v>955</v>
      </c>
      <c r="AY657" t="s">
        <v>102</v>
      </c>
    </row>
    <row r="658" ht="17.25" spans="25:51">
      <c r="Y658" s="87"/>
      <c r="Z658">
        <f t="shared" si="53"/>
        <v>0</v>
      </c>
      <c r="AA658" t="str">
        <f t="shared" si="54"/>
        <v>高桥支行</v>
      </c>
      <c r="AB658" s="82" t="s">
        <v>508</v>
      </c>
      <c r="AC658" s="82">
        <v>0</v>
      </c>
      <c r="AD658" s="82">
        <v>0</v>
      </c>
      <c r="AE658" s="82">
        <v>0</v>
      </c>
      <c r="AF658" s="82">
        <v>0</v>
      </c>
      <c r="AG658" t="str">
        <f t="shared" si="55"/>
        <v>高桥支行</v>
      </c>
      <c r="AI658" s="96" t="s">
        <v>452</v>
      </c>
      <c r="AJ658" s="90" t="s">
        <v>102</v>
      </c>
      <c r="AX658" t="s">
        <v>452</v>
      </c>
      <c r="AY658" t="s">
        <v>102</v>
      </c>
    </row>
    <row r="659" ht="17.25" spans="25:51">
      <c r="Y659" s="87"/>
      <c r="Z659">
        <f t="shared" si="53"/>
        <v>0</v>
      </c>
      <c r="AA659" t="str">
        <f t="shared" si="54"/>
        <v>杨园支行</v>
      </c>
      <c r="AB659" s="82" t="s">
        <v>510</v>
      </c>
      <c r="AC659" s="82">
        <v>0</v>
      </c>
      <c r="AD659" s="82">
        <v>0</v>
      </c>
      <c r="AE659" s="82">
        <v>0</v>
      </c>
      <c r="AF659" s="82">
        <v>0</v>
      </c>
      <c r="AG659" t="str">
        <f t="shared" si="55"/>
        <v>杨园支行</v>
      </c>
      <c r="AI659" s="90" t="s">
        <v>83</v>
      </c>
      <c r="AJ659" s="90" t="s">
        <v>102</v>
      </c>
      <c r="AX659" t="s">
        <v>83</v>
      </c>
      <c r="AY659" t="s">
        <v>102</v>
      </c>
    </row>
    <row r="660" ht="17.25" spans="25:51">
      <c r="Y660" s="87"/>
      <c r="Z660">
        <f t="shared" si="53"/>
        <v>0</v>
      </c>
      <c r="AA660">
        <f t="shared" si="54"/>
        <v>0</v>
      </c>
      <c r="AB660" s="82" t="s">
        <v>1006</v>
      </c>
      <c r="AC660" s="82">
        <v>0</v>
      </c>
      <c r="AD660" s="82">
        <v>0</v>
      </c>
      <c r="AE660" s="82">
        <v>0</v>
      </c>
      <c r="AF660" s="82">
        <v>0</v>
      </c>
      <c r="AG660">
        <f t="shared" si="55"/>
        <v>0</v>
      </c>
      <c r="AI660" s="90" t="s">
        <v>881</v>
      </c>
      <c r="AJ660" s="90" t="s">
        <v>102</v>
      </c>
      <c r="AX660" t="s">
        <v>881</v>
      </c>
      <c r="AY660" t="s">
        <v>102</v>
      </c>
    </row>
    <row r="661" ht="17.25" spans="25:51">
      <c r="Y661" s="87"/>
      <c r="Z661">
        <f t="shared" si="53"/>
        <v>0</v>
      </c>
      <c r="AA661" t="str">
        <f t="shared" si="54"/>
        <v>市场一部</v>
      </c>
      <c r="AB661" s="82" t="s">
        <v>586</v>
      </c>
      <c r="AC661" s="82">
        <v>0</v>
      </c>
      <c r="AD661" s="82">
        <v>100000</v>
      </c>
      <c r="AE661" s="82">
        <v>0</v>
      </c>
      <c r="AF661" s="82">
        <v>200000</v>
      </c>
      <c r="AG661" t="str">
        <f t="shared" si="55"/>
        <v>市场一部</v>
      </c>
      <c r="AI661" s="90" t="s">
        <v>759</v>
      </c>
      <c r="AJ661" s="90" t="s">
        <v>102</v>
      </c>
      <c r="AX661" t="s">
        <v>759</v>
      </c>
      <c r="AY661" t="s">
        <v>102</v>
      </c>
    </row>
    <row r="662" ht="17.25" spans="25:51">
      <c r="Y662" s="87"/>
      <c r="Z662">
        <f t="shared" si="53"/>
        <v>0</v>
      </c>
      <c r="AA662" t="str">
        <f t="shared" si="54"/>
        <v>和炯路支行</v>
      </c>
      <c r="AB662" s="82" t="s">
        <v>749</v>
      </c>
      <c r="AC662" s="82">
        <v>0</v>
      </c>
      <c r="AD662" s="82">
        <v>0</v>
      </c>
      <c r="AE662" s="82">
        <v>0</v>
      </c>
      <c r="AF662" s="82">
        <v>5600</v>
      </c>
      <c r="AG662" t="str">
        <f t="shared" si="55"/>
        <v>和炯路支行</v>
      </c>
      <c r="AI662" s="90" t="s">
        <v>324</v>
      </c>
      <c r="AJ662" s="90" t="s">
        <v>102</v>
      </c>
      <c r="AX662" t="s">
        <v>324</v>
      </c>
      <c r="AY662" t="s">
        <v>102</v>
      </c>
    </row>
    <row r="663" ht="17.25" spans="25:51">
      <c r="Y663" s="87"/>
      <c r="Z663">
        <f t="shared" si="53"/>
        <v>0</v>
      </c>
      <c r="AA663" t="str">
        <f t="shared" si="54"/>
        <v>北蔡支行</v>
      </c>
      <c r="AB663" s="82" t="s">
        <v>512</v>
      </c>
      <c r="AC663" s="82">
        <v>0</v>
      </c>
      <c r="AD663" s="82">
        <v>0</v>
      </c>
      <c r="AE663" s="82">
        <v>0</v>
      </c>
      <c r="AF663" s="82">
        <v>0</v>
      </c>
      <c r="AG663" t="str">
        <f t="shared" si="55"/>
        <v>北蔡支行</v>
      </c>
      <c r="AI663" s="90" t="s">
        <v>1008</v>
      </c>
      <c r="AJ663" s="90" t="s">
        <v>102</v>
      </c>
      <c r="AX663" t="s">
        <v>1008</v>
      </c>
      <c r="AY663" t="s">
        <v>102</v>
      </c>
    </row>
    <row r="664" ht="17.25" spans="25:51">
      <c r="Y664" s="87"/>
      <c r="Z664">
        <f t="shared" si="53"/>
        <v>0</v>
      </c>
      <c r="AA664" t="str">
        <f t="shared" si="54"/>
        <v>黄楼支行</v>
      </c>
      <c r="AB664" s="82" t="s">
        <v>1007</v>
      </c>
      <c r="AC664" s="82">
        <v>0</v>
      </c>
      <c r="AD664" s="82">
        <v>0</v>
      </c>
      <c r="AE664" s="82">
        <v>0</v>
      </c>
      <c r="AF664" s="82">
        <v>0</v>
      </c>
      <c r="AG664" t="str">
        <f t="shared" si="55"/>
        <v>黄楼支行</v>
      </c>
      <c r="AI664" s="90" t="s">
        <v>1009</v>
      </c>
      <c r="AJ664" s="90" t="s">
        <v>102</v>
      </c>
      <c r="AX664" t="s">
        <v>1009</v>
      </c>
      <c r="AY664" t="s">
        <v>102</v>
      </c>
    </row>
    <row r="665" ht="17.25" spans="25:51">
      <c r="Y665" s="87"/>
      <c r="Z665">
        <f t="shared" si="53"/>
        <v>0</v>
      </c>
      <c r="AA665" t="str">
        <f t="shared" si="54"/>
        <v>金桥支行</v>
      </c>
      <c r="AB665" s="82" t="s">
        <v>846</v>
      </c>
      <c r="AC665" s="82">
        <v>0</v>
      </c>
      <c r="AD665" s="82">
        <v>0</v>
      </c>
      <c r="AE665" s="82">
        <v>0</v>
      </c>
      <c r="AF665" s="82">
        <v>0</v>
      </c>
      <c r="AG665" t="str">
        <f t="shared" si="55"/>
        <v>金桥支行</v>
      </c>
      <c r="AI665" s="90" t="s">
        <v>1010</v>
      </c>
      <c r="AJ665" s="90" t="s">
        <v>102</v>
      </c>
      <c r="AX665" t="s">
        <v>1010</v>
      </c>
      <c r="AY665" t="s">
        <v>102</v>
      </c>
    </row>
    <row r="666" ht="17.25" spans="25:51">
      <c r="Y666" s="87"/>
      <c r="Z666">
        <f t="shared" si="53"/>
        <v>0</v>
      </c>
      <c r="AA666" t="str">
        <f t="shared" si="54"/>
        <v>东波分理处</v>
      </c>
      <c r="AB666" s="82" t="s">
        <v>514</v>
      </c>
      <c r="AC666" s="82">
        <v>0</v>
      </c>
      <c r="AD666" s="82">
        <v>0</v>
      </c>
      <c r="AE666" s="82">
        <v>0</v>
      </c>
      <c r="AF666" s="82">
        <v>0</v>
      </c>
      <c r="AG666" t="str">
        <f t="shared" si="55"/>
        <v>东波分理处</v>
      </c>
      <c r="AI666" s="90" t="s">
        <v>304</v>
      </c>
      <c r="AJ666" s="90" t="s">
        <v>102</v>
      </c>
      <c r="AX666" t="s">
        <v>304</v>
      </c>
      <c r="AY666" t="s">
        <v>102</v>
      </c>
    </row>
    <row r="667" ht="17.25" spans="25:51">
      <c r="Y667" s="87"/>
      <c r="Z667">
        <f t="shared" si="53"/>
        <v>0</v>
      </c>
      <c r="AA667" t="str">
        <f t="shared" si="54"/>
        <v>金桥支行</v>
      </c>
      <c r="AB667" s="82" t="s">
        <v>854</v>
      </c>
      <c r="AC667" s="82">
        <v>0</v>
      </c>
      <c r="AD667" s="82">
        <v>0</v>
      </c>
      <c r="AE667" s="82">
        <v>0</v>
      </c>
      <c r="AF667" s="82">
        <v>0</v>
      </c>
      <c r="AG667" t="str">
        <f t="shared" si="55"/>
        <v>金桥支行</v>
      </c>
      <c r="AI667" s="93" t="s">
        <v>641</v>
      </c>
      <c r="AJ667" s="90" t="s">
        <v>35</v>
      </c>
      <c r="AX667" t="s">
        <v>641</v>
      </c>
      <c r="AY667" t="s">
        <v>35</v>
      </c>
    </row>
    <row r="668" ht="17.25" spans="25:51">
      <c r="Y668" s="87"/>
      <c r="Z668">
        <f t="shared" si="53"/>
        <v>0</v>
      </c>
      <c r="AA668" t="str">
        <f t="shared" si="54"/>
        <v>公司金融部</v>
      </c>
      <c r="AB668" s="82" t="s">
        <v>234</v>
      </c>
      <c r="AC668" s="82">
        <v>0</v>
      </c>
      <c r="AD668" s="82">
        <v>0</v>
      </c>
      <c r="AE668" s="82">
        <v>0</v>
      </c>
      <c r="AF668" s="82">
        <v>0</v>
      </c>
      <c r="AG668" t="str">
        <f t="shared" si="55"/>
        <v>公司金融部</v>
      </c>
      <c r="AI668" s="94" t="s">
        <v>946</v>
      </c>
      <c r="AJ668" s="90" t="s">
        <v>35</v>
      </c>
      <c r="AX668" t="s">
        <v>946</v>
      </c>
      <c r="AY668" t="s">
        <v>35</v>
      </c>
    </row>
    <row r="669" ht="17.25" spans="25:51">
      <c r="Y669" s="87"/>
      <c r="Z669">
        <f t="shared" si="53"/>
        <v>0</v>
      </c>
      <c r="AA669" t="str">
        <f t="shared" si="54"/>
        <v>南新分理处</v>
      </c>
      <c r="AB669" s="82" t="s">
        <v>828</v>
      </c>
      <c r="AC669" s="82">
        <v>0</v>
      </c>
      <c r="AD669" s="82">
        <v>0</v>
      </c>
      <c r="AE669" s="82">
        <v>0</v>
      </c>
      <c r="AF669" s="82">
        <v>20000</v>
      </c>
      <c r="AG669" t="str">
        <f t="shared" si="55"/>
        <v>南新分理处</v>
      </c>
      <c r="AI669" s="95" t="s">
        <v>491</v>
      </c>
      <c r="AJ669" s="90" t="s">
        <v>35</v>
      </c>
      <c r="AX669" t="s">
        <v>491</v>
      </c>
      <c r="AY669" t="s">
        <v>35</v>
      </c>
    </row>
    <row r="670" ht="17.25" spans="25:51">
      <c r="Y670" s="87"/>
      <c r="Z670">
        <f t="shared" si="53"/>
        <v>0</v>
      </c>
      <c r="AA670">
        <f t="shared" si="54"/>
        <v>0</v>
      </c>
      <c r="AB670" s="82" t="s">
        <v>1011</v>
      </c>
      <c r="AC670" s="82">
        <v>0</v>
      </c>
      <c r="AD670" s="82">
        <v>0</v>
      </c>
      <c r="AE670" s="82">
        <v>0</v>
      </c>
      <c r="AF670" s="82">
        <v>0</v>
      </c>
      <c r="AG670">
        <f t="shared" si="55"/>
        <v>0</v>
      </c>
      <c r="AI670" s="90" t="s">
        <v>780</v>
      </c>
      <c r="AJ670" s="90" t="s">
        <v>35</v>
      </c>
      <c r="AX670" t="s">
        <v>780</v>
      </c>
      <c r="AY670" t="s">
        <v>35</v>
      </c>
    </row>
    <row r="671" ht="17.25" spans="25:51">
      <c r="Y671" s="87"/>
      <c r="Z671">
        <f t="shared" si="53"/>
        <v>0</v>
      </c>
      <c r="AA671">
        <f t="shared" si="54"/>
        <v>0</v>
      </c>
      <c r="AB671" s="82" t="s">
        <v>1012</v>
      </c>
      <c r="AC671" s="82">
        <v>0</v>
      </c>
      <c r="AD671" s="82">
        <v>0</v>
      </c>
      <c r="AE671" s="82">
        <v>0</v>
      </c>
      <c r="AF671" s="82">
        <v>0</v>
      </c>
      <c r="AG671">
        <f t="shared" si="55"/>
        <v>0</v>
      </c>
      <c r="AI671" s="96" t="s">
        <v>105</v>
      </c>
      <c r="AJ671" s="90" t="s">
        <v>35</v>
      </c>
      <c r="AX671" t="s">
        <v>105</v>
      </c>
      <c r="AY671" t="s">
        <v>35</v>
      </c>
    </row>
    <row r="672" ht="17.25" spans="25:51">
      <c r="Y672" s="87"/>
      <c r="Z672">
        <f t="shared" si="53"/>
        <v>0</v>
      </c>
      <c r="AA672">
        <f t="shared" si="54"/>
        <v>0</v>
      </c>
      <c r="AB672" s="82" t="s">
        <v>1013</v>
      </c>
      <c r="AC672" s="82">
        <v>0</v>
      </c>
      <c r="AD672" s="82">
        <v>0</v>
      </c>
      <c r="AE672" s="82">
        <v>0</v>
      </c>
      <c r="AF672" s="82">
        <v>0</v>
      </c>
      <c r="AG672">
        <f t="shared" si="55"/>
        <v>0</v>
      </c>
      <c r="AI672" s="90" t="s">
        <v>1014</v>
      </c>
      <c r="AJ672" s="90" t="s">
        <v>35</v>
      </c>
      <c r="AX672" t="s">
        <v>1014</v>
      </c>
      <c r="AY672" t="s">
        <v>35</v>
      </c>
    </row>
    <row r="673" ht="17.25" spans="25:51">
      <c r="Y673" s="87"/>
      <c r="Z673">
        <f t="shared" si="53"/>
        <v>0</v>
      </c>
      <c r="AA673" t="str">
        <f t="shared" si="54"/>
        <v>曹路支行</v>
      </c>
      <c r="AB673" s="82" t="s">
        <v>865</v>
      </c>
      <c r="AC673" s="82">
        <v>0</v>
      </c>
      <c r="AD673" s="82">
        <v>0</v>
      </c>
      <c r="AE673" s="82">
        <v>0</v>
      </c>
      <c r="AF673" s="82">
        <v>0</v>
      </c>
      <c r="AG673" t="str">
        <f t="shared" si="55"/>
        <v>曹路支行</v>
      </c>
      <c r="AI673" s="90" t="s">
        <v>161</v>
      </c>
      <c r="AJ673" s="90" t="s">
        <v>35</v>
      </c>
      <c r="AX673" t="s">
        <v>161</v>
      </c>
      <c r="AY673" t="s">
        <v>35</v>
      </c>
    </row>
    <row r="674" ht="17.25" spans="25:51">
      <c r="Y674" s="87"/>
      <c r="Z674">
        <f t="shared" si="53"/>
        <v>0</v>
      </c>
      <c r="AA674" t="str">
        <f t="shared" si="54"/>
        <v>凌桥支行</v>
      </c>
      <c r="AB674" s="82" t="s">
        <v>907</v>
      </c>
      <c r="AC674" s="82">
        <v>0</v>
      </c>
      <c r="AD674" s="82">
        <v>0</v>
      </c>
      <c r="AE674" s="82">
        <v>0</v>
      </c>
      <c r="AF674" s="82">
        <v>0</v>
      </c>
      <c r="AG674" t="str">
        <f t="shared" si="55"/>
        <v>凌桥支行</v>
      </c>
      <c r="AI674" s="90" t="s">
        <v>1015</v>
      </c>
      <c r="AJ674" s="90" t="s">
        <v>35</v>
      </c>
      <c r="AX674" t="s">
        <v>1015</v>
      </c>
      <c r="AY674" t="s">
        <v>35</v>
      </c>
    </row>
    <row r="675" ht="17.25" spans="25:51">
      <c r="Y675" s="87"/>
      <c r="Z675">
        <f t="shared" si="53"/>
        <v>0</v>
      </c>
      <c r="AA675" t="str">
        <f t="shared" si="54"/>
        <v>五星路支行</v>
      </c>
      <c r="AB675" s="82" t="s">
        <v>516</v>
      </c>
      <c r="AC675" s="82">
        <v>1</v>
      </c>
      <c r="AD675" s="82">
        <v>0</v>
      </c>
      <c r="AE675" s="82">
        <v>1</v>
      </c>
      <c r="AF675" s="82">
        <v>0</v>
      </c>
      <c r="AG675" t="str">
        <f t="shared" si="55"/>
        <v>五星路支行</v>
      </c>
      <c r="AI675" s="90" t="s">
        <v>542</v>
      </c>
      <c r="AJ675" s="90" t="s">
        <v>35</v>
      </c>
      <c r="AX675" t="s">
        <v>542</v>
      </c>
      <c r="AY675" t="s">
        <v>35</v>
      </c>
    </row>
    <row r="676" ht="17.25" spans="25:51">
      <c r="Y676" s="87"/>
      <c r="Z676">
        <f t="shared" si="53"/>
        <v>0</v>
      </c>
      <c r="AA676" t="str">
        <f t="shared" si="54"/>
        <v>零售市场部</v>
      </c>
      <c r="AB676" s="82" t="s">
        <v>617</v>
      </c>
      <c r="AC676" s="82">
        <v>0</v>
      </c>
      <c r="AD676" s="82">
        <v>0</v>
      </c>
      <c r="AE676" s="82">
        <v>0</v>
      </c>
      <c r="AF676" s="82">
        <v>0</v>
      </c>
      <c r="AG676" t="str">
        <f t="shared" si="55"/>
        <v>零售市场部</v>
      </c>
      <c r="AI676" s="90" t="s">
        <v>471</v>
      </c>
      <c r="AJ676" s="90" t="s">
        <v>35</v>
      </c>
      <c r="AX676" t="s">
        <v>471</v>
      </c>
      <c r="AY676" t="s">
        <v>35</v>
      </c>
    </row>
    <row r="677" ht="17.25" spans="25:51">
      <c r="Y677" s="87"/>
      <c r="Z677">
        <f t="shared" si="53"/>
        <v>0</v>
      </c>
      <c r="AA677" t="str">
        <f t="shared" si="54"/>
        <v>高东支行</v>
      </c>
      <c r="AB677" s="82" t="s">
        <v>937</v>
      </c>
      <c r="AC677" s="82">
        <v>0</v>
      </c>
      <c r="AD677" s="82">
        <v>0</v>
      </c>
      <c r="AE677" s="82">
        <v>0</v>
      </c>
      <c r="AF677" s="82">
        <v>0</v>
      </c>
      <c r="AG677" t="str">
        <f t="shared" si="55"/>
        <v>高东支行</v>
      </c>
      <c r="AI677" s="90" t="s">
        <v>384</v>
      </c>
      <c r="AJ677" s="90" t="s">
        <v>35</v>
      </c>
      <c r="AX677" t="s">
        <v>384</v>
      </c>
      <c r="AY677" t="s">
        <v>35</v>
      </c>
    </row>
    <row r="678" ht="17.25" spans="25:51">
      <c r="Y678" s="87"/>
      <c r="Z678">
        <f t="shared" si="53"/>
        <v>0</v>
      </c>
      <c r="AA678" t="str">
        <f t="shared" si="54"/>
        <v>公司金融部</v>
      </c>
      <c r="AB678" s="82" t="s">
        <v>220</v>
      </c>
      <c r="AC678" s="82">
        <v>0</v>
      </c>
      <c r="AD678" s="82">
        <v>0</v>
      </c>
      <c r="AE678" s="82">
        <v>0</v>
      </c>
      <c r="AF678" s="82">
        <v>0</v>
      </c>
      <c r="AG678" t="str">
        <f t="shared" si="55"/>
        <v>公司金融部</v>
      </c>
      <c r="AI678" s="90" t="s">
        <v>1003</v>
      </c>
      <c r="AJ678" s="90" t="s">
        <v>35</v>
      </c>
      <c r="AX678" t="s">
        <v>1003</v>
      </c>
      <c r="AY678" t="s">
        <v>35</v>
      </c>
    </row>
    <row r="679" ht="17.25" spans="25:51">
      <c r="Y679" s="87"/>
      <c r="Z679">
        <f t="shared" si="53"/>
        <v>0</v>
      </c>
      <c r="AA679" t="str">
        <f t="shared" si="54"/>
        <v>运营管理部</v>
      </c>
      <c r="AB679" s="82" t="s">
        <v>389</v>
      </c>
      <c r="AC679" s="82">
        <v>0</v>
      </c>
      <c r="AD679" s="82">
        <v>0</v>
      </c>
      <c r="AE679" s="82">
        <v>0</v>
      </c>
      <c r="AF679" s="82">
        <v>0</v>
      </c>
      <c r="AG679" t="str">
        <f t="shared" si="55"/>
        <v>运营管理部</v>
      </c>
      <c r="AI679" s="90" t="s">
        <v>253</v>
      </c>
      <c r="AJ679" s="90" t="s">
        <v>35</v>
      </c>
      <c r="AX679" t="s">
        <v>253</v>
      </c>
      <c r="AY679" t="s">
        <v>35</v>
      </c>
    </row>
    <row r="680" ht="17.25" spans="25:51">
      <c r="Y680" s="87"/>
      <c r="Z680">
        <f t="shared" si="53"/>
        <v>0</v>
      </c>
      <c r="AA680">
        <f t="shared" si="54"/>
        <v>0</v>
      </c>
      <c r="AB680" s="82" t="s">
        <v>1016</v>
      </c>
      <c r="AC680" s="82">
        <v>0</v>
      </c>
      <c r="AD680" s="82">
        <v>0</v>
      </c>
      <c r="AE680" s="82">
        <v>0</v>
      </c>
      <c r="AF680" s="82">
        <v>0</v>
      </c>
      <c r="AG680">
        <f t="shared" si="55"/>
        <v>0</v>
      </c>
      <c r="AI680" s="90" t="s">
        <v>697</v>
      </c>
      <c r="AJ680" s="90" t="s">
        <v>35</v>
      </c>
      <c r="AX680" t="s">
        <v>697</v>
      </c>
      <c r="AY680" t="s">
        <v>35</v>
      </c>
    </row>
    <row r="681" ht="17.25" spans="25:51">
      <c r="Y681" s="87"/>
      <c r="Z681">
        <f t="shared" si="53"/>
        <v>0</v>
      </c>
      <c r="AA681" t="str">
        <f t="shared" si="54"/>
        <v>零售市场部</v>
      </c>
      <c r="AB681" s="82" t="s">
        <v>620</v>
      </c>
      <c r="AC681" s="82">
        <v>0</v>
      </c>
      <c r="AD681" s="82">
        <v>0</v>
      </c>
      <c r="AE681" s="82">
        <v>0</v>
      </c>
      <c r="AF681" s="82">
        <v>0</v>
      </c>
      <c r="AG681" t="str">
        <f t="shared" si="55"/>
        <v>零售市场部</v>
      </c>
      <c r="AI681" s="90" t="s">
        <v>898</v>
      </c>
      <c r="AJ681" s="90" t="s">
        <v>35</v>
      </c>
      <c r="AX681" t="s">
        <v>898</v>
      </c>
      <c r="AY681" t="s">
        <v>35</v>
      </c>
    </row>
    <row r="682" ht="17.25" spans="25:51">
      <c r="Y682" s="87"/>
      <c r="Z682">
        <f t="shared" si="53"/>
        <v>0</v>
      </c>
      <c r="AA682" t="str">
        <f t="shared" si="54"/>
        <v>营业部</v>
      </c>
      <c r="AB682" s="82" t="s">
        <v>519</v>
      </c>
      <c r="AC682" s="82">
        <v>0</v>
      </c>
      <c r="AD682" s="82">
        <v>0</v>
      </c>
      <c r="AE682" s="82">
        <v>0</v>
      </c>
      <c r="AF682" s="82">
        <v>0</v>
      </c>
      <c r="AG682" t="str">
        <f t="shared" si="55"/>
        <v>营业部</v>
      </c>
      <c r="AI682" s="90" t="s">
        <v>1017</v>
      </c>
      <c r="AJ682" s="90" t="s">
        <v>35</v>
      </c>
      <c r="AX682" t="s">
        <v>1017</v>
      </c>
      <c r="AY682" t="s">
        <v>35</v>
      </c>
    </row>
    <row r="683" ht="17.25" spans="25:51">
      <c r="Y683" s="87"/>
      <c r="Z683">
        <f t="shared" si="53"/>
        <v>0</v>
      </c>
      <c r="AA683" t="str">
        <f t="shared" si="54"/>
        <v>合庆支行</v>
      </c>
      <c r="AB683" s="82" t="s">
        <v>1014</v>
      </c>
      <c r="AC683" s="82">
        <v>0</v>
      </c>
      <c r="AD683" s="82">
        <v>0</v>
      </c>
      <c r="AE683" s="82">
        <v>0</v>
      </c>
      <c r="AF683" s="82">
        <v>0</v>
      </c>
      <c r="AG683" t="str">
        <f t="shared" si="55"/>
        <v>合庆支行</v>
      </c>
      <c r="AI683" s="90" t="s">
        <v>1018</v>
      </c>
      <c r="AJ683" s="90" t="s">
        <v>35</v>
      </c>
      <c r="AX683" t="s">
        <v>1018</v>
      </c>
      <c r="AY683" t="s">
        <v>35</v>
      </c>
    </row>
    <row r="684" ht="17.25" spans="25:51">
      <c r="Y684" s="87"/>
      <c r="Z684">
        <f t="shared" si="53"/>
        <v>0</v>
      </c>
      <c r="AA684" t="str">
        <f t="shared" si="54"/>
        <v>益江分理处</v>
      </c>
      <c r="AB684" s="82" t="s">
        <v>522</v>
      </c>
      <c r="AC684" s="82">
        <v>0</v>
      </c>
      <c r="AD684" s="82">
        <v>0</v>
      </c>
      <c r="AE684" s="82">
        <v>0</v>
      </c>
      <c r="AF684" s="82">
        <v>0</v>
      </c>
      <c r="AG684" t="str">
        <f t="shared" si="55"/>
        <v>益江分理处</v>
      </c>
      <c r="AI684" s="90" t="s">
        <v>1019</v>
      </c>
      <c r="AJ684" s="90" t="s">
        <v>35</v>
      </c>
      <c r="AX684" t="s">
        <v>1019</v>
      </c>
      <c r="AY684" t="s">
        <v>35</v>
      </c>
    </row>
    <row r="685" ht="17.25" spans="25:51">
      <c r="Y685" s="87"/>
      <c r="Z685">
        <f t="shared" si="53"/>
        <v>0</v>
      </c>
      <c r="AA685">
        <f t="shared" si="54"/>
        <v>0</v>
      </c>
      <c r="AB685" s="82" t="s">
        <v>525</v>
      </c>
      <c r="AC685" s="82">
        <v>0</v>
      </c>
      <c r="AD685" s="82">
        <v>0</v>
      </c>
      <c r="AE685" s="82">
        <v>0</v>
      </c>
      <c r="AF685" s="82">
        <v>0</v>
      </c>
      <c r="AG685">
        <f t="shared" si="55"/>
        <v>0</v>
      </c>
      <c r="AI685" s="90" t="s">
        <v>1020</v>
      </c>
      <c r="AJ685" s="90" t="s">
        <v>35</v>
      </c>
      <c r="AX685" t="s">
        <v>1020</v>
      </c>
      <c r="AY685" t="s">
        <v>35</v>
      </c>
    </row>
    <row r="686" ht="17.25" spans="25:51">
      <c r="Y686" s="87"/>
      <c r="Z686">
        <f t="shared" si="53"/>
        <v>0</v>
      </c>
      <c r="AA686" t="str">
        <f t="shared" si="54"/>
        <v>杨园支行</v>
      </c>
      <c r="AB686" s="82" t="s">
        <v>951</v>
      </c>
      <c r="AC686" s="82">
        <v>0</v>
      </c>
      <c r="AD686" s="82">
        <v>0</v>
      </c>
      <c r="AE686" s="82">
        <v>0</v>
      </c>
      <c r="AF686" s="82">
        <v>0</v>
      </c>
      <c r="AG686" t="str">
        <f t="shared" si="55"/>
        <v>杨园支行</v>
      </c>
      <c r="AI686" s="90" t="s">
        <v>1021</v>
      </c>
      <c r="AJ686" s="90" t="s">
        <v>35</v>
      </c>
      <c r="AX686" t="s">
        <v>1021</v>
      </c>
      <c r="AY686" t="s">
        <v>35</v>
      </c>
    </row>
    <row r="687" ht="17.25" spans="25:51">
      <c r="Y687" s="87"/>
      <c r="Z687">
        <f t="shared" si="53"/>
        <v>0</v>
      </c>
      <c r="AA687" t="str">
        <f t="shared" si="54"/>
        <v>黄楼支行</v>
      </c>
      <c r="AB687" s="82" t="s">
        <v>528</v>
      </c>
      <c r="AC687" s="82">
        <v>0</v>
      </c>
      <c r="AD687" s="82">
        <v>0</v>
      </c>
      <c r="AE687" s="82">
        <v>0</v>
      </c>
      <c r="AF687" s="82">
        <v>0</v>
      </c>
      <c r="AG687" t="str">
        <f t="shared" si="55"/>
        <v>黄楼支行</v>
      </c>
      <c r="AI687" s="90" t="s">
        <v>1022</v>
      </c>
      <c r="AJ687" s="90" t="s">
        <v>35</v>
      </c>
      <c r="AX687" t="s">
        <v>1022</v>
      </c>
      <c r="AY687" t="s">
        <v>35</v>
      </c>
    </row>
    <row r="688" ht="17.25" spans="25:51">
      <c r="Y688" s="87"/>
      <c r="Z688">
        <f t="shared" si="53"/>
        <v>0</v>
      </c>
      <c r="AA688" t="str">
        <f t="shared" si="54"/>
        <v>杨园支行</v>
      </c>
      <c r="AB688" s="82" t="s">
        <v>531</v>
      </c>
      <c r="AC688" s="82">
        <v>0</v>
      </c>
      <c r="AD688" s="82">
        <v>0</v>
      </c>
      <c r="AE688" s="82">
        <v>0</v>
      </c>
      <c r="AF688" s="82">
        <v>0</v>
      </c>
      <c r="AG688" t="str">
        <f t="shared" si="55"/>
        <v>杨园支行</v>
      </c>
      <c r="AI688" s="90" t="s">
        <v>978</v>
      </c>
      <c r="AJ688" s="90" t="s">
        <v>35</v>
      </c>
      <c r="AX688" t="s">
        <v>978</v>
      </c>
      <c r="AY688" t="s">
        <v>35</v>
      </c>
    </row>
    <row r="689" ht="17.25" spans="25:51">
      <c r="Y689" s="87"/>
      <c r="Z689">
        <f t="shared" ref="Z689:Z739" si="56">P689-Y689</f>
        <v>0</v>
      </c>
      <c r="AA689">
        <f t="shared" si="54"/>
        <v>0</v>
      </c>
      <c r="AB689" s="82" t="s">
        <v>1023</v>
      </c>
      <c r="AC689" s="82">
        <v>0</v>
      </c>
      <c r="AD689" s="82">
        <v>0</v>
      </c>
      <c r="AE689" s="82">
        <v>0</v>
      </c>
      <c r="AF689" s="82">
        <v>0</v>
      </c>
      <c r="AG689">
        <f t="shared" si="55"/>
        <v>0</v>
      </c>
      <c r="AI689" s="90" t="s">
        <v>1024</v>
      </c>
      <c r="AJ689" s="90" t="s">
        <v>35</v>
      </c>
      <c r="AX689" t="s">
        <v>1024</v>
      </c>
      <c r="AY689" t="s">
        <v>35</v>
      </c>
    </row>
    <row r="690" ht="17.25" spans="25:51">
      <c r="Y690" s="87"/>
      <c r="Z690">
        <f t="shared" si="56"/>
        <v>0</v>
      </c>
      <c r="AA690" t="str">
        <f t="shared" si="54"/>
        <v>公司金融部</v>
      </c>
      <c r="AB690" s="82" t="s">
        <v>217</v>
      </c>
      <c r="AC690" s="82">
        <v>0</v>
      </c>
      <c r="AD690" s="82">
        <v>0</v>
      </c>
      <c r="AE690" s="82">
        <v>0</v>
      </c>
      <c r="AF690" s="82">
        <v>0</v>
      </c>
      <c r="AG690" t="str">
        <f t="shared" si="55"/>
        <v>公司金融部</v>
      </c>
      <c r="AI690" s="90" t="s">
        <v>499</v>
      </c>
      <c r="AJ690" s="90" t="s">
        <v>61</v>
      </c>
      <c r="AX690" t="s">
        <v>499</v>
      </c>
      <c r="AY690" t="s">
        <v>61</v>
      </c>
    </row>
    <row r="691" ht="17.25" spans="25:51">
      <c r="Y691" s="87"/>
      <c r="Z691">
        <f t="shared" si="56"/>
        <v>0</v>
      </c>
      <c r="AA691">
        <f t="shared" si="54"/>
        <v>0</v>
      </c>
      <c r="AB691" s="82" t="s">
        <v>1025</v>
      </c>
      <c r="AC691" s="82">
        <v>0</v>
      </c>
      <c r="AD691" s="82">
        <v>0</v>
      </c>
      <c r="AE691" s="82">
        <v>0</v>
      </c>
      <c r="AF691" s="82">
        <v>0</v>
      </c>
      <c r="AG691">
        <f t="shared" si="55"/>
        <v>0</v>
      </c>
      <c r="AI691" s="90" t="s">
        <v>555</v>
      </c>
      <c r="AJ691" s="90" t="s">
        <v>61</v>
      </c>
      <c r="AX691" t="s">
        <v>555</v>
      </c>
      <c r="AY691" t="s">
        <v>61</v>
      </c>
    </row>
    <row r="692" ht="17.25" spans="25:51">
      <c r="Y692" s="87"/>
      <c r="Z692">
        <f t="shared" si="56"/>
        <v>0</v>
      </c>
      <c r="AA692" t="str">
        <f t="shared" si="54"/>
        <v>凌桥支行</v>
      </c>
      <c r="AB692" s="82" t="s">
        <v>905</v>
      </c>
      <c r="AC692" s="82">
        <v>2</v>
      </c>
      <c r="AD692" s="82">
        <v>0</v>
      </c>
      <c r="AE692" s="82">
        <v>3</v>
      </c>
      <c r="AF692" s="82">
        <v>0</v>
      </c>
      <c r="AG692" t="str">
        <f t="shared" si="55"/>
        <v>凌桥支行</v>
      </c>
      <c r="AI692" s="95" t="s">
        <v>434</v>
      </c>
      <c r="AJ692" s="90" t="s">
        <v>61</v>
      </c>
      <c r="AX692" t="s">
        <v>434</v>
      </c>
      <c r="AY692" t="s">
        <v>61</v>
      </c>
    </row>
    <row r="693" ht="17.25" spans="25:51">
      <c r="Y693" s="87"/>
      <c r="Z693">
        <f t="shared" si="56"/>
        <v>0</v>
      </c>
      <c r="AA693" t="str">
        <f t="shared" si="54"/>
        <v>高东支行</v>
      </c>
      <c r="AB693" s="82" t="s">
        <v>941</v>
      </c>
      <c r="AC693" s="82">
        <v>0</v>
      </c>
      <c r="AD693" s="82">
        <v>0</v>
      </c>
      <c r="AE693" s="82">
        <v>0</v>
      </c>
      <c r="AF693" s="82">
        <v>0</v>
      </c>
      <c r="AG693" t="str">
        <f t="shared" si="55"/>
        <v>高东支行</v>
      </c>
      <c r="AI693" s="96" t="s">
        <v>1027</v>
      </c>
      <c r="AJ693" s="90" t="s">
        <v>61</v>
      </c>
      <c r="AX693" t="s">
        <v>1027</v>
      </c>
      <c r="AY693" t="s">
        <v>61</v>
      </c>
    </row>
    <row r="694" ht="17.25" spans="25:51">
      <c r="Y694" s="87"/>
      <c r="Z694">
        <f t="shared" si="56"/>
        <v>0</v>
      </c>
      <c r="AA694">
        <f t="shared" si="54"/>
        <v>0</v>
      </c>
      <c r="AB694" s="82" t="s">
        <v>1026</v>
      </c>
      <c r="AC694" s="82">
        <v>0</v>
      </c>
      <c r="AD694" s="82">
        <v>0</v>
      </c>
      <c r="AE694" s="82">
        <v>0</v>
      </c>
      <c r="AF694" s="82">
        <v>0</v>
      </c>
      <c r="AG694">
        <f t="shared" si="55"/>
        <v>0</v>
      </c>
      <c r="AI694" s="90" t="s">
        <v>1028</v>
      </c>
      <c r="AJ694" s="90" t="s">
        <v>61</v>
      </c>
      <c r="AX694" t="s">
        <v>1028</v>
      </c>
      <c r="AY694" t="s">
        <v>61</v>
      </c>
    </row>
    <row r="695" ht="17.25" spans="25:51">
      <c r="Y695" s="87"/>
      <c r="Z695">
        <f t="shared" si="56"/>
        <v>0</v>
      </c>
      <c r="AA695" t="str">
        <f t="shared" si="54"/>
        <v>孙桥支行</v>
      </c>
      <c r="AB695" s="82" t="s">
        <v>983</v>
      </c>
      <c r="AC695" s="82">
        <v>0</v>
      </c>
      <c r="AD695" s="82">
        <v>0</v>
      </c>
      <c r="AE695" s="82">
        <v>0</v>
      </c>
      <c r="AF695" s="82">
        <v>0</v>
      </c>
      <c r="AG695" t="str">
        <f t="shared" si="55"/>
        <v>孙桥支行</v>
      </c>
      <c r="AI695" s="90" t="s">
        <v>1029</v>
      </c>
      <c r="AJ695" s="90" t="s">
        <v>61</v>
      </c>
      <c r="AX695" t="s">
        <v>1029</v>
      </c>
      <c r="AY695" t="s">
        <v>61</v>
      </c>
    </row>
    <row r="696" ht="17.25" spans="25:51">
      <c r="Y696" s="87"/>
      <c r="Z696">
        <f t="shared" si="56"/>
        <v>0</v>
      </c>
      <c r="AA696" t="str">
        <f t="shared" si="54"/>
        <v>凌兆分理处</v>
      </c>
      <c r="AB696" s="82" t="s">
        <v>712</v>
      </c>
      <c r="AC696" s="82">
        <v>0</v>
      </c>
      <c r="AD696" s="82">
        <v>0</v>
      </c>
      <c r="AE696" s="82">
        <v>0</v>
      </c>
      <c r="AF696" s="82">
        <v>0</v>
      </c>
      <c r="AG696" t="str">
        <f t="shared" si="55"/>
        <v>凌兆分理处</v>
      </c>
      <c r="AI696" s="90" t="s">
        <v>496</v>
      </c>
      <c r="AJ696" s="90" t="s">
        <v>61</v>
      </c>
      <c r="AX696" t="s">
        <v>496</v>
      </c>
      <c r="AY696" t="s">
        <v>61</v>
      </c>
    </row>
    <row r="697" ht="17.25" spans="25:51">
      <c r="Y697" s="87"/>
      <c r="Z697">
        <f t="shared" si="56"/>
        <v>0</v>
      </c>
      <c r="AA697" t="str">
        <f t="shared" si="54"/>
        <v>川沙支行</v>
      </c>
      <c r="AB697" s="82" t="s">
        <v>1030</v>
      </c>
      <c r="AC697" s="82">
        <v>0</v>
      </c>
      <c r="AD697" s="82">
        <v>0</v>
      </c>
      <c r="AE697" s="82">
        <v>0</v>
      </c>
      <c r="AF697" s="82">
        <v>90000</v>
      </c>
      <c r="AG697" t="str">
        <f t="shared" si="55"/>
        <v>川沙支行</v>
      </c>
      <c r="AI697" s="90" t="s">
        <v>1031</v>
      </c>
      <c r="AJ697" s="90" t="s">
        <v>61</v>
      </c>
      <c r="AX697" t="s">
        <v>1031</v>
      </c>
      <c r="AY697" t="s">
        <v>61</v>
      </c>
    </row>
    <row r="698" ht="17.25" spans="25:51">
      <c r="Y698" s="87"/>
      <c r="Z698">
        <f t="shared" si="56"/>
        <v>0</v>
      </c>
      <c r="AA698" t="str">
        <f t="shared" si="54"/>
        <v>人力资源部</v>
      </c>
      <c r="AB698" s="82" t="s">
        <v>170</v>
      </c>
      <c r="AC698" s="82">
        <v>0</v>
      </c>
      <c r="AD698" s="82">
        <v>0</v>
      </c>
      <c r="AE698" s="82">
        <v>0</v>
      </c>
      <c r="AF698" s="82">
        <v>0</v>
      </c>
      <c r="AG698" t="str">
        <f t="shared" si="55"/>
        <v>人力资源部</v>
      </c>
      <c r="AI698" s="90" t="s">
        <v>1032</v>
      </c>
      <c r="AJ698" s="90" t="s">
        <v>61</v>
      </c>
      <c r="AX698" t="s">
        <v>1032</v>
      </c>
      <c r="AY698" t="s">
        <v>61</v>
      </c>
    </row>
    <row r="699" ht="17.25" spans="25:51">
      <c r="Y699" s="87"/>
      <c r="Z699">
        <f t="shared" si="56"/>
        <v>0</v>
      </c>
      <c r="AA699" t="str">
        <f t="shared" si="54"/>
        <v>三林支行</v>
      </c>
      <c r="AB699" s="82" t="s">
        <v>252</v>
      </c>
      <c r="AC699" s="82">
        <v>0</v>
      </c>
      <c r="AD699" s="82">
        <v>0</v>
      </c>
      <c r="AE699" s="82">
        <v>0</v>
      </c>
      <c r="AF699" s="82">
        <v>0</v>
      </c>
      <c r="AG699" t="str">
        <f t="shared" si="55"/>
        <v>三林支行</v>
      </c>
      <c r="AI699" s="90" t="s">
        <v>1033</v>
      </c>
      <c r="AJ699" s="90" t="s">
        <v>34</v>
      </c>
      <c r="AX699" t="s">
        <v>1033</v>
      </c>
      <c r="AY699" t="s">
        <v>34</v>
      </c>
    </row>
    <row r="700" ht="17.25" spans="25:51">
      <c r="Y700" s="87"/>
      <c r="Z700">
        <f t="shared" si="56"/>
        <v>0</v>
      </c>
      <c r="AA700" t="str">
        <f t="shared" si="54"/>
        <v>运营管理部</v>
      </c>
      <c r="AB700" s="82" t="s">
        <v>392</v>
      </c>
      <c r="AC700" s="82">
        <v>0</v>
      </c>
      <c r="AD700" s="82">
        <v>0</v>
      </c>
      <c r="AE700" s="82">
        <v>0</v>
      </c>
      <c r="AF700" s="82">
        <v>0</v>
      </c>
      <c r="AG700" t="str">
        <f t="shared" si="55"/>
        <v>运营管理部</v>
      </c>
      <c r="AI700" s="90" t="s">
        <v>336</v>
      </c>
      <c r="AJ700" s="90" t="s">
        <v>34</v>
      </c>
      <c r="AX700" t="s">
        <v>336</v>
      </c>
      <c r="AY700" t="s">
        <v>34</v>
      </c>
    </row>
    <row r="701" ht="17.25" spans="25:51">
      <c r="Y701" s="87"/>
      <c r="Z701">
        <f t="shared" si="56"/>
        <v>0</v>
      </c>
      <c r="AA701" t="str">
        <f t="shared" si="54"/>
        <v>金桥支行</v>
      </c>
      <c r="AB701" s="82" t="s">
        <v>842</v>
      </c>
      <c r="AC701" s="82">
        <v>0</v>
      </c>
      <c r="AD701" s="82">
        <v>0</v>
      </c>
      <c r="AE701" s="82">
        <v>0</v>
      </c>
      <c r="AF701" s="82">
        <v>0</v>
      </c>
      <c r="AG701" t="str">
        <f t="shared" si="55"/>
        <v>金桥支行</v>
      </c>
      <c r="AI701" s="93" t="s">
        <v>59</v>
      </c>
      <c r="AJ701" s="90" t="s">
        <v>34</v>
      </c>
      <c r="AX701" t="s">
        <v>59</v>
      </c>
      <c r="AY701" t="s">
        <v>34</v>
      </c>
    </row>
    <row r="702" ht="17.25" spans="25:51">
      <c r="Y702" s="87"/>
      <c r="Z702">
        <f t="shared" si="56"/>
        <v>0</v>
      </c>
      <c r="AA702" t="str">
        <f t="shared" si="54"/>
        <v>洋泾支行</v>
      </c>
      <c r="AB702" s="82" t="s">
        <v>256</v>
      </c>
      <c r="AC702" s="82">
        <v>0</v>
      </c>
      <c r="AD702" s="82">
        <v>0</v>
      </c>
      <c r="AE702" s="82">
        <v>0</v>
      </c>
      <c r="AF702" s="82">
        <v>89000</v>
      </c>
      <c r="AG702" t="str">
        <f t="shared" si="55"/>
        <v>洋泾支行</v>
      </c>
      <c r="AI702" s="95" t="s">
        <v>338</v>
      </c>
      <c r="AJ702" s="90" t="s">
        <v>34</v>
      </c>
      <c r="AX702" t="s">
        <v>338</v>
      </c>
      <c r="AY702" t="s">
        <v>34</v>
      </c>
    </row>
    <row r="703" ht="17.25" spans="25:51">
      <c r="Y703" s="87"/>
      <c r="Z703">
        <f t="shared" si="56"/>
        <v>0</v>
      </c>
      <c r="AA703">
        <f t="shared" si="54"/>
        <v>0</v>
      </c>
      <c r="AB703" s="82" t="s">
        <v>1034</v>
      </c>
      <c r="AC703" s="82">
        <v>0</v>
      </c>
      <c r="AD703" s="82">
        <v>0</v>
      </c>
      <c r="AE703" s="82">
        <v>0</v>
      </c>
      <c r="AF703" s="82">
        <v>0</v>
      </c>
      <c r="AG703">
        <f t="shared" si="55"/>
        <v>0</v>
      </c>
      <c r="AI703" s="94" t="s">
        <v>164</v>
      </c>
      <c r="AJ703" s="90" t="s">
        <v>34</v>
      </c>
      <c r="AX703" t="s">
        <v>164</v>
      </c>
      <c r="AY703" t="s">
        <v>34</v>
      </c>
    </row>
    <row r="704" ht="17.25" spans="25:51">
      <c r="Y704" s="87"/>
      <c r="Z704">
        <f t="shared" si="56"/>
        <v>0</v>
      </c>
      <c r="AA704">
        <f t="shared" si="54"/>
        <v>0</v>
      </c>
      <c r="AB704" s="82" t="s">
        <v>1035</v>
      </c>
      <c r="AC704" s="82">
        <v>0</v>
      </c>
      <c r="AD704" s="82">
        <v>0</v>
      </c>
      <c r="AE704" s="82">
        <v>0</v>
      </c>
      <c r="AF704" s="82">
        <v>0</v>
      </c>
      <c r="AG704">
        <f t="shared" si="55"/>
        <v>0</v>
      </c>
      <c r="AI704" s="94" t="s">
        <v>917</v>
      </c>
      <c r="AJ704" s="90" t="s">
        <v>34</v>
      </c>
      <c r="AX704" t="s">
        <v>917</v>
      </c>
      <c r="AY704" t="s">
        <v>34</v>
      </c>
    </row>
    <row r="705" ht="17.25" spans="25:51">
      <c r="Y705" s="87"/>
      <c r="Z705">
        <f t="shared" si="56"/>
        <v>0</v>
      </c>
      <c r="AA705" t="str">
        <f t="shared" si="54"/>
        <v>花木支行</v>
      </c>
      <c r="AB705" s="82" t="s">
        <v>688</v>
      </c>
      <c r="AC705" s="82">
        <v>0</v>
      </c>
      <c r="AD705" s="82">
        <v>0</v>
      </c>
      <c r="AE705" s="82">
        <v>0</v>
      </c>
      <c r="AF705" s="82">
        <v>0</v>
      </c>
      <c r="AG705" t="str">
        <f t="shared" si="55"/>
        <v>花木支行</v>
      </c>
      <c r="AI705" s="90" t="s">
        <v>987</v>
      </c>
      <c r="AJ705" s="90" t="s">
        <v>34</v>
      </c>
      <c r="AX705" t="s">
        <v>987</v>
      </c>
      <c r="AY705" t="s">
        <v>34</v>
      </c>
    </row>
    <row r="706" ht="17.25" spans="25:51">
      <c r="Y706" s="87"/>
      <c r="Z706">
        <f t="shared" si="56"/>
        <v>0</v>
      </c>
      <c r="AA706" t="str">
        <f t="shared" ref="AA706:AA739" si="57">AG706</f>
        <v>孙桥支行</v>
      </c>
      <c r="AB706" s="82" t="s">
        <v>536</v>
      </c>
      <c r="AC706" s="82">
        <v>0</v>
      </c>
      <c r="AD706" s="82">
        <v>0</v>
      </c>
      <c r="AE706" s="82">
        <v>0</v>
      </c>
      <c r="AF706" s="82">
        <v>0</v>
      </c>
      <c r="AG706" t="str">
        <f t="shared" ref="AG706:AG739" si="58">IFERROR(VLOOKUP(AB706,$AI:$AJ,2,FALSE),0)</f>
        <v>孙桥支行</v>
      </c>
      <c r="AI706" s="96" t="s">
        <v>1030</v>
      </c>
      <c r="AJ706" s="90" t="s">
        <v>34</v>
      </c>
      <c r="AX706" t="s">
        <v>1030</v>
      </c>
      <c r="AY706" t="s">
        <v>34</v>
      </c>
    </row>
    <row r="707" ht="17.25" spans="25:51">
      <c r="Y707" s="87"/>
      <c r="Z707">
        <f t="shared" si="56"/>
        <v>0</v>
      </c>
      <c r="AA707" t="str">
        <f t="shared" si="57"/>
        <v>江镇支行</v>
      </c>
      <c r="AB707" s="82" t="s">
        <v>1036</v>
      </c>
      <c r="AC707" s="82">
        <v>0</v>
      </c>
      <c r="AD707" s="82">
        <v>0</v>
      </c>
      <c r="AE707" s="82">
        <v>0</v>
      </c>
      <c r="AF707" s="82">
        <v>0</v>
      </c>
      <c r="AG707" t="str">
        <f t="shared" si="58"/>
        <v>江镇支行</v>
      </c>
      <c r="AI707" s="90" t="s">
        <v>401</v>
      </c>
      <c r="AJ707" s="90" t="s">
        <v>34</v>
      </c>
      <c r="AX707" t="s">
        <v>401</v>
      </c>
      <c r="AY707" t="s">
        <v>34</v>
      </c>
    </row>
    <row r="708" ht="17.25" spans="25:51">
      <c r="Y708" s="87"/>
      <c r="Z708">
        <f t="shared" si="56"/>
        <v>0</v>
      </c>
      <c r="AA708" t="str">
        <f t="shared" si="57"/>
        <v>高桥支行</v>
      </c>
      <c r="AB708" s="82" t="s">
        <v>896</v>
      </c>
      <c r="AC708" s="82">
        <v>0</v>
      </c>
      <c r="AD708" s="82">
        <v>0</v>
      </c>
      <c r="AE708" s="82">
        <v>0</v>
      </c>
      <c r="AF708" s="82">
        <v>0</v>
      </c>
      <c r="AG708" t="str">
        <f t="shared" si="58"/>
        <v>高桥支行</v>
      </c>
      <c r="AI708" s="90" t="s">
        <v>89</v>
      </c>
      <c r="AJ708" s="90" t="s">
        <v>34</v>
      </c>
      <c r="AX708" t="s">
        <v>89</v>
      </c>
      <c r="AY708" t="s">
        <v>34</v>
      </c>
    </row>
    <row r="709" ht="17.25" spans="25:51">
      <c r="Y709" s="87"/>
      <c r="Z709">
        <f t="shared" si="56"/>
        <v>0</v>
      </c>
      <c r="AA709" t="str">
        <f t="shared" si="57"/>
        <v>授信审批部</v>
      </c>
      <c r="AB709" s="82" t="s">
        <v>541</v>
      </c>
      <c r="AC709" s="82">
        <v>0</v>
      </c>
      <c r="AD709" s="82">
        <v>0</v>
      </c>
      <c r="AE709" s="82">
        <v>0</v>
      </c>
      <c r="AF709" s="82">
        <v>0</v>
      </c>
      <c r="AG709" t="str">
        <f t="shared" si="58"/>
        <v>授信审批部</v>
      </c>
      <c r="AI709" s="90" t="s">
        <v>48</v>
      </c>
      <c r="AJ709" s="90" t="s">
        <v>34</v>
      </c>
      <c r="AX709" t="s">
        <v>48</v>
      </c>
      <c r="AY709" t="s">
        <v>34</v>
      </c>
    </row>
    <row r="710" ht="17.25" spans="25:51">
      <c r="Y710" s="87"/>
      <c r="Z710">
        <f t="shared" si="56"/>
        <v>0</v>
      </c>
      <c r="AA710" t="str">
        <f t="shared" si="57"/>
        <v>金桥支行</v>
      </c>
      <c r="AB710" s="82" t="s">
        <v>539</v>
      </c>
      <c r="AC710" s="82">
        <v>0</v>
      </c>
      <c r="AD710" s="82">
        <v>80000</v>
      </c>
      <c r="AE710" s="82">
        <v>0</v>
      </c>
      <c r="AF710" s="82">
        <v>80000</v>
      </c>
      <c r="AG710" t="str">
        <f t="shared" si="58"/>
        <v>金桥支行</v>
      </c>
      <c r="AI710" s="90" t="s">
        <v>347</v>
      </c>
      <c r="AJ710" s="90" t="s">
        <v>78</v>
      </c>
      <c r="AX710" s="82" t="s">
        <v>347</v>
      </c>
      <c r="AY710" s="82" t="s">
        <v>78</v>
      </c>
    </row>
    <row r="711" ht="17.25" spans="25:51">
      <c r="Y711" s="87"/>
      <c r="Z711">
        <f t="shared" si="56"/>
        <v>0</v>
      </c>
      <c r="AA711">
        <f t="shared" si="57"/>
        <v>0</v>
      </c>
      <c r="AB711" s="82" t="s">
        <v>1037</v>
      </c>
      <c r="AC711" s="82">
        <v>0</v>
      </c>
      <c r="AD711" s="82">
        <v>0</v>
      </c>
      <c r="AE711" s="82">
        <v>0</v>
      </c>
      <c r="AF711" s="82">
        <v>0</v>
      </c>
      <c r="AG711">
        <f t="shared" si="58"/>
        <v>0</v>
      </c>
      <c r="AI711" s="90" t="s">
        <v>702</v>
      </c>
      <c r="AJ711" s="90" t="s">
        <v>34</v>
      </c>
      <c r="AX711" t="s">
        <v>702</v>
      </c>
      <c r="AY711" t="s">
        <v>34</v>
      </c>
    </row>
    <row r="712" ht="17.25" spans="25:51">
      <c r="Y712" s="87"/>
      <c r="Z712">
        <f t="shared" si="56"/>
        <v>0</v>
      </c>
      <c r="AA712" t="str">
        <f t="shared" si="57"/>
        <v>曹路支行</v>
      </c>
      <c r="AB712" s="82" t="s">
        <v>866</v>
      </c>
      <c r="AC712" s="82">
        <v>0</v>
      </c>
      <c r="AD712" s="82">
        <v>0</v>
      </c>
      <c r="AE712" s="82">
        <v>0</v>
      </c>
      <c r="AF712" s="82">
        <v>0</v>
      </c>
      <c r="AG712" t="str">
        <f t="shared" si="58"/>
        <v>曹路支行</v>
      </c>
      <c r="AI712" s="90" t="s">
        <v>656</v>
      </c>
      <c r="AJ712" s="90" t="s">
        <v>34</v>
      </c>
      <c r="AX712" t="s">
        <v>656</v>
      </c>
      <c r="AY712" t="s">
        <v>34</v>
      </c>
    </row>
    <row r="713" ht="17.25" spans="25:51">
      <c r="Y713" s="87"/>
      <c r="Z713">
        <f t="shared" si="56"/>
        <v>0</v>
      </c>
      <c r="AA713" t="str">
        <f t="shared" si="57"/>
        <v>陆家嘴支行</v>
      </c>
      <c r="AB713" s="82" t="s">
        <v>666</v>
      </c>
      <c r="AC713" s="82">
        <v>0</v>
      </c>
      <c r="AD713" s="82">
        <v>0</v>
      </c>
      <c r="AE713" s="82">
        <v>0</v>
      </c>
      <c r="AF713" s="82">
        <v>0</v>
      </c>
      <c r="AG713" t="str">
        <f t="shared" si="58"/>
        <v>陆家嘴支行</v>
      </c>
      <c r="AI713" s="90" t="s">
        <v>284</v>
      </c>
      <c r="AJ713" s="90" t="s">
        <v>34</v>
      </c>
      <c r="AX713" t="s">
        <v>284</v>
      </c>
      <c r="AY713" t="s">
        <v>34</v>
      </c>
    </row>
    <row r="714" ht="17.25" spans="25:51">
      <c r="Y714" s="87"/>
      <c r="Z714">
        <f t="shared" si="56"/>
        <v>0</v>
      </c>
      <c r="AA714" t="str">
        <f t="shared" si="57"/>
        <v>营业部</v>
      </c>
      <c r="AB714" s="82" t="s">
        <v>645</v>
      </c>
      <c r="AC714" s="82">
        <v>0</v>
      </c>
      <c r="AD714" s="82">
        <v>0</v>
      </c>
      <c r="AE714" s="82">
        <v>0</v>
      </c>
      <c r="AF714" s="82">
        <v>0</v>
      </c>
      <c r="AG714" t="str">
        <f t="shared" si="58"/>
        <v>营业部</v>
      </c>
      <c r="AI714" s="90" t="s">
        <v>936</v>
      </c>
      <c r="AJ714" s="90" t="s">
        <v>34</v>
      </c>
      <c r="AX714" t="s">
        <v>936</v>
      </c>
      <c r="AY714" t="s">
        <v>34</v>
      </c>
    </row>
    <row r="715" ht="17.25" spans="25:51">
      <c r="Y715" s="87"/>
      <c r="Z715">
        <f t="shared" si="56"/>
        <v>0</v>
      </c>
      <c r="AA715" t="str">
        <f t="shared" si="57"/>
        <v>公司金融部</v>
      </c>
      <c r="AB715" s="82" t="s">
        <v>205</v>
      </c>
      <c r="AC715" s="82">
        <v>0</v>
      </c>
      <c r="AD715" s="82">
        <v>0</v>
      </c>
      <c r="AE715" s="82">
        <v>0</v>
      </c>
      <c r="AF715" s="82">
        <v>0</v>
      </c>
      <c r="AG715" t="str">
        <f t="shared" si="58"/>
        <v>公司金融部</v>
      </c>
      <c r="AI715" s="90" t="s">
        <v>982</v>
      </c>
      <c r="AJ715" s="90" t="s">
        <v>34</v>
      </c>
      <c r="AX715" t="s">
        <v>982</v>
      </c>
      <c r="AY715" t="s">
        <v>34</v>
      </c>
    </row>
    <row r="716" ht="17.25" spans="25:51">
      <c r="Y716" s="87"/>
      <c r="Z716">
        <f t="shared" si="56"/>
        <v>0</v>
      </c>
      <c r="AA716" t="str">
        <f t="shared" si="57"/>
        <v>运营管理部</v>
      </c>
      <c r="AB716" s="82" t="s">
        <v>335</v>
      </c>
      <c r="AC716" s="82">
        <v>0</v>
      </c>
      <c r="AD716" s="82">
        <v>0</v>
      </c>
      <c r="AE716" s="82">
        <v>0</v>
      </c>
      <c r="AF716" s="82">
        <v>0</v>
      </c>
      <c r="AG716" t="str">
        <f t="shared" si="58"/>
        <v>运营管理部</v>
      </c>
      <c r="AI716" s="90" t="s">
        <v>995</v>
      </c>
      <c r="AJ716" s="90" t="s">
        <v>34</v>
      </c>
      <c r="AX716" t="s">
        <v>995</v>
      </c>
      <c r="AY716" t="s">
        <v>34</v>
      </c>
    </row>
    <row r="717" ht="17.25" spans="25:51">
      <c r="Y717" s="87"/>
      <c r="Z717">
        <f t="shared" si="56"/>
        <v>0</v>
      </c>
      <c r="AA717" t="str">
        <f t="shared" si="57"/>
        <v>运营管理部业务保障部</v>
      </c>
      <c r="AB717" s="82" t="s">
        <v>430</v>
      </c>
      <c r="AC717" s="82">
        <v>0</v>
      </c>
      <c r="AD717" s="82">
        <v>0</v>
      </c>
      <c r="AE717" s="82">
        <v>0</v>
      </c>
      <c r="AF717" s="82">
        <v>0</v>
      </c>
      <c r="AG717" t="str">
        <f t="shared" si="58"/>
        <v>运营管理部业务保障部</v>
      </c>
      <c r="AI717" s="90" t="s">
        <v>1038</v>
      </c>
      <c r="AJ717" s="90" t="s">
        <v>34</v>
      </c>
      <c r="AX717" t="s">
        <v>1038</v>
      </c>
      <c r="AY717" t="s">
        <v>34</v>
      </c>
    </row>
    <row r="718" ht="17.25" spans="25:51">
      <c r="Y718" s="87"/>
      <c r="Z718">
        <f t="shared" si="56"/>
        <v>0</v>
      </c>
      <c r="AA718" t="str">
        <f t="shared" si="57"/>
        <v>合庆支行</v>
      </c>
      <c r="AB718" s="82" t="s">
        <v>542</v>
      </c>
      <c r="AC718" s="82">
        <v>0</v>
      </c>
      <c r="AD718" s="82">
        <v>0</v>
      </c>
      <c r="AE718" s="82">
        <v>0</v>
      </c>
      <c r="AF718" s="82">
        <v>0</v>
      </c>
      <c r="AG718" t="str">
        <f t="shared" si="58"/>
        <v>合庆支行</v>
      </c>
      <c r="AI718" s="90" t="s">
        <v>1039</v>
      </c>
      <c r="AJ718" s="90" t="s">
        <v>34</v>
      </c>
      <c r="AX718" t="s">
        <v>1039</v>
      </c>
      <c r="AY718" t="s">
        <v>34</v>
      </c>
    </row>
    <row r="719" ht="17.25" spans="25:51">
      <c r="Y719" s="87"/>
      <c r="Z719">
        <f t="shared" si="56"/>
        <v>0</v>
      </c>
      <c r="AA719" t="str">
        <f t="shared" si="57"/>
        <v>陆家嘴支行</v>
      </c>
      <c r="AB719" s="82" t="s">
        <v>649</v>
      </c>
      <c r="AC719" s="82">
        <v>0</v>
      </c>
      <c r="AD719" s="82">
        <v>0</v>
      </c>
      <c r="AE719" s="82">
        <v>0</v>
      </c>
      <c r="AF719" s="82">
        <v>0</v>
      </c>
      <c r="AG719" t="str">
        <f t="shared" si="58"/>
        <v>陆家嘴支行</v>
      </c>
      <c r="AI719" s="90" t="s">
        <v>547</v>
      </c>
      <c r="AJ719" s="90" t="s">
        <v>34</v>
      </c>
      <c r="AX719" t="s">
        <v>547</v>
      </c>
      <c r="AY719" t="s">
        <v>34</v>
      </c>
    </row>
    <row r="720" ht="17.25" spans="25:51">
      <c r="Y720" s="87"/>
      <c r="Z720">
        <f t="shared" si="56"/>
        <v>0</v>
      </c>
      <c r="AA720" t="str">
        <f t="shared" si="57"/>
        <v>施湾支行</v>
      </c>
      <c r="AB720" s="82" t="s">
        <v>1058</v>
      </c>
      <c r="AC720" s="82">
        <v>0</v>
      </c>
      <c r="AD720" s="82">
        <v>0</v>
      </c>
      <c r="AE720" s="82">
        <v>0</v>
      </c>
      <c r="AF720" s="82">
        <v>0</v>
      </c>
      <c r="AG720" t="str">
        <f t="shared" si="58"/>
        <v>施湾支行</v>
      </c>
      <c r="AI720" s="90" t="s">
        <v>658</v>
      </c>
      <c r="AJ720" s="90" t="s">
        <v>109</v>
      </c>
      <c r="AX720" t="s">
        <v>658</v>
      </c>
      <c r="AY720" t="s">
        <v>109</v>
      </c>
    </row>
    <row r="721" ht="17.25" spans="25:51">
      <c r="Y721" s="87"/>
      <c r="Z721">
        <f t="shared" si="56"/>
        <v>0</v>
      </c>
      <c r="AA721" t="str">
        <f t="shared" si="57"/>
        <v>高桥支行</v>
      </c>
      <c r="AB721" s="82" t="s">
        <v>892</v>
      </c>
      <c r="AC721" s="82">
        <v>0</v>
      </c>
      <c r="AD721" s="82">
        <v>0</v>
      </c>
      <c r="AE721" s="82">
        <v>0</v>
      </c>
      <c r="AF721" s="82">
        <v>0</v>
      </c>
      <c r="AG721" t="str">
        <f t="shared" si="58"/>
        <v>高桥支行</v>
      </c>
      <c r="AI721" s="90" t="s">
        <v>79</v>
      </c>
      <c r="AJ721" s="90" t="s">
        <v>109</v>
      </c>
      <c r="AX721" t="s">
        <v>79</v>
      </c>
      <c r="AY721" t="s">
        <v>109</v>
      </c>
    </row>
    <row r="722" ht="17.25" spans="25:51">
      <c r="Y722" s="87"/>
      <c r="Z722">
        <f t="shared" si="56"/>
        <v>0</v>
      </c>
      <c r="AA722">
        <f t="shared" si="57"/>
        <v>0</v>
      </c>
      <c r="AB722" s="82" t="s">
        <v>1040</v>
      </c>
      <c r="AC722" s="82">
        <v>0</v>
      </c>
      <c r="AD722" s="82">
        <v>0</v>
      </c>
      <c r="AE722" s="82">
        <v>0</v>
      </c>
      <c r="AF722" s="82">
        <v>0</v>
      </c>
      <c r="AG722">
        <f t="shared" si="58"/>
        <v>0</v>
      </c>
      <c r="AI722" s="90" t="s">
        <v>209</v>
      </c>
      <c r="AJ722" s="90" t="s">
        <v>109</v>
      </c>
      <c r="AX722" t="s">
        <v>209</v>
      </c>
      <c r="AY722" t="s">
        <v>109</v>
      </c>
    </row>
    <row r="723" ht="17.25" spans="25:51">
      <c r="Y723" s="87"/>
      <c r="Z723">
        <f t="shared" si="56"/>
        <v>0</v>
      </c>
      <c r="AA723" t="str">
        <f t="shared" si="57"/>
        <v>五星路支行</v>
      </c>
      <c r="AB723" s="82" t="s">
        <v>819</v>
      </c>
      <c r="AC723" s="82">
        <v>0</v>
      </c>
      <c r="AD723" s="82">
        <v>0</v>
      </c>
      <c r="AE723" s="82">
        <v>0</v>
      </c>
      <c r="AF723" s="82">
        <v>0</v>
      </c>
      <c r="AG723" t="str">
        <f t="shared" si="58"/>
        <v>五星路支行</v>
      </c>
      <c r="AI723" s="90" t="s">
        <v>120</v>
      </c>
      <c r="AJ723" s="90" t="s">
        <v>109</v>
      </c>
      <c r="AX723" t="s">
        <v>120</v>
      </c>
      <c r="AY723" t="s">
        <v>109</v>
      </c>
    </row>
    <row r="724" ht="17.25" spans="25:51">
      <c r="Y724" s="87"/>
      <c r="Z724">
        <f t="shared" si="56"/>
        <v>0</v>
      </c>
      <c r="AA724" t="str">
        <f t="shared" si="57"/>
        <v>市场一部</v>
      </c>
      <c r="AB724" s="82" t="s">
        <v>582</v>
      </c>
      <c r="AC724" s="82">
        <v>0</v>
      </c>
      <c r="AD724" s="82">
        <v>0</v>
      </c>
      <c r="AE724" s="82">
        <v>0</v>
      </c>
      <c r="AF724" s="82">
        <v>0</v>
      </c>
      <c r="AG724" t="str">
        <f t="shared" si="58"/>
        <v>市场一部</v>
      </c>
      <c r="AI724" s="90" t="s">
        <v>785</v>
      </c>
      <c r="AJ724" s="90" t="s">
        <v>109</v>
      </c>
      <c r="AX724" t="s">
        <v>785</v>
      </c>
      <c r="AY724" t="s">
        <v>109</v>
      </c>
    </row>
    <row r="725" ht="17.25" spans="25:51">
      <c r="Y725" s="87"/>
      <c r="Z725">
        <f t="shared" si="56"/>
        <v>0</v>
      </c>
      <c r="AA725">
        <f t="shared" si="57"/>
        <v>0</v>
      </c>
      <c r="AB725" s="82" t="s">
        <v>1041</v>
      </c>
      <c r="AC725" s="82">
        <v>0</v>
      </c>
      <c r="AD725" s="82">
        <v>0</v>
      </c>
      <c r="AE725" s="82">
        <v>0</v>
      </c>
      <c r="AF725" s="82">
        <v>0</v>
      </c>
      <c r="AG725">
        <f t="shared" si="58"/>
        <v>0</v>
      </c>
      <c r="AI725" s="95" t="s">
        <v>1043</v>
      </c>
      <c r="AJ725" s="90" t="s">
        <v>109</v>
      </c>
      <c r="AX725" t="s">
        <v>1043</v>
      </c>
      <c r="AY725" t="s">
        <v>109</v>
      </c>
    </row>
    <row r="726" ht="17.25" spans="25:51">
      <c r="Y726" s="87"/>
      <c r="Z726">
        <f t="shared" si="56"/>
        <v>0</v>
      </c>
      <c r="AA726" t="str">
        <f t="shared" si="57"/>
        <v>运营管理部</v>
      </c>
      <c r="AB726" s="82" t="s">
        <v>395</v>
      </c>
      <c r="AC726" s="82">
        <v>0</v>
      </c>
      <c r="AD726" s="82">
        <v>0</v>
      </c>
      <c r="AE726" s="82">
        <v>0</v>
      </c>
      <c r="AF726" s="82">
        <v>0</v>
      </c>
      <c r="AG726" t="str">
        <f t="shared" si="58"/>
        <v>运营管理部</v>
      </c>
      <c r="AI726" s="96" t="s">
        <v>1044</v>
      </c>
      <c r="AJ726" s="90" t="s">
        <v>109</v>
      </c>
      <c r="AX726" t="s">
        <v>1044</v>
      </c>
      <c r="AY726" t="s">
        <v>109</v>
      </c>
    </row>
    <row r="727" ht="17.25" spans="25:51">
      <c r="Y727" s="87"/>
      <c r="Z727">
        <f t="shared" si="56"/>
        <v>0</v>
      </c>
      <c r="AA727">
        <f t="shared" si="57"/>
        <v>0</v>
      </c>
      <c r="AB727" s="82" t="s">
        <v>1042</v>
      </c>
      <c r="AC727" s="82">
        <v>0</v>
      </c>
      <c r="AD727" s="82">
        <v>0</v>
      </c>
      <c r="AE727" s="82">
        <v>0</v>
      </c>
      <c r="AF727" s="82">
        <v>0</v>
      </c>
      <c r="AG727">
        <f t="shared" si="58"/>
        <v>0</v>
      </c>
      <c r="AI727" s="90" t="s">
        <v>1045</v>
      </c>
      <c r="AJ727" s="90" t="s">
        <v>109</v>
      </c>
      <c r="AX727" t="s">
        <v>1045</v>
      </c>
      <c r="AY727" t="s">
        <v>109</v>
      </c>
    </row>
    <row r="728" ht="17.25" spans="25:51">
      <c r="Y728" s="87"/>
      <c r="Z728">
        <f t="shared" si="56"/>
        <v>0</v>
      </c>
      <c r="AA728" t="str">
        <f t="shared" si="57"/>
        <v>唐镇支行</v>
      </c>
      <c r="AB728" s="82" t="s">
        <v>544</v>
      </c>
      <c r="AC728" s="82">
        <v>0</v>
      </c>
      <c r="AD728" s="82">
        <v>0</v>
      </c>
      <c r="AE728" s="82">
        <v>0</v>
      </c>
      <c r="AF728" s="82">
        <v>0</v>
      </c>
      <c r="AG728" t="str">
        <f t="shared" si="58"/>
        <v>唐镇支行</v>
      </c>
      <c r="AI728" s="90" t="s">
        <v>944</v>
      </c>
      <c r="AJ728" s="90" t="s">
        <v>109</v>
      </c>
      <c r="AX728" t="s">
        <v>944</v>
      </c>
      <c r="AY728" t="s">
        <v>109</v>
      </c>
    </row>
    <row r="729" ht="17.25" spans="25:51">
      <c r="Y729" s="87"/>
      <c r="Z729">
        <f t="shared" si="56"/>
        <v>0</v>
      </c>
      <c r="AA729" t="str">
        <f t="shared" si="57"/>
        <v>川沙支行</v>
      </c>
      <c r="AB729" s="82" t="s">
        <v>547</v>
      </c>
      <c r="AC729" s="82">
        <v>0</v>
      </c>
      <c r="AD729" s="82">
        <v>0</v>
      </c>
      <c r="AE729" s="82">
        <v>0</v>
      </c>
      <c r="AF729" s="82">
        <v>0</v>
      </c>
      <c r="AG729" t="str">
        <f t="shared" si="58"/>
        <v>川沙支行</v>
      </c>
      <c r="AI729" s="90" t="s">
        <v>467</v>
      </c>
      <c r="AJ729" s="90" t="s">
        <v>78</v>
      </c>
      <c r="AX729" t="s">
        <v>467</v>
      </c>
      <c r="AY729" t="s">
        <v>78</v>
      </c>
    </row>
    <row r="730" ht="17.25" spans="25:51">
      <c r="Y730" s="87"/>
      <c r="Z730">
        <f t="shared" si="56"/>
        <v>0</v>
      </c>
      <c r="AA730" t="str">
        <f t="shared" si="57"/>
        <v>唐镇支行</v>
      </c>
      <c r="AB730" s="82" t="s">
        <v>993</v>
      </c>
      <c r="AC730" s="82">
        <v>0</v>
      </c>
      <c r="AD730" s="82">
        <v>0</v>
      </c>
      <c r="AE730" s="82">
        <v>0</v>
      </c>
      <c r="AF730" s="82">
        <v>0</v>
      </c>
      <c r="AG730" t="str">
        <f t="shared" si="58"/>
        <v>唐镇支行</v>
      </c>
      <c r="AI730" s="90" t="s">
        <v>175</v>
      </c>
      <c r="AJ730" s="90" t="s">
        <v>34</v>
      </c>
      <c r="AX730" t="s">
        <v>175</v>
      </c>
      <c r="AY730" t="s">
        <v>34</v>
      </c>
    </row>
    <row r="731" ht="17.25" spans="25:51">
      <c r="Y731" s="87"/>
      <c r="Z731">
        <f t="shared" si="56"/>
        <v>0</v>
      </c>
      <c r="AA731" t="str">
        <f t="shared" si="57"/>
        <v>新园路支行</v>
      </c>
      <c r="AB731" s="82" t="s">
        <v>549</v>
      </c>
      <c r="AC731" s="82">
        <v>0</v>
      </c>
      <c r="AD731" s="82">
        <v>0</v>
      </c>
      <c r="AE731" s="82">
        <v>0</v>
      </c>
      <c r="AF731" s="82">
        <v>0</v>
      </c>
      <c r="AG731" t="str">
        <f t="shared" si="58"/>
        <v>新园路支行</v>
      </c>
      <c r="AI731" s="90" t="s">
        <v>321</v>
      </c>
      <c r="AJ731" s="90" t="s">
        <v>78</v>
      </c>
      <c r="AX731" t="s">
        <v>321</v>
      </c>
      <c r="AY731" t="s">
        <v>78</v>
      </c>
    </row>
    <row r="732" ht="17.25" spans="25:51">
      <c r="Y732" s="87"/>
      <c r="Z732">
        <f t="shared" si="56"/>
        <v>0</v>
      </c>
      <c r="AA732" t="str">
        <f t="shared" si="57"/>
        <v>张江支行</v>
      </c>
      <c r="AB732" s="82" t="s">
        <v>966</v>
      </c>
      <c r="AC732" s="82">
        <v>0</v>
      </c>
      <c r="AD732" s="82">
        <v>0</v>
      </c>
      <c r="AE732" s="82">
        <v>0</v>
      </c>
      <c r="AF732" s="82">
        <v>0</v>
      </c>
      <c r="AG732" t="str">
        <f t="shared" si="58"/>
        <v>张江支行</v>
      </c>
      <c r="AI732" s="90" t="s">
        <v>126</v>
      </c>
      <c r="AJ732" s="90" t="s">
        <v>66</v>
      </c>
      <c r="AX732" t="s">
        <v>126</v>
      </c>
      <c r="AY732" t="s">
        <v>66</v>
      </c>
    </row>
    <row r="733" ht="17.25" spans="25:51">
      <c r="Y733" s="87"/>
      <c r="Z733">
        <f t="shared" si="56"/>
        <v>0</v>
      </c>
      <c r="AA733" t="str">
        <f t="shared" si="57"/>
        <v>潼港分理处</v>
      </c>
      <c r="AB733" s="82" t="s">
        <v>552</v>
      </c>
      <c r="AC733" s="82">
        <v>0</v>
      </c>
      <c r="AD733" s="82">
        <v>0</v>
      </c>
      <c r="AE733" s="82">
        <v>0</v>
      </c>
      <c r="AF733" s="82">
        <v>0</v>
      </c>
      <c r="AG733" t="str">
        <f t="shared" si="58"/>
        <v>潼港分理处</v>
      </c>
      <c r="AI733" s="90" t="s">
        <v>528</v>
      </c>
      <c r="AJ733" s="90" t="s">
        <v>78</v>
      </c>
      <c r="AX733" t="s">
        <v>528</v>
      </c>
      <c r="AY733" t="s">
        <v>78</v>
      </c>
    </row>
    <row r="734" ht="17.25" spans="25:51">
      <c r="Y734" s="87"/>
      <c r="Z734">
        <f t="shared" si="56"/>
        <v>0</v>
      </c>
      <c r="AA734" t="str">
        <f t="shared" si="57"/>
        <v>蔡路支行</v>
      </c>
      <c r="AB734" s="82" t="s">
        <v>555</v>
      </c>
      <c r="AC734" s="82">
        <v>0</v>
      </c>
      <c r="AD734" s="82">
        <v>0</v>
      </c>
      <c r="AE734" s="82">
        <v>0</v>
      </c>
      <c r="AF734" s="82">
        <v>0</v>
      </c>
      <c r="AG734" t="str">
        <f t="shared" si="58"/>
        <v>蔡路支行</v>
      </c>
      <c r="AI734" s="90" t="s">
        <v>984</v>
      </c>
      <c r="AJ734" s="90" t="s">
        <v>78</v>
      </c>
      <c r="AX734" t="s">
        <v>984</v>
      </c>
      <c r="AY734" t="s">
        <v>78</v>
      </c>
    </row>
    <row r="735" ht="17.25" spans="25:51">
      <c r="Y735" s="87"/>
      <c r="Z735">
        <f t="shared" si="56"/>
        <v>0</v>
      </c>
      <c r="AA735" t="str">
        <f t="shared" si="57"/>
        <v>唐镇支行</v>
      </c>
      <c r="AB735" s="82" t="s">
        <v>1002</v>
      </c>
      <c r="AC735" s="82">
        <v>0</v>
      </c>
      <c r="AD735" s="82">
        <v>0</v>
      </c>
      <c r="AE735" s="82">
        <v>0</v>
      </c>
      <c r="AF735" s="82">
        <v>0</v>
      </c>
      <c r="AG735" t="str">
        <f t="shared" si="58"/>
        <v>唐镇支行</v>
      </c>
      <c r="AI735" s="95" t="s">
        <v>957</v>
      </c>
      <c r="AJ735" s="90" t="s">
        <v>78</v>
      </c>
      <c r="AX735" t="s">
        <v>957</v>
      </c>
      <c r="AY735" t="s">
        <v>78</v>
      </c>
    </row>
    <row r="736" ht="17.25" spans="25:51">
      <c r="Y736" s="87"/>
      <c r="Z736">
        <f t="shared" si="56"/>
        <v>0</v>
      </c>
      <c r="AA736">
        <f t="shared" si="57"/>
        <v>0</v>
      </c>
      <c r="AB736" s="82" t="s">
        <v>1046</v>
      </c>
      <c r="AC736" s="82">
        <v>0</v>
      </c>
      <c r="AD736" s="82">
        <v>0</v>
      </c>
      <c r="AE736" s="82">
        <v>0</v>
      </c>
      <c r="AF736" s="82">
        <v>0</v>
      </c>
      <c r="AG736">
        <f t="shared" si="58"/>
        <v>0</v>
      </c>
      <c r="AI736" s="90" t="s">
        <v>1007</v>
      </c>
      <c r="AJ736" s="90" t="s">
        <v>78</v>
      </c>
      <c r="AX736" t="s">
        <v>1007</v>
      </c>
      <c r="AY736" t="s">
        <v>78</v>
      </c>
    </row>
    <row r="737" ht="17.25" spans="25:51">
      <c r="Y737" s="87"/>
      <c r="Z737">
        <f t="shared" si="56"/>
        <v>0</v>
      </c>
      <c r="AA737">
        <f t="shared" si="57"/>
        <v>0</v>
      </c>
      <c r="AB737" s="82" t="s">
        <v>1047</v>
      </c>
      <c r="AC737" s="82">
        <v>0</v>
      </c>
      <c r="AD737" s="82">
        <v>0</v>
      </c>
      <c r="AE737" s="82">
        <v>0</v>
      </c>
      <c r="AF737" s="82">
        <v>0</v>
      </c>
      <c r="AG737">
        <f t="shared" si="58"/>
        <v>0</v>
      </c>
      <c r="AI737" s="96" t="s">
        <v>968</v>
      </c>
      <c r="AJ737" s="90" t="s">
        <v>78</v>
      </c>
      <c r="AX737" t="s">
        <v>968</v>
      </c>
      <c r="AY737" t="s">
        <v>78</v>
      </c>
    </row>
    <row r="738" ht="17.25" spans="25:51">
      <c r="Y738" s="87"/>
      <c r="Z738">
        <f t="shared" si="56"/>
        <v>0</v>
      </c>
      <c r="AA738">
        <f t="shared" si="57"/>
        <v>0</v>
      </c>
      <c r="AB738" s="82" t="s">
        <v>1048</v>
      </c>
      <c r="AC738" s="82">
        <v>0</v>
      </c>
      <c r="AD738" s="82">
        <v>0</v>
      </c>
      <c r="AE738" s="82">
        <v>0</v>
      </c>
      <c r="AF738" s="82">
        <v>0</v>
      </c>
      <c r="AG738">
        <f t="shared" si="58"/>
        <v>0</v>
      </c>
      <c r="AI738" s="90" t="s">
        <v>1049</v>
      </c>
      <c r="AJ738" s="90" t="s">
        <v>78</v>
      </c>
      <c r="AX738" t="s">
        <v>1049</v>
      </c>
      <c r="AY738" t="s">
        <v>78</v>
      </c>
    </row>
    <row r="739" spans="26:51">
      <c r="Z739">
        <f t="shared" si="56"/>
        <v>0</v>
      </c>
      <c r="AA739" t="str">
        <f t="shared" si="57"/>
        <v>和炯路支行</v>
      </c>
      <c r="AB739" s="82" t="s">
        <v>558</v>
      </c>
      <c r="AC739" s="82">
        <v>0</v>
      </c>
      <c r="AD739" s="82">
        <v>150000</v>
      </c>
      <c r="AE739" s="82">
        <v>0</v>
      </c>
      <c r="AF739" s="82">
        <v>150000</v>
      </c>
      <c r="AG739" t="str">
        <f t="shared" si="58"/>
        <v>和炯路支行</v>
      </c>
      <c r="AI739" s="90" t="s">
        <v>964</v>
      </c>
      <c r="AJ739" s="90" t="s">
        <v>32</v>
      </c>
      <c r="AX739" t="s">
        <v>964</v>
      </c>
      <c r="AY739" t="s">
        <v>32</v>
      </c>
    </row>
    <row r="740" spans="28:51">
      <c r="AB740" s="82" t="s">
        <v>146</v>
      </c>
      <c r="AI740" s="90" t="s">
        <v>997</v>
      </c>
      <c r="AJ740" s="90" t="s">
        <v>32</v>
      </c>
      <c r="AX740" t="s">
        <v>997</v>
      </c>
      <c r="AY740" t="s">
        <v>32</v>
      </c>
    </row>
    <row r="741" spans="28:51">
      <c r="AB741" s="82" t="s">
        <v>151</v>
      </c>
      <c r="AC741" s="82">
        <v>39</v>
      </c>
      <c r="AD741" s="82">
        <v>2756380</v>
      </c>
      <c r="AE741" s="82">
        <v>75</v>
      </c>
      <c r="AF741" s="82">
        <v>6726264</v>
      </c>
      <c r="AI741" s="90" t="s">
        <v>1050</v>
      </c>
      <c r="AJ741" s="90" t="s">
        <v>32</v>
      </c>
      <c r="AX741" t="s">
        <v>1050</v>
      </c>
      <c r="AY741" t="s">
        <v>32</v>
      </c>
    </row>
    <row r="742" spans="35:51">
      <c r="AI742" s="90" t="s">
        <v>317</v>
      </c>
      <c r="AJ742" s="90" t="s">
        <v>32</v>
      </c>
      <c r="AX742" t="s">
        <v>317</v>
      </c>
      <c r="AY742" t="s">
        <v>32</v>
      </c>
    </row>
    <row r="743" spans="35:51">
      <c r="AI743" s="90" t="s">
        <v>394</v>
      </c>
      <c r="AJ743" s="90" t="s">
        <v>32</v>
      </c>
      <c r="AX743" t="s">
        <v>394</v>
      </c>
      <c r="AY743" t="s">
        <v>32</v>
      </c>
    </row>
    <row r="744" spans="35:51">
      <c r="AI744" s="90" t="s">
        <v>204</v>
      </c>
      <c r="AJ744" s="90" t="s">
        <v>32</v>
      </c>
      <c r="AX744" t="s">
        <v>204</v>
      </c>
      <c r="AY744" t="s">
        <v>32</v>
      </c>
    </row>
    <row r="745" spans="35:51">
      <c r="AI745" s="93" t="s">
        <v>428</v>
      </c>
      <c r="AJ745" s="90" t="s">
        <v>32</v>
      </c>
      <c r="AX745" t="s">
        <v>428</v>
      </c>
      <c r="AY745" t="s">
        <v>32</v>
      </c>
    </row>
    <row r="746" spans="35:51">
      <c r="AI746" s="90" t="s">
        <v>405</v>
      </c>
      <c r="AJ746" s="90" t="s">
        <v>32</v>
      </c>
      <c r="AX746" t="s">
        <v>405</v>
      </c>
      <c r="AY746" t="s">
        <v>32</v>
      </c>
    </row>
    <row r="747" spans="35:51">
      <c r="AI747" s="95" t="s">
        <v>142</v>
      </c>
      <c r="AJ747" s="90" t="s">
        <v>32</v>
      </c>
      <c r="AX747" t="s">
        <v>142</v>
      </c>
      <c r="AY747" t="s">
        <v>32</v>
      </c>
    </row>
    <row r="748" spans="35:51">
      <c r="AI748" s="96" t="s">
        <v>283</v>
      </c>
      <c r="AJ748" s="90" t="s">
        <v>34</v>
      </c>
      <c r="AX748" t="s">
        <v>283</v>
      </c>
      <c r="AY748" t="s">
        <v>34</v>
      </c>
    </row>
    <row r="749" spans="35:51">
      <c r="AI749" s="90" t="s">
        <v>1051</v>
      </c>
      <c r="AJ749" s="90" t="s">
        <v>167</v>
      </c>
      <c r="AX749" t="s">
        <v>1051</v>
      </c>
      <c r="AY749" t="s">
        <v>167</v>
      </c>
    </row>
    <row r="750" spans="35:51">
      <c r="AI750" s="90" t="s">
        <v>1052</v>
      </c>
      <c r="AJ750" s="90" t="s">
        <v>32</v>
      </c>
      <c r="AX750" t="s">
        <v>1052</v>
      </c>
      <c r="AY750" t="s">
        <v>32</v>
      </c>
    </row>
    <row r="751" spans="35:51">
      <c r="AI751" s="90" t="s">
        <v>930</v>
      </c>
      <c r="AJ751" s="90" t="s">
        <v>32</v>
      </c>
      <c r="AX751" t="s">
        <v>930</v>
      </c>
      <c r="AY751" t="s">
        <v>32</v>
      </c>
    </row>
    <row r="752" spans="35:51">
      <c r="AI752" s="95" t="s">
        <v>958</v>
      </c>
      <c r="AJ752" s="90" t="s">
        <v>32</v>
      </c>
      <c r="AX752" t="s">
        <v>958</v>
      </c>
      <c r="AY752" t="s">
        <v>32</v>
      </c>
    </row>
    <row r="753" spans="35:51">
      <c r="AI753" s="90" t="s">
        <v>1036</v>
      </c>
      <c r="AJ753" s="90" t="s">
        <v>32</v>
      </c>
      <c r="AX753" t="s">
        <v>1036</v>
      </c>
      <c r="AY753" t="s">
        <v>32</v>
      </c>
    </row>
    <row r="754" spans="35:51">
      <c r="AI754" s="90" t="s">
        <v>1053</v>
      </c>
      <c r="AJ754" s="90" t="s">
        <v>32</v>
      </c>
      <c r="AX754" t="s">
        <v>1053</v>
      </c>
      <c r="AY754" t="s">
        <v>32</v>
      </c>
    </row>
    <row r="755" spans="35:51">
      <c r="AI755" s="90" t="s">
        <v>1054</v>
      </c>
      <c r="AJ755" s="90" t="s">
        <v>32</v>
      </c>
      <c r="AX755" t="s">
        <v>1054</v>
      </c>
      <c r="AY755" t="s">
        <v>32</v>
      </c>
    </row>
    <row r="756" spans="35:51">
      <c r="AI756" s="90" t="s">
        <v>1055</v>
      </c>
      <c r="AJ756" s="90" t="s">
        <v>32</v>
      </c>
      <c r="AX756" t="s">
        <v>1055</v>
      </c>
      <c r="AY756" t="s">
        <v>32</v>
      </c>
    </row>
    <row r="757" spans="35:51">
      <c r="AI757" s="90" t="s">
        <v>1056</v>
      </c>
      <c r="AJ757" s="90" t="s">
        <v>32</v>
      </c>
      <c r="AX757" t="s">
        <v>1056</v>
      </c>
      <c r="AY757" t="s">
        <v>32</v>
      </c>
    </row>
    <row r="758" spans="35:51">
      <c r="AI758" s="90" t="s">
        <v>1057</v>
      </c>
      <c r="AJ758" s="90" t="s">
        <v>32</v>
      </c>
      <c r="AX758" t="s">
        <v>1057</v>
      </c>
      <c r="AY758" t="s">
        <v>32</v>
      </c>
    </row>
    <row r="759" spans="35:51">
      <c r="AI759" s="90" t="s">
        <v>378</v>
      </c>
      <c r="AJ759" s="90" t="s">
        <v>210</v>
      </c>
      <c r="AX759" t="s">
        <v>378</v>
      </c>
      <c r="AY759" t="s">
        <v>210</v>
      </c>
    </row>
    <row r="760" spans="35:51">
      <c r="AI760" s="90" t="s">
        <v>502</v>
      </c>
      <c r="AJ760" s="90" t="s">
        <v>210</v>
      </c>
      <c r="AX760" t="s">
        <v>502</v>
      </c>
      <c r="AY760" t="s">
        <v>210</v>
      </c>
    </row>
    <row r="761" spans="35:51">
      <c r="AI761" s="90" t="s">
        <v>1058</v>
      </c>
      <c r="AJ761" s="90" t="s">
        <v>210</v>
      </c>
      <c r="AX761" t="s">
        <v>1058</v>
      </c>
      <c r="AY761" t="s">
        <v>210</v>
      </c>
    </row>
    <row r="762" spans="35:51">
      <c r="AI762" s="90" t="s">
        <v>994</v>
      </c>
      <c r="AJ762" s="90" t="s">
        <v>210</v>
      </c>
      <c r="AX762" t="s">
        <v>994</v>
      </c>
      <c r="AY762" t="s">
        <v>210</v>
      </c>
    </row>
    <row r="763" spans="35:51">
      <c r="AI763" s="90" t="s">
        <v>818</v>
      </c>
      <c r="AJ763" s="90" t="s">
        <v>210</v>
      </c>
      <c r="AX763" t="s">
        <v>818</v>
      </c>
      <c r="AY763" t="s">
        <v>210</v>
      </c>
    </row>
    <row r="764" spans="35:51">
      <c r="AI764" s="90" t="s">
        <v>526</v>
      </c>
      <c r="AJ764" s="90" t="s">
        <v>210</v>
      </c>
      <c r="AX764" t="s">
        <v>526</v>
      </c>
      <c r="AY764" t="s">
        <v>210</v>
      </c>
    </row>
    <row r="765" spans="35:51">
      <c r="AI765" s="90" t="s">
        <v>186</v>
      </c>
      <c r="AJ765" s="90" t="s">
        <v>210</v>
      </c>
      <c r="AX765" t="s">
        <v>186</v>
      </c>
      <c r="AY765" t="s">
        <v>210</v>
      </c>
    </row>
    <row r="766" spans="35:51">
      <c r="AI766" s="95" t="s">
        <v>1059</v>
      </c>
      <c r="AJ766" s="90" t="s">
        <v>210</v>
      </c>
      <c r="AX766" t="s">
        <v>1059</v>
      </c>
      <c r="AY766" t="s">
        <v>210</v>
      </c>
    </row>
    <row r="767" spans="35:51">
      <c r="AI767" s="96" t="s">
        <v>1001</v>
      </c>
      <c r="AJ767" s="90" t="s">
        <v>210</v>
      </c>
      <c r="AX767" t="s">
        <v>1001</v>
      </c>
      <c r="AY767" t="s">
        <v>210</v>
      </c>
    </row>
    <row r="768" spans="35:51">
      <c r="AI768" s="90" t="s">
        <v>707</v>
      </c>
      <c r="AJ768" s="90" t="s">
        <v>210</v>
      </c>
      <c r="AX768" t="s">
        <v>707</v>
      </c>
      <c r="AY768" t="s">
        <v>210</v>
      </c>
    </row>
    <row r="769" spans="35:51">
      <c r="AI769" s="90" t="s">
        <v>1060</v>
      </c>
      <c r="AJ769" s="90" t="s">
        <v>210</v>
      </c>
      <c r="AX769" t="s">
        <v>1060</v>
      </c>
      <c r="AY769" t="s">
        <v>210</v>
      </c>
    </row>
    <row r="770" spans="35:51">
      <c r="AI770" s="90" t="s">
        <v>357</v>
      </c>
      <c r="AJ770" s="90" t="s">
        <v>167</v>
      </c>
      <c r="AX770" t="s">
        <v>357</v>
      </c>
      <c r="AY770" t="s">
        <v>167</v>
      </c>
    </row>
    <row r="771" spans="35:51">
      <c r="AI771" s="90" t="s">
        <v>422</v>
      </c>
      <c r="AJ771" s="90" t="s">
        <v>167</v>
      </c>
      <c r="AX771" t="s">
        <v>422</v>
      </c>
      <c r="AY771" t="s">
        <v>167</v>
      </c>
    </row>
    <row r="772" spans="35:51">
      <c r="AI772" s="90" t="s">
        <v>74</v>
      </c>
      <c r="AJ772" s="90" t="s">
        <v>93</v>
      </c>
      <c r="AX772" t="s">
        <v>74</v>
      </c>
      <c r="AY772" t="s">
        <v>93</v>
      </c>
    </row>
    <row r="773" spans="35:51">
      <c r="AI773" s="90" t="s">
        <v>1061</v>
      </c>
      <c r="AJ773" s="90" t="s">
        <v>167</v>
      </c>
      <c r="AX773" t="s">
        <v>1061</v>
      </c>
      <c r="AY773" t="s">
        <v>167</v>
      </c>
    </row>
    <row r="774" spans="35:51">
      <c r="AI774" s="90" t="s">
        <v>705</v>
      </c>
      <c r="AJ774" s="90" t="s">
        <v>167</v>
      </c>
      <c r="AX774" t="s">
        <v>705</v>
      </c>
      <c r="AY774" t="s">
        <v>167</v>
      </c>
    </row>
    <row r="775" spans="35:51">
      <c r="AI775" s="90" t="s">
        <v>872</v>
      </c>
      <c r="AJ775" s="90" t="s">
        <v>167</v>
      </c>
      <c r="AX775" t="s">
        <v>872</v>
      </c>
      <c r="AY775" t="s">
        <v>167</v>
      </c>
    </row>
    <row r="776" spans="35:51">
      <c r="AI776" s="90" t="s">
        <v>851</v>
      </c>
      <c r="AJ776" s="90" t="s">
        <v>167</v>
      </c>
      <c r="AX776" t="s">
        <v>851</v>
      </c>
      <c r="AY776" t="s">
        <v>167</v>
      </c>
    </row>
    <row r="777" spans="35:51">
      <c r="AI777" s="90" t="s">
        <v>663</v>
      </c>
      <c r="AJ777" s="90" t="s">
        <v>167</v>
      </c>
      <c r="AX777" t="s">
        <v>663</v>
      </c>
      <c r="AY777" t="s">
        <v>167</v>
      </c>
    </row>
    <row r="778" spans="35:51">
      <c r="AI778" s="90" t="s">
        <v>861</v>
      </c>
      <c r="AJ778" s="90" t="s">
        <v>182</v>
      </c>
      <c r="AX778" t="s">
        <v>861</v>
      </c>
      <c r="AY778" t="s">
        <v>182</v>
      </c>
    </row>
    <row r="779" spans="35:51">
      <c r="AI779" s="90" t="s">
        <v>1062</v>
      </c>
      <c r="AJ779" s="90" t="s">
        <v>49</v>
      </c>
      <c r="AX779" t="s">
        <v>1062</v>
      </c>
      <c r="AY779" t="s">
        <v>49</v>
      </c>
    </row>
    <row r="780" spans="35:36">
      <c r="AI780" s="90" t="s">
        <v>103</v>
      </c>
      <c r="AJ780" s="90" t="s">
        <v>35</v>
      </c>
    </row>
    <row r="781" spans="35:36">
      <c r="AI781" s="90" t="s">
        <v>101</v>
      </c>
      <c r="AJ781" s="90" t="s">
        <v>100</v>
      </c>
    </row>
    <row r="782" spans="35:36">
      <c r="AI782" s="90"/>
      <c r="AJ782" s="90"/>
    </row>
    <row r="783" spans="35:36">
      <c r="AI783" s="90"/>
      <c r="AJ783" s="90"/>
    </row>
    <row r="784" spans="35:36">
      <c r="AI784" s="90"/>
      <c r="AJ784" s="90"/>
    </row>
    <row r="785" spans="35:36">
      <c r="AI785" s="90"/>
      <c r="AJ785" s="90"/>
    </row>
    <row r="786" spans="35:36">
      <c r="AI786" s="90"/>
      <c r="AJ786" s="90"/>
    </row>
    <row r="787" spans="35:36">
      <c r="AI787" s="90"/>
      <c r="AJ787" s="90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3" operator="greaterThan">
      <formula>0</formula>
    </cfRule>
  </conditionalFormatting>
  <conditionalFormatting sqref="E4:E47">
    <cfRule type="cellIs" dxfId="1" priority="7" operator="equal">
      <formula>0</formula>
    </cfRule>
  </conditionalFormatting>
  <conditionalFormatting sqref="I4:I47">
    <cfRule type="cellIs" dxfId="2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{f8fb09e4-ae7b-4d2e-b769-fd58c6f3b057}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{1e805870-0380-445a-90c6-7304d337d703}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{8531175b-db6d-4998-ac15-7b1b06f071b1}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{987b0d61-b476-4aa3-af5d-5607875823cf}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{3f5c7e18-fa9c-485b-b380-d7a9eb01e286}</x14:id>
        </ext>
      </extLst>
    </cfRule>
  </conditionalFormatting>
  <conditionalFormatting sqref="L4:L47">
    <cfRule type="cellIs" dxfId="0" priority="2" operator="greaterThan">
      <formula>0</formula>
    </cfRule>
  </conditionalFormatting>
  <conditionalFormatting sqref="P4:P47">
    <cfRule type="cellIs" dxfId="1" priority="8" operator="equal">
      <formula>0</formula>
    </cfRule>
  </conditionalFormatting>
  <conditionalFormatting sqref="V4:V47">
    <cfRule type="cellIs" dxfId="2" priority="4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{2c94a7d1-128c-46f7-8832-0dbe4e7ed43a}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{1f633434-ad44-4265-a5c1-0f09160889f6}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{b397f8c3-377f-4eea-b94b-7331290e0531}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{a2fbe4c1-b1a8-4d68-b065-6f5a3049fc31}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{738062f8-ffea-406f-8e3f-bdf329225b26}</x14:id>
        </ext>
      </extLst>
    </cfRule>
  </conditionalFormatting>
  <conditionalFormatting sqref="X4:X47 Y48:Y738">
    <cfRule type="top10" dxfId="3" priority="6" rank="10"/>
  </conditionalFormatting>
  <conditionalFormatting sqref="Y4:Z4 Y5:Y47 Z5:Z739">
    <cfRule type="cellIs" dxfId="2" priority="1" operator="equal">
      <formula>0</formula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8fb09e4-ae7b-4d2e-b769-fd58c6f3b057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1e805870-0380-445a-90c6-7304d337d70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531175b-db6d-4998-ac15-7b1b06f071b1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87b0d61-b476-4aa3-af5d-5607875823c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f5c7e18-fa9c-485b-b380-d7a9eb01e28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2c94a7d1-128c-46f7-8832-0dbe4e7ed43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1f633434-ad44-4265-a5c1-0f09160889f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397f8c3-377f-4eea-b94b-7331290e0531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2fbe4c1-b1a8-4d68-b065-6f5a3049fc3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738062f8-ffea-406f-8e3f-bdf329225b2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X55"/>
  <sheetViews>
    <sheetView workbookViewId="0">
      <pane xSplit="2" topLeftCell="C1" activePane="topRight" state="frozen"/>
      <selection/>
      <selection pane="topRight" activeCell="B14" sqref="B14"/>
    </sheetView>
  </sheetViews>
  <sheetFormatPr defaultColWidth="9" defaultRowHeight="13.5"/>
  <cols>
    <col min="1" max="1" width="9.4" customWidth="1"/>
    <col min="2" max="2" width="16" customWidth="1"/>
    <col min="7" max="7" width="23.6" hidden="1" customWidth="1"/>
    <col min="8" max="8" width="9" hidden="1" customWidth="1"/>
    <col min="12" max="12" width="11.8666666666667" customWidth="1"/>
  </cols>
  <sheetData>
    <row r="1" ht="23.25" spans="1:24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8" spans="1:24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1"/>
      <c r="R2" s="52" t="s">
        <v>26</v>
      </c>
      <c r="S2" s="53"/>
      <c r="T2" s="53"/>
      <c r="U2" s="53"/>
      <c r="V2" s="53"/>
      <c r="W2" s="54"/>
      <c r="X2" s="55" t="s">
        <v>27</v>
      </c>
    </row>
    <row r="3" ht="18.75" spans="1:24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1064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6" t="s">
        <v>43</v>
      </c>
      <c r="R3" s="57" t="s">
        <v>36</v>
      </c>
      <c r="S3" s="58" t="s">
        <v>38</v>
      </c>
      <c r="T3" s="58" t="s">
        <v>39</v>
      </c>
      <c r="U3" s="58" t="s">
        <v>45</v>
      </c>
      <c r="V3" s="58" t="s">
        <v>42</v>
      </c>
      <c r="W3" s="59" t="s">
        <v>43</v>
      </c>
      <c r="X3" s="60"/>
    </row>
    <row r="4" ht="17.25" spans="1:24">
      <c r="A4" s="12" t="s">
        <v>50</v>
      </c>
      <c r="B4" s="13" t="s">
        <v>49</v>
      </c>
      <c r="C4" s="14">
        <v>38</v>
      </c>
      <c r="D4" s="15">
        <f>I4-草稿!I4</f>
        <v>-4</v>
      </c>
      <c r="E4" s="15">
        <f>VLOOKUP(B4,草稿!$AR:$AV,4,FALSE)</f>
        <v>1</v>
      </c>
      <c r="F4" s="15">
        <f>56+17</f>
        <v>73</v>
      </c>
      <c r="G4" s="15"/>
      <c r="H4" s="15"/>
      <c r="I4" s="15">
        <f>SUM(E4:H4)</f>
        <v>74</v>
      </c>
      <c r="J4" s="39">
        <f t="shared" ref="J4:J48" si="0">I4/C4</f>
        <v>1.94736842105263</v>
      </c>
      <c r="K4" s="40">
        <v>70</v>
      </c>
      <c r="L4" s="15">
        <f>P4-草稿!P4</f>
        <v>20</v>
      </c>
      <c r="M4" s="15">
        <f>VLOOKUP(B4,草稿!$AR:$AV,5,FALSE)/10000</f>
        <v>42</v>
      </c>
      <c r="N4" s="15"/>
      <c r="O4" s="15"/>
      <c r="P4" s="15">
        <f>SUM(M4:O4)</f>
        <v>42</v>
      </c>
      <c r="Q4" s="61">
        <f t="shared" ref="Q4:Q48" si="1">P4/K4</f>
        <v>0.6</v>
      </c>
      <c r="R4" s="40">
        <v>1</v>
      </c>
      <c r="S4" s="62"/>
      <c r="T4" s="62">
        <f>28+8</f>
        <v>36</v>
      </c>
      <c r="U4" s="62"/>
      <c r="V4" s="15">
        <f t="shared" ref="V4:V47" si="2">SUM(S4:U4)</f>
        <v>36</v>
      </c>
      <c r="W4" s="61">
        <f t="shared" ref="W4:W48" si="3">V4/R4</f>
        <v>36</v>
      </c>
      <c r="X4" s="63">
        <f t="shared" ref="X4:X48" si="4">IF(J4&gt;1.2,1.2,J4)*0.05+IF(Q4&gt;1.2,1.2,Q4)*0.05+IF(W4&gt;1.2,1.2,W4)*0.05</f>
        <v>0.15</v>
      </c>
    </row>
    <row r="5" ht="17.25" spans="1:24">
      <c r="A5" s="16"/>
      <c r="B5" s="17" t="s">
        <v>69</v>
      </c>
      <c r="C5" s="18">
        <v>20</v>
      </c>
      <c r="D5" s="15">
        <f>I5-草稿!I5</f>
        <v>-3</v>
      </c>
      <c r="E5" s="15">
        <f>VLOOKUP(B5,草稿!$AR:$AV,4,FALSE)</f>
        <v>5</v>
      </c>
      <c r="F5" s="19"/>
      <c r="G5" s="15"/>
      <c r="H5" s="15"/>
      <c r="I5" s="15">
        <f t="shared" ref="I5:I18" si="5">SUM(E5:H5)</f>
        <v>5</v>
      </c>
      <c r="J5" s="42">
        <f t="shared" si="0"/>
        <v>0.25</v>
      </c>
      <c r="K5" s="43">
        <v>80</v>
      </c>
      <c r="L5" s="15">
        <f>P5-草稿!P5</f>
        <v>11.87</v>
      </c>
      <c r="M5" s="15">
        <f>VLOOKUP(B5,草稿!$AR:$AV,5,FALSE)/10000</f>
        <v>28.47</v>
      </c>
      <c r="N5" s="15"/>
      <c r="O5" s="19"/>
      <c r="P5" s="15">
        <f t="shared" ref="P5:P47" si="6">SUM(M5:O5)</f>
        <v>28.47</v>
      </c>
      <c r="Q5" s="64">
        <f t="shared" si="1"/>
        <v>0.355875</v>
      </c>
      <c r="R5" s="40">
        <v>2</v>
      </c>
      <c r="S5" s="62">
        <v>1</v>
      </c>
      <c r="T5" s="65"/>
      <c r="U5" s="62"/>
      <c r="V5" s="15">
        <f t="shared" si="2"/>
        <v>1</v>
      </c>
      <c r="W5" s="64">
        <f t="shared" si="3"/>
        <v>0.5</v>
      </c>
      <c r="X5" s="66">
        <f t="shared" si="4"/>
        <v>0.05529375</v>
      </c>
    </row>
    <row r="6" ht="17.25" spans="1:24">
      <c r="A6" s="16"/>
      <c r="B6" s="17" t="s">
        <v>34</v>
      </c>
      <c r="C6" s="18">
        <v>22</v>
      </c>
      <c r="D6" s="15">
        <f>I6-草稿!I6</f>
        <v>11</v>
      </c>
      <c r="E6" s="15">
        <f>VLOOKUP(B6,草稿!$AR:$AV,4,FALSE)</f>
        <v>15</v>
      </c>
      <c r="F6" s="19"/>
      <c r="G6" s="15"/>
      <c r="H6" s="15"/>
      <c r="I6" s="15">
        <f t="shared" si="5"/>
        <v>15</v>
      </c>
      <c r="J6" s="42">
        <f t="shared" si="0"/>
        <v>0.681818181818182</v>
      </c>
      <c r="K6" s="43">
        <v>110</v>
      </c>
      <c r="L6" s="15">
        <f>P6-草稿!P6</f>
        <v>21.9583</v>
      </c>
      <c r="M6" s="15">
        <f>VLOOKUP(B6,草稿!$AR:$AV,5,FALSE)/10000</f>
        <v>50.4283</v>
      </c>
      <c r="N6" s="15"/>
      <c r="O6" s="19"/>
      <c r="P6" s="15">
        <f t="shared" si="6"/>
        <v>50.4283</v>
      </c>
      <c r="Q6" s="64">
        <f t="shared" si="1"/>
        <v>0.458439090909091</v>
      </c>
      <c r="R6" s="40">
        <v>3</v>
      </c>
      <c r="S6" s="62"/>
      <c r="T6" s="65"/>
      <c r="U6" s="62"/>
      <c r="V6" s="15">
        <f t="shared" si="2"/>
        <v>0</v>
      </c>
      <c r="W6" s="64">
        <f t="shared" si="3"/>
        <v>0</v>
      </c>
      <c r="X6" s="66">
        <f t="shared" si="4"/>
        <v>0.0570128636363636</v>
      </c>
    </row>
    <row r="7" ht="17.25" spans="1:24">
      <c r="A7" s="16"/>
      <c r="B7" s="17" t="s">
        <v>66</v>
      </c>
      <c r="C7" s="18">
        <v>38</v>
      </c>
      <c r="D7" s="15">
        <f>I7-草稿!I7</f>
        <v>-12</v>
      </c>
      <c r="E7" s="15">
        <f>VLOOKUP(B7,草稿!$AR:$AV,4,FALSE)</f>
        <v>1</v>
      </c>
      <c r="F7" s="19"/>
      <c r="G7" s="15"/>
      <c r="H7" s="15"/>
      <c r="I7" s="15">
        <f t="shared" si="5"/>
        <v>1</v>
      </c>
      <c r="J7" s="42">
        <f t="shared" si="0"/>
        <v>0.0263157894736842</v>
      </c>
      <c r="K7" s="43">
        <v>200</v>
      </c>
      <c r="L7" s="15">
        <f>P7-草稿!P7</f>
        <v>26.1717</v>
      </c>
      <c r="M7" s="15">
        <f>VLOOKUP(B7,草稿!$AR:$AV,5,FALSE)/10000</f>
        <v>45.6</v>
      </c>
      <c r="N7" s="15"/>
      <c r="O7" s="19"/>
      <c r="P7" s="15">
        <f t="shared" si="6"/>
        <v>45.6</v>
      </c>
      <c r="Q7" s="64">
        <f t="shared" si="1"/>
        <v>0.228</v>
      </c>
      <c r="R7" s="40">
        <v>2</v>
      </c>
      <c r="S7" s="62"/>
      <c r="T7" s="65"/>
      <c r="U7" s="62"/>
      <c r="V7" s="15">
        <f t="shared" si="2"/>
        <v>0</v>
      </c>
      <c r="W7" s="64">
        <f t="shared" si="3"/>
        <v>0</v>
      </c>
      <c r="X7" s="66">
        <f t="shared" si="4"/>
        <v>0.0127157894736842</v>
      </c>
    </row>
    <row r="8" ht="17.25" spans="1:24">
      <c r="A8" s="16"/>
      <c r="B8" s="17" t="s">
        <v>35</v>
      </c>
      <c r="C8" s="18">
        <v>22</v>
      </c>
      <c r="D8" s="15">
        <f>I8-草稿!I8</f>
        <v>2</v>
      </c>
      <c r="E8" s="15">
        <f>VLOOKUP(B8,草稿!$AR:$AV,4,FALSE)</f>
        <v>6</v>
      </c>
      <c r="F8" s="19"/>
      <c r="G8" s="15"/>
      <c r="H8" s="15"/>
      <c r="I8" s="15">
        <f t="shared" si="5"/>
        <v>6</v>
      </c>
      <c r="J8" s="42">
        <f t="shared" si="0"/>
        <v>0.272727272727273</v>
      </c>
      <c r="K8" s="43">
        <v>200</v>
      </c>
      <c r="L8" s="15">
        <f>P8-草稿!P8</f>
        <v>0.699999999999999</v>
      </c>
      <c r="M8" s="15">
        <f>VLOOKUP(B8,草稿!$AR:$AV,5,FALSE)/10000</f>
        <v>26</v>
      </c>
      <c r="N8" s="15"/>
      <c r="O8" s="19"/>
      <c r="P8" s="15">
        <f t="shared" si="6"/>
        <v>26</v>
      </c>
      <c r="Q8" s="64">
        <f t="shared" si="1"/>
        <v>0.13</v>
      </c>
      <c r="R8" s="40">
        <v>2</v>
      </c>
      <c r="S8" s="62"/>
      <c r="T8" s="65"/>
      <c r="U8" s="62"/>
      <c r="V8" s="15">
        <f t="shared" si="2"/>
        <v>0</v>
      </c>
      <c r="W8" s="64">
        <f t="shared" si="3"/>
        <v>0</v>
      </c>
      <c r="X8" s="66">
        <f t="shared" si="4"/>
        <v>0.0201363636363636</v>
      </c>
    </row>
    <row r="9" ht="17.25" spans="1:24">
      <c r="A9" s="16"/>
      <c r="B9" s="17" t="s">
        <v>64</v>
      </c>
      <c r="C9" s="18">
        <v>27</v>
      </c>
      <c r="D9" s="15">
        <f>I9-草稿!I9</f>
        <v>1</v>
      </c>
      <c r="E9" s="15">
        <f>VLOOKUP(B9,草稿!$AR:$AV,4,FALSE)</f>
        <v>3</v>
      </c>
      <c r="F9" s="19"/>
      <c r="G9" s="15"/>
      <c r="H9" s="15"/>
      <c r="I9" s="15">
        <f t="shared" si="5"/>
        <v>3</v>
      </c>
      <c r="J9" s="42">
        <f t="shared" si="0"/>
        <v>0.111111111111111</v>
      </c>
      <c r="K9" s="43">
        <v>200</v>
      </c>
      <c r="L9" s="15">
        <f>P9-草稿!P9</f>
        <v>-3.95</v>
      </c>
      <c r="M9" s="15">
        <f>VLOOKUP(B9,草稿!$AR:$AV,5,FALSE)/10000</f>
        <v>26.35</v>
      </c>
      <c r="N9" s="15"/>
      <c r="O9" s="19"/>
      <c r="P9" s="15">
        <f t="shared" si="6"/>
        <v>26.35</v>
      </c>
      <c r="Q9" s="64">
        <f t="shared" si="1"/>
        <v>0.13175</v>
      </c>
      <c r="R9" s="40">
        <v>2</v>
      </c>
      <c r="S9" s="62"/>
      <c r="T9" s="65"/>
      <c r="U9" s="62"/>
      <c r="V9" s="15">
        <f t="shared" si="2"/>
        <v>0</v>
      </c>
      <c r="W9" s="64">
        <f t="shared" si="3"/>
        <v>0</v>
      </c>
      <c r="X9" s="66">
        <f t="shared" si="4"/>
        <v>0.0121430555555556</v>
      </c>
    </row>
    <row r="10" ht="17.25" spans="1:24">
      <c r="A10" s="16"/>
      <c r="B10" s="17" t="s">
        <v>114</v>
      </c>
      <c r="C10" s="18">
        <v>29</v>
      </c>
      <c r="D10" s="15">
        <f>I10-草稿!I10</f>
        <v>1</v>
      </c>
      <c r="E10" s="15">
        <f>VLOOKUP(B10,草稿!$AR:$AV,4,FALSE)</f>
        <v>2</v>
      </c>
      <c r="F10" s="19"/>
      <c r="G10" s="15"/>
      <c r="H10" s="15"/>
      <c r="I10" s="15">
        <f t="shared" si="5"/>
        <v>2</v>
      </c>
      <c r="J10" s="42">
        <f t="shared" si="0"/>
        <v>0.0689655172413793</v>
      </c>
      <c r="K10" s="43">
        <v>140</v>
      </c>
      <c r="L10" s="15">
        <f>P10-草稿!P10</f>
        <v>4.7</v>
      </c>
      <c r="M10" s="15">
        <f>VLOOKUP(B10,草稿!$AR:$AV,5,FALSE)/10000</f>
        <v>40.3</v>
      </c>
      <c r="N10" s="15"/>
      <c r="O10" s="19"/>
      <c r="P10" s="15">
        <f t="shared" si="6"/>
        <v>40.3</v>
      </c>
      <c r="Q10" s="64">
        <f t="shared" si="1"/>
        <v>0.287857142857143</v>
      </c>
      <c r="R10" s="40">
        <v>2</v>
      </c>
      <c r="S10" s="62"/>
      <c r="T10" s="65"/>
      <c r="U10" s="62"/>
      <c r="V10" s="15">
        <f t="shared" si="2"/>
        <v>0</v>
      </c>
      <c r="W10" s="64">
        <f t="shared" si="3"/>
        <v>0</v>
      </c>
      <c r="X10" s="66">
        <f t="shared" si="4"/>
        <v>0.0178411330049261</v>
      </c>
    </row>
    <row r="11" ht="17.25" spans="1:24">
      <c r="A11" s="16"/>
      <c r="B11" s="17" t="s">
        <v>73</v>
      </c>
      <c r="C11" s="18">
        <v>25</v>
      </c>
      <c r="D11" s="15">
        <f>I11-草稿!I11</f>
        <v>0</v>
      </c>
      <c r="E11" s="15">
        <f>VLOOKUP(B11,草稿!$AR:$AV,4,FALSE)</f>
        <v>0</v>
      </c>
      <c r="F11" s="19"/>
      <c r="G11" s="15"/>
      <c r="H11" s="15"/>
      <c r="I11" s="15">
        <f t="shared" si="5"/>
        <v>0</v>
      </c>
      <c r="J11" s="42">
        <f t="shared" si="0"/>
        <v>0</v>
      </c>
      <c r="K11" s="43">
        <v>120</v>
      </c>
      <c r="L11" s="15">
        <f>P11-草稿!P11</f>
        <v>17.5</v>
      </c>
      <c r="M11" s="15">
        <f>VLOOKUP(B11,草稿!$AR:$AV,5,FALSE)/10000</f>
        <v>27.8</v>
      </c>
      <c r="N11" s="15"/>
      <c r="O11" s="19"/>
      <c r="P11" s="15">
        <f t="shared" si="6"/>
        <v>27.8</v>
      </c>
      <c r="Q11" s="64">
        <f t="shared" si="1"/>
        <v>0.231666666666667</v>
      </c>
      <c r="R11" s="40">
        <v>2</v>
      </c>
      <c r="S11" s="62"/>
      <c r="T11" s="65"/>
      <c r="U11" s="62"/>
      <c r="V11" s="15">
        <f t="shared" si="2"/>
        <v>0</v>
      </c>
      <c r="W11" s="64">
        <f t="shared" si="3"/>
        <v>0</v>
      </c>
      <c r="X11" s="66">
        <f t="shared" si="4"/>
        <v>0.0115833333333333</v>
      </c>
    </row>
    <row r="12" ht="17.25" spans="1:24">
      <c r="A12" s="16"/>
      <c r="B12" s="17" t="s">
        <v>51</v>
      </c>
      <c r="C12" s="18">
        <v>20</v>
      </c>
      <c r="D12" s="15">
        <f>I12-草稿!I12</f>
        <v>2</v>
      </c>
      <c r="E12" s="15">
        <f>VLOOKUP(B12,草稿!$AR:$AV,4,FALSE)</f>
        <v>3</v>
      </c>
      <c r="F12" s="19"/>
      <c r="G12" s="15"/>
      <c r="H12" s="15"/>
      <c r="I12" s="15">
        <f t="shared" si="5"/>
        <v>3</v>
      </c>
      <c r="J12" s="42">
        <f t="shared" si="0"/>
        <v>0.15</v>
      </c>
      <c r="K12" s="43">
        <v>60</v>
      </c>
      <c r="L12" s="15">
        <f>P12-草稿!P12</f>
        <v>-6.85</v>
      </c>
      <c r="M12" s="15">
        <f>VLOOKUP(B12,草稿!$AR:$AV,5,FALSE)/10000</f>
        <v>19.5</v>
      </c>
      <c r="N12" s="15"/>
      <c r="O12" s="19"/>
      <c r="P12" s="15">
        <f t="shared" si="6"/>
        <v>19.5</v>
      </c>
      <c r="Q12" s="64">
        <f t="shared" si="1"/>
        <v>0.325</v>
      </c>
      <c r="R12" s="40">
        <v>1</v>
      </c>
      <c r="S12" s="62"/>
      <c r="T12" s="65"/>
      <c r="U12" s="62"/>
      <c r="V12" s="15">
        <f t="shared" si="2"/>
        <v>0</v>
      </c>
      <c r="W12" s="64">
        <f t="shared" si="3"/>
        <v>0</v>
      </c>
      <c r="X12" s="66">
        <f t="shared" si="4"/>
        <v>0.02375</v>
      </c>
    </row>
    <row r="13" ht="17.25" spans="1:24">
      <c r="A13" s="16"/>
      <c r="B13" s="17" t="s">
        <v>57</v>
      </c>
      <c r="C13" s="18">
        <v>29</v>
      </c>
      <c r="D13" s="15">
        <f>I13-草稿!I13</f>
        <v>3</v>
      </c>
      <c r="E13" s="15">
        <f>VLOOKUP(B13,草稿!$AR:$AV,4,FALSE)</f>
        <v>3</v>
      </c>
      <c r="F13" s="19"/>
      <c r="G13" s="15"/>
      <c r="H13" s="15"/>
      <c r="I13" s="15">
        <f t="shared" si="5"/>
        <v>3</v>
      </c>
      <c r="J13" s="42">
        <f t="shared" si="0"/>
        <v>0.103448275862069</v>
      </c>
      <c r="K13" s="43">
        <v>200</v>
      </c>
      <c r="L13" s="15">
        <f>P13-草稿!P13</f>
        <v>-2.4377</v>
      </c>
      <c r="M13" s="15">
        <f>VLOOKUP(B13,草稿!$AR:$AV,5,FALSE)/10000</f>
        <v>19.11</v>
      </c>
      <c r="N13" s="15">
        <f>1.2223</f>
        <v>1.2223</v>
      </c>
      <c r="O13" s="19"/>
      <c r="P13" s="15">
        <f t="shared" si="6"/>
        <v>20.3323</v>
      </c>
      <c r="Q13" s="64">
        <f t="shared" si="1"/>
        <v>0.1016615</v>
      </c>
      <c r="R13" s="40">
        <v>2</v>
      </c>
      <c r="S13" s="62"/>
      <c r="T13" s="65"/>
      <c r="U13" s="62"/>
      <c r="V13" s="15">
        <f t="shared" si="2"/>
        <v>0</v>
      </c>
      <c r="W13" s="64">
        <f t="shared" si="3"/>
        <v>0</v>
      </c>
      <c r="X13" s="66">
        <f t="shared" si="4"/>
        <v>0.0102554887931034</v>
      </c>
    </row>
    <row r="14" ht="17.25" spans="1:24">
      <c r="A14" s="16"/>
      <c r="B14" s="17" t="s">
        <v>72</v>
      </c>
      <c r="C14" s="18">
        <v>27</v>
      </c>
      <c r="D14" s="15">
        <f>I14-草稿!I14</f>
        <v>0</v>
      </c>
      <c r="E14" s="15">
        <f>VLOOKUP(B14,草稿!$AR:$AV,4,FALSE)</f>
        <v>0</v>
      </c>
      <c r="F14" s="19"/>
      <c r="G14" s="15"/>
      <c r="H14" s="15"/>
      <c r="I14" s="15">
        <f t="shared" si="5"/>
        <v>0</v>
      </c>
      <c r="J14" s="42">
        <f t="shared" si="0"/>
        <v>0</v>
      </c>
      <c r="K14" s="43">
        <v>70</v>
      </c>
      <c r="L14" s="15">
        <f>P14-草稿!P14</f>
        <v>12.77</v>
      </c>
      <c r="M14" s="15">
        <f>VLOOKUP(B14,草稿!$AR:$AV,5,FALSE)/10000</f>
        <v>22.77</v>
      </c>
      <c r="N14" s="15"/>
      <c r="O14" s="19"/>
      <c r="P14" s="15">
        <f t="shared" si="6"/>
        <v>22.77</v>
      </c>
      <c r="Q14" s="64">
        <f t="shared" si="1"/>
        <v>0.325285714285714</v>
      </c>
      <c r="R14" s="40">
        <v>2</v>
      </c>
      <c r="S14" s="62"/>
      <c r="T14" s="65"/>
      <c r="U14" s="62"/>
      <c r="V14" s="15">
        <f t="shared" si="2"/>
        <v>0</v>
      </c>
      <c r="W14" s="64">
        <f t="shared" si="3"/>
        <v>0</v>
      </c>
      <c r="X14" s="66">
        <f t="shared" si="4"/>
        <v>0.0162642857142857</v>
      </c>
    </row>
    <row r="15" ht="17.25" spans="1:24">
      <c r="A15" s="16"/>
      <c r="B15" s="17" t="s">
        <v>54</v>
      </c>
      <c r="C15" s="18">
        <v>30</v>
      </c>
      <c r="D15" s="15">
        <f>I15-草稿!I15</f>
        <v>1</v>
      </c>
      <c r="E15" s="15">
        <f>VLOOKUP(B15,草稿!$AR:$AV,4,FALSE)</f>
        <v>1</v>
      </c>
      <c r="F15" s="19"/>
      <c r="G15" s="15"/>
      <c r="H15" s="15"/>
      <c r="I15" s="15">
        <f t="shared" si="5"/>
        <v>1</v>
      </c>
      <c r="J15" s="42">
        <f t="shared" si="0"/>
        <v>0.0333333333333333</v>
      </c>
      <c r="K15" s="43">
        <v>160</v>
      </c>
      <c r="L15" s="15">
        <f>P15-草稿!P15</f>
        <v>-0.2323</v>
      </c>
      <c r="M15" s="15">
        <f>VLOOKUP(B15,草稿!$AR:$AV,5,FALSE)/10000</f>
        <v>9.1</v>
      </c>
      <c r="N15" s="15"/>
      <c r="O15" s="19"/>
      <c r="P15" s="15">
        <f t="shared" si="6"/>
        <v>9.1</v>
      </c>
      <c r="Q15" s="64">
        <f t="shared" si="1"/>
        <v>0.056875</v>
      </c>
      <c r="R15" s="40">
        <v>2</v>
      </c>
      <c r="S15" s="62"/>
      <c r="T15" s="65"/>
      <c r="U15" s="62"/>
      <c r="V15" s="15">
        <f t="shared" si="2"/>
        <v>0</v>
      </c>
      <c r="W15" s="64">
        <f t="shared" si="3"/>
        <v>0</v>
      </c>
      <c r="X15" s="66">
        <f t="shared" si="4"/>
        <v>0.00451041666666667</v>
      </c>
    </row>
    <row r="16" ht="17.25" spans="1:24">
      <c r="A16" s="16"/>
      <c r="B16" s="17" t="s">
        <v>32</v>
      </c>
      <c r="C16" s="18">
        <v>22</v>
      </c>
      <c r="D16" s="15">
        <f>I16-草稿!I16</f>
        <v>-1</v>
      </c>
      <c r="E16" s="15">
        <f>VLOOKUP(B16,草稿!$AR:$AV,4,FALSE)</f>
        <v>0</v>
      </c>
      <c r="F16" s="19"/>
      <c r="G16" s="15"/>
      <c r="H16" s="15"/>
      <c r="I16" s="15">
        <f t="shared" si="5"/>
        <v>0</v>
      </c>
      <c r="J16" s="42">
        <f t="shared" si="0"/>
        <v>0</v>
      </c>
      <c r="K16" s="43">
        <v>90</v>
      </c>
      <c r="L16" s="15">
        <f>P16-草稿!P16</f>
        <v>-0.8</v>
      </c>
      <c r="M16" s="15">
        <f>VLOOKUP(B16,草稿!$AR:$AV,5,FALSE)/10000</f>
        <v>0.2</v>
      </c>
      <c r="N16" s="15"/>
      <c r="O16" s="19"/>
      <c r="P16" s="15">
        <f t="shared" si="6"/>
        <v>0.2</v>
      </c>
      <c r="Q16" s="64">
        <f t="shared" si="1"/>
        <v>0.00222222222222222</v>
      </c>
      <c r="R16" s="40">
        <v>2</v>
      </c>
      <c r="S16" s="62"/>
      <c r="T16" s="65"/>
      <c r="U16" s="62"/>
      <c r="V16" s="15">
        <f t="shared" si="2"/>
        <v>0</v>
      </c>
      <c r="W16" s="64">
        <f t="shared" si="3"/>
        <v>0</v>
      </c>
      <c r="X16" s="66">
        <f t="shared" si="4"/>
        <v>0.000111111111111111</v>
      </c>
    </row>
    <row r="17" ht="17.25" spans="1:24">
      <c r="A17" s="16"/>
      <c r="B17" s="17" t="s">
        <v>104</v>
      </c>
      <c r="C17" s="18">
        <v>20</v>
      </c>
      <c r="D17" s="15">
        <f>I17-草稿!I17</f>
        <v>-1</v>
      </c>
      <c r="E17" s="15">
        <f>VLOOKUP(B17,草稿!$AR:$AV,4,FALSE)</f>
        <v>0</v>
      </c>
      <c r="F17" s="19"/>
      <c r="G17" s="15"/>
      <c r="H17" s="15"/>
      <c r="I17" s="15">
        <f t="shared" si="5"/>
        <v>0</v>
      </c>
      <c r="J17" s="42">
        <f t="shared" si="0"/>
        <v>0</v>
      </c>
      <c r="K17" s="43">
        <v>150</v>
      </c>
      <c r="L17" s="15">
        <f>P17-草稿!P17</f>
        <v>12.4</v>
      </c>
      <c r="M17" s="15">
        <f>VLOOKUP(B17,草稿!$AR:$AV,5,FALSE)/10000</f>
        <v>17.3</v>
      </c>
      <c r="N17" s="15"/>
      <c r="O17" s="19"/>
      <c r="P17" s="15">
        <f t="shared" si="6"/>
        <v>17.3</v>
      </c>
      <c r="Q17" s="64">
        <f t="shared" si="1"/>
        <v>0.115333333333333</v>
      </c>
      <c r="R17" s="40">
        <v>1</v>
      </c>
      <c r="S17" s="62"/>
      <c r="T17" s="65"/>
      <c r="U17" s="62"/>
      <c r="V17" s="15">
        <f t="shared" si="2"/>
        <v>0</v>
      </c>
      <c r="W17" s="64">
        <f t="shared" si="3"/>
        <v>0</v>
      </c>
      <c r="X17" s="66">
        <f t="shared" si="4"/>
        <v>0.00576666666666667</v>
      </c>
    </row>
    <row r="18" ht="18" spans="1:24">
      <c r="A18" s="20"/>
      <c r="B18" s="21" t="s">
        <v>107</v>
      </c>
      <c r="C18" s="22">
        <v>20</v>
      </c>
      <c r="D18" s="15">
        <f>I18-草稿!I18</f>
        <v>0</v>
      </c>
      <c r="E18" s="15">
        <f>VLOOKUP(B18,草稿!$AR:$AV,4,FALSE)</f>
        <v>0</v>
      </c>
      <c r="F18" s="24"/>
      <c r="G18" s="23"/>
      <c r="H18" s="23"/>
      <c r="I18" s="23">
        <f t="shared" si="5"/>
        <v>0</v>
      </c>
      <c r="J18" s="44">
        <f t="shared" si="0"/>
        <v>0</v>
      </c>
      <c r="K18" s="45">
        <v>110</v>
      </c>
      <c r="L18" s="15">
        <f>P18-草稿!P18</f>
        <v>10</v>
      </c>
      <c r="M18" s="15">
        <f>VLOOKUP(B18,草稿!$AR:$AV,5,FALSE)/10000</f>
        <v>10</v>
      </c>
      <c r="N18" s="23"/>
      <c r="O18" s="24"/>
      <c r="P18" s="23">
        <f t="shared" si="6"/>
        <v>10</v>
      </c>
      <c r="Q18" s="67">
        <f t="shared" si="1"/>
        <v>0.0909090909090909</v>
      </c>
      <c r="R18" s="47">
        <v>2</v>
      </c>
      <c r="S18" s="68"/>
      <c r="T18" s="69"/>
      <c r="U18" s="68"/>
      <c r="V18" s="23">
        <f t="shared" si="2"/>
        <v>0</v>
      </c>
      <c r="W18" s="67">
        <f t="shared" si="3"/>
        <v>0</v>
      </c>
      <c r="X18" s="70">
        <f t="shared" si="4"/>
        <v>0.00454545454545455</v>
      </c>
    </row>
    <row r="19" ht="18" spans="1:24">
      <c r="A19" s="25" t="s">
        <v>147</v>
      </c>
      <c r="B19" s="13" t="s">
        <v>109</v>
      </c>
      <c r="C19" s="14">
        <v>10</v>
      </c>
      <c r="D19" s="15">
        <f>I19-草稿!I19</f>
        <v>0</v>
      </c>
      <c r="E19" s="15">
        <f>VLOOKUP(B19,草稿!$AR:$AV,4,FALSE)</f>
        <v>3</v>
      </c>
      <c r="F19" s="26"/>
      <c r="G19" s="15"/>
      <c r="H19" s="15"/>
      <c r="I19" s="15">
        <f t="shared" ref="I19:I47" si="7">SUM(E19:H19)</f>
        <v>3</v>
      </c>
      <c r="J19" s="39">
        <f t="shared" si="0"/>
        <v>0.3</v>
      </c>
      <c r="K19" s="40">
        <v>100</v>
      </c>
      <c r="L19" s="15">
        <f>P19-草稿!P19</f>
        <v>9.4</v>
      </c>
      <c r="M19" s="15">
        <f>VLOOKUP(B19,草稿!$AR:$AV,5,FALSE)/10000</f>
        <v>29.95</v>
      </c>
      <c r="N19" s="15"/>
      <c r="O19" s="26"/>
      <c r="P19" s="15">
        <f t="shared" si="6"/>
        <v>29.95</v>
      </c>
      <c r="Q19" s="61">
        <f t="shared" si="1"/>
        <v>0.2995</v>
      </c>
      <c r="R19" s="40">
        <v>1</v>
      </c>
      <c r="S19" s="62">
        <v>1</v>
      </c>
      <c r="T19" s="71"/>
      <c r="U19" s="71"/>
      <c r="V19" s="15">
        <f t="shared" si="2"/>
        <v>1</v>
      </c>
      <c r="W19" s="72">
        <f t="shared" si="3"/>
        <v>1</v>
      </c>
      <c r="X19" s="63">
        <f t="shared" si="4"/>
        <v>0.079975</v>
      </c>
    </row>
    <row r="20" ht="17.25" spans="1:24">
      <c r="A20" s="25"/>
      <c r="B20" s="13" t="s">
        <v>157</v>
      </c>
      <c r="C20" s="14">
        <v>9</v>
      </c>
      <c r="D20" s="15">
        <f>I20-草稿!I20</f>
        <v>0</v>
      </c>
      <c r="E20" s="15">
        <f>VLOOKUP(B20,草稿!$AR:$AV,4,FALSE)</f>
        <v>1</v>
      </c>
      <c r="F20" s="26"/>
      <c r="G20" s="15"/>
      <c r="H20" s="15"/>
      <c r="I20" s="15">
        <f t="shared" si="7"/>
        <v>1</v>
      </c>
      <c r="J20" s="39">
        <f t="shared" si="0"/>
        <v>0.111111111111111</v>
      </c>
      <c r="K20" s="40">
        <v>50</v>
      </c>
      <c r="L20" s="15">
        <f>P20-草稿!P20</f>
        <v>5</v>
      </c>
      <c r="M20" s="15">
        <f>VLOOKUP(B20,草稿!$AR:$AV,5,FALSE)/10000</f>
        <v>43</v>
      </c>
      <c r="N20" s="15"/>
      <c r="O20" s="26"/>
      <c r="P20" s="15">
        <f t="shared" si="6"/>
        <v>43</v>
      </c>
      <c r="Q20" s="61">
        <f t="shared" si="1"/>
        <v>0.86</v>
      </c>
      <c r="R20" s="40">
        <v>1</v>
      </c>
      <c r="S20" s="62"/>
      <c r="T20" s="71"/>
      <c r="U20" s="71"/>
      <c r="V20" s="15">
        <f t="shared" si="2"/>
        <v>0</v>
      </c>
      <c r="W20" s="72">
        <f t="shared" si="3"/>
        <v>0</v>
      </c>
      <c r="X20" s="63">
        <f t="shared" si="4"/>
        <v>0.0485555555555556</v>
      </c>
    </row>
    <row r="21" ht="17.25" spans="1:24">
      <c r="A21" s="25"/>
      <c r="B21" s="13" t="s">
        <v>121</v>
      </c>
      <c r="C21" s="14">
        <v>17</v>
      </c>
      <c r="D21" s="15">
        <f>I21-草稿!I21</f>
        <v>-8</v>
      </c>
      <c r="E21" s="15">
        <f>VLOOKUP(B21,草稿!$AR:$AV,4,FALSE)</f>
        <v>1</v>
      </c>
      <c r="F21" s="26"/>
      <c r="G21" s="15"/>
      <c r="H21" s="15"/>
      <c r="I21" s="15">
        <f t="shared" si="7"/>
        <v>1</v>
      </c>
      <c r="J21" s="39">
        <f t="shared" si="0"/>
        <v>0.0588235294117647</v>
      </c>
      <c r="K21" s="40">
        <v>20</v>
      </c>
      <c r="L21" s="15">
        <f>P21-草稿!P21</f>
        <v>33.576</v>
      </c>
      <c r="M21" s="15">
        <f>VLOOKUP(B21,草稿!$AR:$AV,5,FALSE)/10000</f>
        <v>56.676</v>
      </c>
      <c r="N21" s="15"/>
      <c r="O21" s="26"/>
      <c r="P21" s="15">
        <f t="shared" si="6"/>
        <v>56.676</v>
      </c>
      <c r="Q21" s="61">
        <f t="shared" si="1"/>
        <v>2.8338</v>
      </c>
      <c r="R21" s="40">
        <v>1</v>
      </c>
      <c r="S21" s="62"/>
      <c r="T21" s="71"/>
      <c r="U21" s="71"/>
      <c r="V21" s="15">
        <f t="shared" si="2"/>
        <v>0</v>
      </c>
      <c r="W21" s="72">
        <f t="shared" si="3"/>
        <v>0</v>
      </c>
      <c r="X21" s="63">
        <f t="shared" si="4"/>
        <v>0.0629411764705882</v>
      </c>
    </row>
    <row r="22" ht="17.25" spans="1:24">
      <c r="A22" s="25"/>
      <c r="B22" s="13" t="s">
        <v>111</v>
      </c>
      <c r="C22" s="14">
        <v>9</v>
      </c>
      <c r="D22" s="15">
        <f>I22-草稿!I22</f>
        <v>7</v>
      </c>
      <c r="E22" s="15">
        <f>VLOOKUP(B22,草稿!$AR:$AV,4,FALSE)</f>
        <v>7</v>
      </c>
      <c r="F22" s="26"/>
      <c r="G22" s="15"/>
      <c r="H22" s="15"/>
      <c r="I22" s="15">
        <f t="shared" si="7"/>
        <v>7</v>
      </c>
      <c r="J22" s="39">
        <f t="shared" si="0"/>
        <v>0.777777777777778</v>
      </c>
      <c r="K22" s="40">
        <v>40</v>
      </c>
      <c r="L22" s="15">
        <f>P22-草稿!P22</f>
        <v>-45.3</v>
      </c>
      <c r="M22" s="15">
        <f>VLOOKUP(B22,草稿!$AR:$AV,5,FALSE)/10000</f>
        <v>9</v>
      </c>
      <c r="N22" s="15"/>
      <c r="O22" s="26"/>
      <c r="P22" s="15">
        <f t="shared" si="6"/>
        <v>9</v>
      </c>
      <c r="Q22" s="61">
        <f t="shared" si="1"/>
        <v>0.225</v>
      </c>
      <c r="R22" s="40">
        <v>1</v>
      </c>
      <c r="S22" s="62"/>
      <c r="T22" s="71"/>
      <c r="U22" s="71"/>
      <c r="V22" s="15">
        <f t="shared" si="2"/>
        <v>0</v>
      </c>
      <c r="W22" s="72">
        <f t="shared" si="3"/>
        <v>0</v>
      </c>
      <c r="X22" s="63">
        <f t="shared" si="4"/>
        <v>0.0501388888888889</v>
      </c>
    </row>
    <row r="23" ht="17.25" spans="1:24">
      <c r="A23" s="25"/>
      <c r="B23" s="13" t="s">
        <v>84</v>
      </c>
      <c r="C23" s="14">
        <v>10</v>
      </c>
      <c r="D23" s="15">
        <f>I23-草稿!I23</f>
        <v>11</v>
      </c>
      <c r="E23" s="15">
        <f>VLOOKUP(B23,草稿!$AR:$AV,4,FALSE)</f>
        <v>11</v>
      </c>
      <c r="F23" s="26"/>
      <c r="G23" s="15"/>
      <c r="H23" s="15"/>
      <c r="I23" s="15">
        <f t="shared" si="7"/>
        <v>11</v>
      </c>
      <c r="J23" s="39">
        <f t="shared" si="0"/>
        <v>1.1</v>
      </c>
      <c r="K23" s="40">
        <v>40</v>
      </c>
      <c r="L23" s="15">
        <f>P23-草稿!P23</f>
        <v>41.8</v>
      </c>
      <c r="M23" s="15">
        <f>VLOOKUP(B23,草稿!$AR:$AV,5,FALSE)/10000</f>
        <v>43.1</v>
      </c>
      <c r="N23" s="15"/>
      <c r="O23" s="26"/>
      <c r="P23" s="15">
        <f t="shared" si="6"/>
        <v>43.1</v>
      </c>
      <c r="Q23" s="61">
        <f t="shared" si="1"/>
        <v>1.0775</v>
      </c>
      <c r="R23" s="40">
        <v>1</v>
      </c>
      <c r="S23" s="62"/>
      <c r="T23" s="71"/>
      <c r="U23" s="71"/>
      <c r="V23" s="15">
        <f t="shared" si="2"/>
        <v>0</v>
      </c>
      <c r="W23" s="72">
        <f t="shared" si="3"/>
        <v>0</v>
      </c>
      <c r="X23" s="63">
        <f t="shared" si="4"/>
        <v>0.108875</v>
      </c>
    </row>
    <row r="24" ht="17.25" spans="1:24">
      <c r="A24" s="25"/>
      <c r="B24" s="13" t="s">
        <v>117</v>
      </c>
      <c r="C24" s="14">
        <v>17</v>
      </c>
      <c r="D24" s="15">
        <f>I24-草稿!I24</f>
        <v>0</v>
      </c>
      <c r="E24" s="15">
        <f>VLOOKUP(B24,草稿!$AR:$AV,4,FALSE)</f>
        <v>7</v>
      </c>
      <c r="F24" s="26"/>
      <c r="G24" s="15"/>
      <c r="H24" s="15"/>
      <c r="I24" s="15">
        <f t="shared" si="7"/>
        <v>7</v>
      </c>
      <c r="J24" s="39">
        <f t="shared" si="0"/>
        <v>0.411764705882353</v>
      </c>
      <c r="K24" s="40">
        <v>40</v>
      </c>
      <c r="L24" s="15">
        <f>P24-草稿!P24</f>
        <v>13.0698</v>
      </c>
      <c r="M24" s="15">
        <f>VLOOKUP(B24,草稿!$AR:$AV,5,FALSE)/10000</f>
        <v>0.1</v>
      </c>
      <c r="N24" s="15">
        <f>17.9698</f>
        <v>17.9698</v>
      </c>
      <c r="O24" s="26"/>
      <c r="P24" s="15">
        <f t="shared" si="6"/>
        <v>18.0698</v>
      </c>
      <c r="Q24" s="61">
        <f t="shared" si="1"/>
        <v>0.451745</v>
      </c>
      <c r="R24" s="40">
        <v>1</v>
      </c>
      <c r="S24" s="62"/>
      <c r="T24" s="71"/>
      <c r="U24" s="71"/>
      <c r="V24" s="15">
        <f t="shared" si="2"/>
        <v>0</v>
      </c>
      <c r="W24" s="72">
        <f t="shared" si="3"/>
        <v>0</v>
      </c>
      <c r="X24" s="63">
        <f t="shared" si="4"/>
        <v>0.0431754852941176</v>
      </c>
    </row>
    <row r="25" ht="17.25" spans="1:24">
      <c r="A25" s="25"/>
      <c r="B25" s="13" t="s">
        <v>96</v>
      </c>
      <c r="C25" s="14">
        <v>9</v>
      </c>
      <c r="D25" s="15">
        <f>I25-草稿!I25</f>
        <v>-1</v>
      </c>
      <c r="E25" s="15">
        <f>VLOOKUP(B25,草稿!$AR:$AV,4,FALSE)</f>
        <v>4</v>
      </c>
      <c r="F25" s="26"/>
      <c r="G25" s="15"/>
      <c r="H25" s="15"/>
      <c r="I25" s="15">
        <f t="shared" si="7"/>
        <v>4</v>
      </c>
      <c r="J25" s="39">
        <f t="shared" si="0"/>
        <v>0.444444444444444</v>
      </c>
      <c r="K25" s="40">
        <v>80</v>
      </c>
      <c r="L25" s="15">
        <f>P25-草稿!P25</f>
        <v>-5.2</v>
      </c>
      <c r="M25" s="15">
        <f>VLOOKUP(B25,草稿!$AR:$AV,5,FALSE)/10000</f>
        <v>0</v>
      </c>
      <c r="N25" s="15"/>
      <c r="O25" s="26"/>
      <c r="P25" s="15">
        <f t="shared" si="6"/>
        <v>0</v>
      </c>
      <c r="Q25" s="61">
        <f t="shared" si="1"/>
        <v>0</v>
      </c>
      <c r="R25" s="40">
        <v>1</v>
      </c>
      <c r="S25" s="62"/>
      <c r="T25" s="71"/>
      <c r="U25" s="71"/>
      <c r="V25" s="15">
        <f t="shared" si="2"/>
        <v>0</v>
      </c>
      <c r="W25" s="72">
        <f t="shared" si="3"/>
        <v>0</v>
      </c>
      <c r="X25" s="63">
        <f t="shared" si="4"/>
        <v>0.0222222222222222</v>
      </c>
    </row>
    <row r="26" ht="17.25" spans="1:24">
      <c r="A26" s="25"/>
      <c r="B26" s="13" t="s">
        <v>78</v>
      </c>
      <c r="C26" s="14">
        <v>10</v>
      </c>
      <c r="D26" s="15">
        <f>I26-草稿!I26</f>
        <v>6</v>
      </c>
      <c r="E26" s="15">
        <f>VLOOKUP(B26,草稿!$AR:$AV,4,FALSE)</f>
        <v>7</v>
      </c>
      <c r="F26" s="26"/>
      <c r="G26" s="15"/>
      <c r="H26" s="15"/>
      <c r="I26" s="15">
        <f t="shared" si="7"/>
        <v>7</v>
      </c>
      <c r="J26" s="39">
        <f t="shared" si="0"/>
        <v>0.7</v>
      </c>
      <c r="K26" s="40">
        <v>40</v>
      </c>
      <c r="L26" s="15">
        <f>P26-草稿!P26</f>
        <v>-12.8198</v>
      </c>
      <c r="M26" s="15">
        <f>VLOOKUP(B26,草稿!$AR:$AV,5,FALSE)/10000</f>
        <v>5.2</v>
      </c>
      <c r="N26" s="15"/>
      <c r="O26" s="26"/>
      <c r="P26" s="15">
        <f t="shared" si="6"/>
        <v>5.2</v>
      </c>
      <c r="Q26" s="61">
        <f t="shared" si="1"/>
        <v>0.13</v>
      </c>
      <c r="R26" s="40">
        <v>1</v>
      </c>
      <c r="S26" s="62"/>
      <c r="T26" s="71"/>
      <c r="U26" s="71"/>
      <c r="V26" s="15">
        <f t="shared" si="2"/>
        <v>0</v>
      </c>
      <c r="W26" s="72">
        <f t="shared" si="3"/>
        <v>0</v>
      </c>
      <c r="X26" s="63">
        <f t="shared" si="4"/>
        <v>0.0415</v>
      </c>
    </row>
    <row r="27" ht="17.25" spans="1:24">
      <c r="A27" s="25"/>
      <c r="B27" s="13" t="s">
        <v>88</v>
      </c>
      <c r="C27" s="14">
        <v>9</v>
      </c>
      <c r="D27" s="15">
        <f>I27-草稿!I27</f>
        <v>-4</v>
      </c>
      <c r="E27" s="15">
        <f>VLOOKUP(B27,草稿!$AR:$AV,4,FALSE)</f>
        <v>0</v>
      </c>
      <c r="F27" s="26"/>
      <c r="G27" s="15"/>
      <c r="H27" s="15"/>
      <c r="I27" s="15">
        <f t="shared" si="7"/>
        <v>0</v>
      </c>
      <c r="J27" s="39">
        <f t="shared" si="0"/>
        <v>0</v>
      </c>
      <c r="K27" s="40">
        <v>50</v>
      </c>
      <c r="L27" s="15">
        <f>P27-草稿!P27</f>
        <v>15.77</v>
      </c>
      <c r="M27" s="15">
        <f>VLOOKUP(B27,草稿!$AR:$AV,5,FALSE)/10000</f>
        <v>15.77</v>
      </c>
      <c r="N27" s="15"/>
      <c r="O27" s="26"/>
      <c r="P27" s="15">
        <f t="shared" si="6"/>
        <v>15.77</v>
      </c>
      <c r="Q27" s="61">
        <f t="shared" si="1"/>
        <v>0.3154</v>
      </c>
      <c r="R27" s="40">
        <v>1</v>
      </c>
      <c r="S27" s="62"/>
      <c r="T27" s="71"/>
      <c r="U27" s="71"/>
      <c r="V27" s="15">
        <f t="shared" si="2"/>
        <v>0</v>
      </c>
      <c r="W27" s="72">
        <f t="shared" si="3"/>
        <v>0</v>
      </c>
      <c r="X27" s="63">
        <f t="shared" si="4"/>
        <v>0.01577</v>
      </c>
    </row>
    <row r="28" ht="17.25" spans="1:24">
      <c r="A28" s="25"/>
      <c r="B28" s="13" t="s">
        <v>163</v>
      </c>
      <c r="C28" s="14">
        <v>10</v>
      </c>
      <c r="D28" s="15">
        <f>I28-草稿!I28</f>
        <v>1</v>
      </c>
      <c r="E28" s="15">
        <f>VLOOKUP(B28,草稿!$AR:$AV,4,FALSE)</f>
        <v>1</v>
      </c>
      <c r="F28" s="26"/>
      <c r="G28" s="15"/>
      <c r="H28" s="15"/>
      <c r="I28" s="15">
        <f t="shared" si="7"/>
        <v>1</v>
      </c>
      <c r="J28" s="39">
        <f t="shared" si="0"/>
        <v>0.1</v>
      </c>
      <c r="K28" s="40">
        <v>80</v>
      </c>
      <c r="L28" s="15">
        <f>P28-草稿!P28</f>
        <v>4.5</v>
      </c>
      <c r="M28" s="15">
        <f>VLOOKUP(B28,草稿!$AR:$AV,5,FALSE)/10000</f>
        <v>18</v>
      </c>
      <c r="N28" s="15"/>
      <c r="O28" s="26"/>
      <c r="P28" s="15">
        <f t="shared" si="6"/>
        <v>18</v>
      </c>
      <c r="Q28" s="61">
        <f t="shared" si="1"/>
        <v>0.225</v>
      </c>
      <c r="R28" s="40">
        <v>1</v>
      </c>
      <c r="S28" s="62"/>
      <c r="T28" s="71"/>
      <c r="U28" s="71"/>
      <c r="V28" s="15">
        <f t="shared" si="2"/>
        <v>0</v>
      </c>
      <c r="W28" s="72">
        <f t="shared" si="3"/>
        <v>0</v>
      </c>
      <c r="X28" s="63">
        <f t="shared" si="4"/>
        <v>0.01625</v>
      </c>
    </row>
    <row r="29" ht="17.25" spans="1:24">
      <c r="A29" s="25"/>
      <c r="B29" s="13" t="s">
        <v>219</v>
      </c>
      <c r="C29" s="14">
        <v>9</v>
      </c>
      <c r="D29" s="15">
        <f>I29-草稿!I29</f>
        <v>1</v>
      </c>
      <c r="E29" s="15">
        <f>VLOOKUP(B29,草稿!$AR:$AV,4,FALSE)</f>
        <v>1</v>
      </c>
      <c r="F29" s="26"/>
      <c r="G29" s="15"/>
      <c r="H29" s="15"/>
      <c r="I29" s="15">
        <f t="shared" si="7"/>
        <v>1</v>
      </c>
      <c r="J29" s="39">
        <f t="shared" si="0"/>
        <v>0.111111111111111</v>
      </c>
      <c r="K29" s="40">
        <v>20</v>
      </c>
      <c r="L29" s="15">
        <f>P29-草稿!P29</f>
        <v>-35.56</v>
      </c>
      <c r="M29" s="15">
        <f>VLOOKUP(B29,草稿!$AR:$AV,5,FALSE)/10000</f>
        <v>0</v>
      </c>
      <c r="N29" s="15"/>
      <c r="O29" s="26"/>
      <c r="P29" s="15">
        <f t="shared" si="6"/>
        <v>0</v>
      </c>
      <c r="Q29" s="61">
        <f t="shared" si="1"/>
        <v>0</v>
      </c>
      <c r="R29" s="40">
        <v>1</v>
      </c>
      <c r="S29" s="62"/>
      <c r="T29" s="71"/>
      <c r="U29" s="71"/>
      <c r="V29" s="15">
        <f t="shared" si="2"/>
        <v>0</v>
      </c>
      <c r="W29" s="72">
        <f t="shared" si="3"/>
        <v>0</v>
      </c>
      <c r="X29" s="63">
        <f t="shared" si="4"/>
        <v>0.00555555555555556</v>
      </c>
    </row>
    <row r="30" ht="17.25" spans="1:24">
      <c r="A30" s="25"/>
      <c r="B30" s="13" t="s">
        <v>149</v>
      </c>
      <c r="C30" s="14">
        <v>9</v>
      </c>
      <c r="D30" s="15">
        <f>I30-草稿!I30</f>
        <v>-1</v>
      </c>
      <c r="E30" s="15">
        <f>VLOOKUP(B30,草稿!$AR:$AV,4,FALSE)</f>
        <v>0</v>
      </c>
      <c r="F30" s="26"/>
      <c r="G30" s="15"/>
      <c r="H30" s="15"/>
      <c r="I30" s="15">
        <f t="shared" si="7"/>
        <v>0</v>
      </c>
      <c r="J30" s="39">
        <f t="shared" si="0"/>
        <v>0</v>
      </c>
      <c r="K30" s="40">
        <v>60</v>
      </c>
      <c r="L30" s="15">
        <f>P30-草稿!P30</f>
        <v>32.14</v>
      </c>
      <c r="M30" s="15">
        <f>VLOOKUP(B30,草稿!$AR:$AV,5,FALSE)/10000</f>
        <v>35.56</v>
      </c>
      <c r="N30" s="15"/>
      <c r="O30" s="26"/>
      <c r="P30" s="15">
        <f t="shared" si="6"/>
        <v>35.56</v>
      </c>
      <c r="Q30" s="61">
        <f t="shared" si="1"/>
        <v>0.592666666666667</v>
      </c>
      <c r="R30" s="40">
        <v>1</v>
      </c>
      <c r="S30" s="62"/>
      <c r="T30" s="71"/>
      <c r="U30" s="71"/>
      <c r="V30" s="15">
        <f t="shared" si="2"/>
        <v>0</v>
      </c>
      <c r="W30" s="72">
        <f t="shared" si="3"/>
        <v>0</v>
      </c>
      <c r="X30" s="63">
        <f t="shared" si="4"/>
        <v>0.0296333333333333</v>
      </c>
    </row>
    <row r="31" ht="17.25" spans="1:24">
      <c r="A31" s="25"/>
      <c r="B31" s="13" t="s">
        <v>135</v>
      </c>
      <c r="C31" s="14">
        <v>14</v>
      </c>
      <c r="D31" s="15">
        <f>I31-草稿!I31</f>
        <v>3</v>
      </c>
      <c r="E31" s="15">
        <f>VLOOKUP(B31,草稿!$AR:$AV,4,FALSE)</f>
        <v>3</v>
      </c>
      <c r="F31" s="26"/>
      <c r="G31" s="15"/>
      <c r="H31" s="15"/>
      <c r="I31" s="15">
        <f t="shared" si="7"/>
        <v>3</v>
      </c>
      <c r="J31" s="39">
        <f t="shared" si="0"/>
        <v>0.214285714285714</v>
      </c>
      <c r="K31" s="40">
        <v>30</v>
      </c>
      <c r="L31" s="15">
        <f>P31-草稿!P31</f>
        <v>-1.58</v>
      </c>
      <c r="M31" s="15">
        <f>VLOOKUP(B31,草稿!$AR:$AV,5,FALSE)/10000</f>
        <v>3.42</v>
      </c>
      <c r="N31" s="15"/>
      <c r="O31" s="26"/>
      <c r="P31" s="15">
        <f t="shared" si="6"/>
        <v>3.42</v>
      </c>
      <c r="Q31" s="61">
        <f t="shared" si="1"/>
        <v>0.114</v>
      </c>
      <c r="R31" s="40">
        <v>1</v>
      </c>
      <c r="S31" s="62"/>
      <c r="T31" s="71"/>
      <c r="U31" s="71"/>
      <c r="V31" s="15">
        <f t="shared" si="2"/>
        <v>0</v>
      </c>
      <c r="W31" s="72">
        <f t="shared" si="3"/>
        <v>0</v>
      </c>
      <c r="X31" s="63">
        <f t="shared" si="4"/>
        <v>0.0164142857142857</v>
      </c>
    </row>
    <row r="32" ht="17.25" spans="1:24">
      <c r="A32" s="25"/>
      <c r="B32" s="13" t="s">
        <v>167</v>
      </c>
      <c r="C32" s="14">
        <v>9</v>
      </c>
      <c r="D32" s="15">
        <f>I32-草稿!I32</f>
        <v>5</v>
      </c>
      <c r="E32" s="15">
        <f>VLOOKUP(B32,草稿!$AR:$AV,4,FALSE)</f>
        <v>6</v>
      </c>
      <c r="F32" s="26"/>
      <c r="G32" s="15"/>
      <c r="H32" s="15"/>
      <c r="I32" s="15">
        <f t="shared" si="7"/>
        <v>6</v>
      </c>
      <c r="J32" s="39">
        <f t="shared" si="0"/>
        <v>0.666666666666667</v>
      </c>
      <c r="K32" s="40">
        <v>170</v>
      </c>
      <c r="L32" s="15">
        <f>P32-草稿!P32</f>
        <v>3.6</v>
      </c>
      <c r="M32" s="15">
        <f>VLOOKUP(B32,草稿!$AR:$AV,5,FALSE)/10000</f>
        <v>3.6</v>
      </c>
      <c r="N32" s="15"/>
      <c r="O32" s="26"/>
      <c r="P32" s="15">
        <f t="shared" si="6"/>
        <v>3.6</v>
      </c>
      <c r="Q32" s="61">
        <f t="shared" si="1"/>
        <v>0.0211764705882353</v>
      </c>
      <c r="R32" s="40">
        <v>1</v>
      </c>
      <c r="S32" s="62"/>
      <c r="T32" s="71"/>
      <c r="U32" s="71"/>
      <c r="V32" s="15">
        <f t="shared" si="2"/>
        <v>0</v>
      </c>
      <c r="W32" s="72">
        <f t="shared" si="3"/>
        <v>0</v>
      </c>
      <c r="X32" s="63">
        <f t="shared" si="4"/>
        <v>0.0343921568627451</v>
      </c>
    </row>
    <row r="33" ht="17.25" spans="1:24">
      <c r="A33" s="25"/>
      <c r="B33" s="13" t="s">
        <v>90</v>
      </c>
      <c r="C33" s="14">
        <v>17</v>
      </c>
      <c r="D33" s="15">
        <f>I33-草稿!I33</f>
        <v>0</v>
      </c>
      <c r="E33" s="15">
        <f>VLOOKUP(B33,草稿!$AR:$AV,4,FALSE)</f>
        <v>0</v>
      </c>
      <c r="F33" s="26"/>
      <c r="G33" s="15"/>
      <c r="H33" s="15"/>
      <c r="I33" s="15">
        <f t="shared" si="7"/>
        <v>0</v>
      </c>
      <c r="J33" s="39">
        <f t="shared" si="0"/>
        <v>0</v>
      </c>
      <c r="K33" s="40">
        <v>60</v>
      </c>
      <c r="L33" s="15">
        <f>P33-草稿!P33</f>
        <v>0.788</v>
      </c>
      <c r="M33" s="15">
        <f>VLOOKUP(B33,草稿!$AR:$AV,5,FALSE)/10000</f>
        <v>2.988</v>
      </c>
      <c r="N33" s="15"/>
      <c r="O33" s="26"/>
      <c r="P33" s="15">
        <f t="shared" si="6"/>
        <v>2.988</v>
      </c>
      <c r="Q33" s="61">
        <f t="shared" si="1"/>
        <v>0.0498</v>
      </c>
      <c r="R33" s="40">
        <v>1</v>
      </c>
      <c r="S33" s="62"/>
      <c r="T33" s="71"/>
      <c r="U33" s="71"/>
      <c r="V33" s="15">
        <f t="shared" si="2"/>
        <v>0</v>
      </c>
      <c r="W33" s="72">
        <f t="shared" si="3"/>
        <v>0</v>
      </c>
      <c r="X33" s="63">
        <f t="shared" si="4"/>
        <v>0.00249</v>
      </c>
    </row>
    <row r="34" ht="17.25" spans="1:24">
      <c r="A34" s="25"/>
      <c r="B34" s="13" t="s">
        <v>102</v>
      </c>
      <c r="C34" s="14">
        <v>9</v>
      </c>
      <c r="D34" s="15">
        <f>I34-草稿!I34</f>
        <v>0</v>
      </c>
      <c r="E34" s="15">
        <f>VLOOKUP(B34,草稿!$AR:$AV,4,FALSE)</f>
        <v>0</v>
      </c>
      <c r="F34" s="26"/>
      <c r="G34" s="15"/>
      <c r="H34" s="15"/>
      <c r="I34" s="15">
        <f t="shared" si="7"/>
        <v>0</v>
      </c>
      <c r="J34" s="39">
        <f t="shared" si="0"/>
        <v>0</v>
      </c>
      <c r="K34" s="40">
        <v>150</v>
      </c>
      <c r="L34" s="15">
        <f>P34-草稿!P34</f>
        <v>7.4082</v>
      </c>
      <c r="M34" s="15">
        <f>VLOOKUP(B34,草稿!$AR:$AV,5,FALSE)/10000</f>
        <v>9.3962</v>
      </c>
      <c r="N34" s="15"/>
      <c r="O34" s="26"/>
      <c r="P34" s="15">
        <f t="shared" si="6"/>
        <v>9.3962</v>
      </c>
      <c r="Q34" s="61">
        <f t="shared" si="1"/>
        <v>0.0626413333333333</v>
      </c>
      <c r="R34" s="40">
        <v>1</v>
      </c>
      <c r="S34" s="62"/>
      <c r="T34" s="71"/>
      <c r="U34" s="71"/>
      <c r="V34" s="15">
        <f t="shared" si="2"/>
        <v>0</v>
      </c>
      <c r="W34" s="72">
        <f t="shared" si="3"/>
        <v>0</v>
      </c>
      <c r="X34" s="63">
        <f t="shared" si="4"/>
        <v>0.00313206666666667</v>
      </c>
    </row>
    <row r="35" ht="17.25" spans="1:24">
      <c r="A35" s="25"/>
      <c r="B35" s="13" t="s">
        <v>61</v>
      </c>
      <c r="C35" s="14">
        <v>9</v>
      </c>
      <c r="D35" s="15">
        <f>I35-草稿!I35</f>
        <v>0</v>
      </c>
      <c r="E35" s="15">
        <f>VLOOKUP(B35,草稿!$AR:$AV,4,FALSE)</f>
        <v>0</v>
      </c>
      <c r="F35" s="26"/>
      <c r="G35" s="15"/>
      <c r="H35" s="15"/>
      <c r="I35" s="15">
        <f t="shared" si="7"/>
        <v>0</v>
      </c>
      <c r="J35" s="39">
        <f t="shared" si="0"/>
        <v>0</v>
      </c>
      <c r="K35" s="40">
        <v>30</v>
      </c>
      <c r="L35" s="15">
        <f>P35-草稿!P35</f>
        <v>-2.6162</v>
      </c>
      <c r="M35" s="15">
        <f>VLOOKUP(B35,草稿!$AR:$AV,5,FALSE)/10000</f>
        <v>1</v>
      </c>
      <c r="N35" s="15"/>
      <c r="O35" s="26"/>
      <c r="P35" s="15">
        <f t="shared" si="6"/>
        <v>1</v>
      </c>
      <c r="Q35" s="61">
        <f t="shared" si="1"/>
        <v>0.0333333333333333</v>
      </c>
      <c r="R35" s="40">
        <v>1</v>
      </c>
      <c r="S35" s="62"/>
      <c r="T35" s="71"/>
      <c r="U35" s="71"/>
      <c r="V35" s="15">
        <f t="shared" si="2"/>
        <v>0</v>
      </c>
      <c r="W35" s="72">
        <f t="shared" si="3"/>
        <v>0</v>
      </c>
      <c r="X35" s="63">
        <f t="shared" si="4"/>
        <v>0.00166666666666667</v>
      </c>
    </row>
    <row r="36" ht="17.25" spans="1:24">
      <c r="A36" s="25"/>
      <c r="B36" s="17" t="s">
        <v>210</v>
      </c>
      <c r="C36" s="18">
        <v>9</v>
      </c>
      <c r="D36" s="15">
        <f>I36-草稿!I36</f>
        <v>0</v>
      </c>
      <c r="E36" s="15">
        <f>VLOOKUP(B36,草稿!$AR:$AV,4,FALSE)</f>
        <v>0</v>
      </c>
      <c r="F36" s="19"/>
      <c r="G36" s="15"/>
      <c r="H36" s="15"/>
      <c r="I36" s="15">
        <f t="shared" si="7"/>
        <v>0</v>
      </c>
      <c r="J36" s="39">
        <f t="shared" si="0"/>
        <v>0</v>
      </c>
      <c r="K36" s="43">
        <v>20</v>
      </c>
      <c r="L36" s="15">
        <f>P36-草稿!P36</f>
        <v>1.3</v>
      </c>
      <c r="M36" s="15">
        <f>VLOOKUP(B36,草稿!$AR:$AV,5,FALSE)/10000</f>
        <v>1.3</v>
      </c>
      <c r="N36" s="15"/>
      <c r="O36" s="26"/>
      <c r="P36" s="15">
        <f t="shared" si="6"/>
        <v>1.3</v>
      </c>
      <c r="Q36" s="61">
        <f t="shared" si="1"/>
        <v>0.065</v>
      </c>
      <c r="R36" s="40">
        <v>1</v>
      </c>
      <c r="S36" s="62">
        <v>1</v>
      </c>
      <c r="T36" s="71"/>
      <c r="U36" s="71"/>
      <c r="V36" s="15">
        <f t="shared" si="2"/>
        <v>1</v>
      </c>
      <c r="W36" s="72">
        <f t="shared" si="3"/>
        <v>1</v>
      </c>
      <c r="X36" s="63">
        <f t="shared" si="4"/>
        <v>0.05325</v>
      </c>
    </row>
    <row r="37" ht="18" spans="1:24">
      <c r="A37" s="27"/>
      <c r="B37" s="28" t="s">
        <v>199</v>
      </c>
      <c r="C37" s="29">
        <v>9</v>
      </c>
      <c r="D37" s="15">
        <f>I37-草稿!I37</f>
        <v>0</v>
      </c>
      <c r="E37" s="15">
        <f>VLOOKUP(B37,草稿!$AR:$AV,4,FALSE)</f>
        <v>0</v>
      </c>
      <c r="F37" s="30"/>
      <c r="G37" s="23"/>
      <c r="H37" s="23"/>
      <c r="I37" s="23">
        <f t="shared" si="7"/>
        <v>0</v>
      </c>
      <c r="J37" s="46">
        <f t="shared" si="0"/>
        <v>0</v>
      </c>
      <c r="K37" s="47">
        <v>50</v>
      </c>
      <c r="L37" s="15">
        <f>P37-草稿!P37</f>
        <v>0</v>
      </c>
      <c r="M37" s="15">
        <f>VLOOKUP(B37,草稿!$AR:$AV,5,FALSE)/10000</f>
        <v>0</v>
      </c>
      <c r="N37" s="23"/>
      <c r="O37" s="30"/>
      <c r="P37" s="23">
        <f t="shared" si="6"/>
        <v>0</v>
      </c>
      <c r="Q37" s="73">
        <f t="shared" si="1"/>
        <v>0</v>
      </c>
      <c r="R37" s="47">
        <v>1</v>
      </c>
      <c r="S37" s="68"/>
      <c r="T37" s="74"/>
      <c r="U37" s="74"/>
      <c r="V37" s="23">
        <f t="shared" si="2"/>
        <v>0</v>
      </c>
      <c r="W37" s="75">
        <f t="shared" si="3"/>
        <v>0</v>
      </c>
      <c r="X37" s="76">
        <f t="shared" si="4"/>
        <v>0</v>
      </c>
    </row>
    <row r="38" ht="18" spans="1:24">
      <c r="A38" s="25" t="s">
        <v>227</v>
      </c>
      <c r="B38" s="13" t="s">
        <v>93</v>
      </c>
      <c r="C38" s="14">
        <v>9</v>
      </c>
      <c r="D38" s="15">
        <f>I38-草稿!I38</f>
        <v>2</v>
      </c>
      <c r="E38" s="15">
        <f>VLOOKUP(B38,草稿!$AR:$AV,4,FALSE)</f>
        <v>8</v>
      </c>
      <c r="F38" s="26"/>
      <c r="G38" s="15"/>
      <c r="H38" s="15"/>
      <c r="I38" s="15">
        <f t="shared" si="7"/>
        <v>8</v>
      </c>
      <c r="J38" s="39">
        <f t="shared" si="0"/>
        <v>0.888888888888889</v>
      </c>
      <c r="K38" s="40">
        <v>40</v>
      </c>
      <c r="L38" s="15">
        <f>P38-草稿!P38</f>
        <v>2</v>
      </c>
      <c r="M38" s="15">
        <f>VLOOKUP(B38,草稿!$AR:$AV,5,FALSE)/10000</f>
        <v>8.4</v>
      </c>
      <c r="N38" s="15"/>
      <c r="O38" s="26"/>
      <c r="P38" s="15">
        <f t="shared" si="6"/>
        <v>8.4</v>
      </c>
      <c r="Q38" s="61">
        <f t="shared" si="1"/>
        <v>0.21</v>
      </c>
      <c r="R38" s="40">
        <v>1</v>
      </c>
      <c r="S38" s="62"/>
      <c r="T38" s="71"/>
      <c r="U38" s="71"/>
      <c r="V38" s="15">
        <f t="shared" si="2"/>
        <v>0</v>
      </c>
      <c r="W38" s="72">
        <f t="shared" si="3"/>
        <v>0</v>
      </c>
      <c r="X38" s="63">
        <f t="shared" si="4"/>
        <v>0.0549444444444444</v>
      </c>
    </row>
    <row r="39" ht="17.25" spans="1:24">
      <c r="A39" s="25"/>
      <c r="B39" s="13" t="s">
        <v>225</v>
      </c>
      <c r="C39" s="14">
        <v>9</v>
      </c>
      <c r="D39" s="15">
        <f>I39-草稿!I39</f>
        <v>4</v>
      </c>
      <c r="E39" s="15">
        <f>VLOOKUP(B39,草稿!$AR:$AV,4,FALSE)</f>
        <v>7</v>
      </c>
      <c r="F39" s="26"/>
      <c r="G39" s="15"/>
      <c r="H39" s="15"/>
      <c r="I39" s="15">
        <f t="shared" si="7"/>
        <v>7</v>
      </c>
      <c r="J39" s="39">
        <f t="shared" si="0"/>
        <v>0.777777777777778</v>
      </c>
      <c r="K39" s="40">
        <v>20</v>
      </c>
      <c r="L39" s="15">
        <f>P39-草稿!P39</f>
        <v>-14.4</v>
      </c>
      <c r="M39" s="15">
        <f>VLOOKUP(B39,草稿!$AR:$AV,5,FALSE)/10000</f>
        <v>0.6</v>
      </c>
      <c r="N39" s="15"/>
      <c r="O39" s="26"/>
      <c r="P39" s="15">
        <f t="shared" si="6"/>
        <v>0.6</v>
      </c>
      <c r="Q39" s="61">
        <f t="shared" si="1"/>
        <v>0.03</v>
      </c>
      <c r="R39" s="40">
        <v>1</v>
      </c>
      <c r="S39" s="62"/>
      <c r="T39" s="71"/>
      <c r="U39" s="71"/>
      <c r="V39" s="15">
        <f t="shared" si="2"/>
        <v>0</v>
      </c>
      <c r="W39" s="72">
        <f t="shared" si="3"/>
        <v>0</v>
      </c>
      <c r="X39" s="63">
        <f t="shared" si="4"/>
        <v>0.0403888888888889</v>
      </c>
    </row>
    <row r="40" ht="17.25" spans="1:24">
      <c r="A40" s="25"/>
      <c r="B40" s="13" t="s">
        <v>82</v>
      </c>
      <c r="C40" s="14">
        <v>9</v>
      </c>
      <c r="D40" s="15">
        <f>I40-草稿!I40</f>
        <v>-3</v>
      </c>
      <c r="E40" s="15">
        <f>VLOOKUP(B40,草稿!$AR:$AV,4,FALSE)</f>
        <v>1</v>
      </c>
      <c r="F40" s="26"/>
      <c r="G40" s="15"/>
      <c r="H40" s="15"/>
      <c r="I40" s="15">
        <f t="shared" si="7"/>
        <v>1</v>
      </c>
      <c r="J40" s="39">
        <f t="shared" si="0"/>
        <v>0.111111111111111</v>
      </c>
      <c r="K40" s="40">
        <v>40</v>
      </c>
      <c r="L40" s="15">
        <f>P40-草稿!P40</f>
        <v>5.7</v>
      </c>
      <c r="M40" s="15">
        <f>VLOOKUP(B40,草稿!$AR:$AV,5,FALSE)/10000</f>
        <v>1.3</v>
      </c>
      <c r="N40" s="15">
        <f>5</f>
        <v>5</v>
      </c>
      <c r="O40" s="26"/>
      <c r="P40" s="15">
        <f t="shared" si="6"/>
        <v>6.3</v>
      </c>
      <c r="Q40" s="61">
        <f t="shared" si="1"/>
        <v>0.1575</v>
      </c>
      <c r="R40" s="40">
        <v>1</v>
      </c>
      <c r="S40" s="62"/>
      <c r="T40" s="71"/>
      <c r="U40" s="71"/>
      <c r="V40" s="15">
        <f t="shared" si="2"/>
        <v>0</v>
      </c>
      <c r="W40" s="72">
        <f t="shared" si="3"/>
        <v>0</v>
      </c>
      <c r="X40" s="63">
        <f t="shared" si="4"/>
        <v>0.0134305555555556</v>
      </c>
    </row>
    <row r="41" ht="17.25" spans="1:24">
      <c r="A41" s="25"/>
      <c r="B41" s="13" t="s">
        <v>159</v>
      </c>
      <c r="C41" s="14">
        <v>9</v>
      </c>
      <c r="D41" s="15">
        <f>I41-草稿!I41</f>
        <v>1</v>
      </c>
      <c r="E41" s="15">
        <f>VLOOKUP(B41,草稿!$AR:$AV,4,FALSE)</f>
        <v>1</v>
      </c>
      <c r="F41" s="26"/>
      <c r="G41" s="15"/>
      <c r="H41" s="15"/>
      <c r="I41" s="15">
        <f t="shared" si="7"/>
        <v>1</v>
      </c>
      <c r="J41" s="39">
        <f t="shared" si="0"/>
        <v>0.111111111111111</v>
      </c>
      <c r="K41" s="40">
        <v>50</v>
      </c>
      <c r="L41" s="15">
        <f>P41-草稿!P41</f>
        <v>-1</v>
      </c>
      <c r="M41" s="15">
        <f>VLOOKUP(B41,草稿!$AR:$AV,5,FALSE)/10000</f>
        <v>4</v>
      </c>
      <c r="N41" s="15"/>
      <c r="O41" s="26"/>
      <c r="P41" s="15">
        <f t="shared" si="6"/>
        <v>4</v>
      </c>
      <c r="Q41" s="61">
        <f t="shared" si="1"/>
        <v>0.08</v>
      </c>
      <c r="R41" s="40">
        <v>1</v>
      </c>
      <c r="S41" s="62"/>
      <c r="T41" s="71"/>
      <c r="U41" s="71"/>
      <c r="V41" s="15">
        <f t="shared" si="2"/>
        <v>0</v>
      </c>
      <c r="W41" s="72">
        <f t="shared" si="3"/>
        <v>0</v>
      </c>
      <c r="X41" s="63">
        <f t="shared" si="4"/>
        <v>0.00955555555555556</v>
      </c>
    </row>
    <row r="42" ht="17.25" spans="1:24">
      <c r="A42" s="25"/>
      <c r="B42" s="13" t="s">
        <v>241</v>
      </c>
      <c r="C42" s="14">
        <v>9</v>
      </c>
      <c r="D42" s="15">
        <f>I42-草稿!I42</f>
        <v>4</v>
      </c>
      <c r="E42" s="15">
        <f>VLOOKUP(B42,草稿!$AR:$AV,4,FALSE)</f>
        <v>5</v>
      </c>
      <c r="F42" s="26"/>
      <c r="G42" s="15"/>
      <c r="H42" s="15"/>
      <c r="I42" s="15">
        <f t="shared" si="7"/>
        <v>5</v>
      </c>
      <c r="J42" s="39">
        <f t="shared" si="0"/>
        <v>0.555555555555556</v>
      </c>
      <c r="K42" s="40">
        <v>40</v>
      </c>
      <c r="L42" s="15">
        <f>P42-草稿!P42</f>
        <v>0</v>
      </c>
      <c r="M42" s="15">
        <f>VLOOKUP(B42,草稿!$AR:$AV,5,FALSE)/10000</f>
        <v>5</v>
      </c>
      <c r="N42" s="15"/>
      <c r="O42" s="26"/>
      <c r="P42" s="15">
        <f t="shared" si="6"/>
        <v>5</v>
      </c>
      <c r="Q42" s="61">
        <f t="shared" si="1"/>
        <v>0.125</v>
      </c>
      <c r="R42" s="40">
        <v>1</v>
      </c>
      <c r="S42" s="62"/>
      <c r="T42" s="71"/>
      <c r="U42" s="71"/>
      <c r="V42" s="15">
        <f t="shared" si="2"/>
        <v>0</v>
      </c>
      <c r="W42" s="72">
        <f t="shared" si="3"/>
        <v>0</v>
      </c>
      <c r="X42" s="63">
        <f t="shared" si="4"/>
        <v>0.0340277777777778</v>
      </c>
    </row>
    <row r="43" ht="17.25" spans="1:24">
      <c r="A43" s="25"/>
      <c r="B43" s="13" t="s">
        <v>229</v>
      </c>
      <c r="C43" s="14">
        <v>9</v>
      </c>
      <c r="D43" s="15">
        <f>I43-草稿!I43</f>
        <v>0</v>
      </c>
      <c r="E43" s="15">
        <f>VLOOKUP(B43,草稿!$AR:$AV,4,FALSE)</f>
        <v>1</v>
      </c>
      <c r="F43" s="26"/>
      <c r="G43" s="15"/>
      <c r="H43" s="15"/>
      <c r="I43" s="15">
        <f t="shared" si="7"/>
        <v>1</v>
      </c>
      <c r="J43" s="39">
        <f t="shared" si="0"/>
        <v>0.111111111111111</v>
      </c>
      <c r="K43" s="40">
        <v>20</v>
      </c>
      <c r="L43" s="15">
        <f>P43-草稿!P43</f>
        <v>-2</v>
      </c>
      <c r="M43" s="15">
        <f>VLOOKUP(B43,草稿!$AR:$AV,5,FALSE)/10000</f>
        <v>0</v>
      </c>
      <c r="N43" s="15"/>
      <c r="O43" s="26"/>
      <c r="P43" s="15">
        <f t="shared" si="6"/>
        <v>0</v>
      </c>
      <c r="Q43" s="61">
        <f t="shared" si="1"/>
        <v>0</v>
      </c>
      <c r="R43" s="40">
        <v>1</v>
      </c>
      <c r="S43" s="62"/>
      <c r="T43" s="71"/>
      <c r="U43" s="71"/>
      <c r="V43" s="15">
        <f t="shared" si="2"/>
        <v>0</v>
      </c>
      <c r="W43" s="72">
        <f t="shared" si="3"/>
        <v>0</v>
      </c>
      <c r="X43" s="63">
        <f t="shared" si="4"/>
        <v>0.00555555555555556</v>
      </c>
    </row>
    <row r="44" ht="17.25" spans="1:24">
      <c r="A44" s="25"/>
      <c r="B44" s="13" t="s">
        <v>128</v>
      </c>
      <c r="C44" s="14">
        <v>9</v>
      </c>
      <c r="D44" s="15">
        <f>I44-草稿!I44</f>
        <v>0</v>
      </c>
      <c r="E44" s="15">
        <f>VLOOKUP(B44,草稿!$AR:$AV,4,FALSE)</f>
        <v>0</v>
      </c>
      <c r="F44" s="26"/>
      <c r="G44" s="15"/>
      <c r="H44" s="15"/>
      <c r="I44" s="15">
        <f t="shared" si="7"/>
        <v>0</v>
      </c>
      <c r="J44" s="39">
        <f t="shared" si="0"/>
        <v>0</v>
      </c>
      <c r="K44" s="40">
        <v>30</v>
      </c>
      <c r="L44" s="15">
        <f>P44-草稿!P44</f>
        <v>-0.8</v>
      </c>
      <c r="M44" s="15">
        <f>VLOOKUP(B44,草稿!$AR:$AV,5,FALSE)/10000</f>
        <v>5</v>
      </c>
      <c r="N44" s="15"/>
      <c r="O44" s="26"/>
      <c r="P44" s="15">
        <f t="shared" si="6"/>
        <v>5</v>
      </c>
      <c r="Q44" s="61">
        <f t="shared" si="1"/>
        <v>0.166666666666667</v>
      </c>
      <c r="R44" s="40">
        <v>1</v>
      </c>
      <c r="S44" s="62"/>
      <c r="T44" s="71"/>
      <c r="U44" s="71"/>
      <c r="V44" s="15">
        <f t="shared" si="2"/>
        <v>0</v>
      </c>
      <c r="W44" s="72">
        <f t="shared" si="3"/>
        <v>0</v>
      </c>
      <c r="X44" s="63">
        <f t="shared" si="4"/>
        <v>0.00833333333333333</v>
      </c>
    </row>
    <row r="45" ht="17.25" spans="1:24">
      <c r="A45" s="25"/>
      <c r="B45" s="17" t="s">
        <v>182</v>
      </c>
      <c r="C45" s="14">
        <v>12</v>
      </c>
      <c r="D45" s="15">
        <f>I45-草稿!I45</f>
        <v>5</v>
      </c>
      <c r="E45" s="15">
        <f>VLOOKUP(B45,草稿!$AR:$AV,4,FALSE)</f>
        <v>6</v>
      </c>
      <c r="F45" s="26"/>
      <c r="G45" s="15"/>
      <c r="H45" s="15"/>
      <c r="I45" s="15">
        <f t="shared" si="7"/>
        <v>6</v>
      </c>
      <c r="J45" s="39">
        <f t="shared" si="0"/>
        <v>0.5</v>
      </c>
      <c r="K45" s="40">
        <v>20</v>
      </c>
      <c r="L45" s="15">
        <f>P45-草稿!P45</f>
        <v>5.8</v>
      </c>
      <c r="M45" s="15">
        <f>VLOOKUP(B45,草稿!$AR:$AV,5,FALSE)/10000</f>
        <v>5.8</v>
      </c>
      <c r="N45" s="15"/>
      <c r="O45" s="26"/>
      <c r="P45" s="15">
        <f t="shared" si="6"/>
        <v>5.8</v>
      </c>
      <c r="Q45" s="61">
        <f t="shared" si="1"/>
        <v>0.29</v>
      </c>
      <c r="R45" s="40">
        <v>1</v>
      </c>
      <c r="S45" s="62"/>
      <c r="T45" s="71"/>
      <c r="U45" s="71"/>
      <c r="V45" s="15">
        <f t="shared" si="2"/>
        <v>0</v>
      </c>
      <c r="W45" s="72">
        <f t="shared" si="3"/>
        <v>0</v>
      </c>
      <c r="X45" s="63">
        <f t="shared" si="4"/>
        <v>0.0395</v>
      </c>
    </row>
    <row r="46" ht="17.25" spans="1:24">
      <c r="A46" s="25"/>
      <c r="B46" s="13" t="s">
        <v>213</v>
      </c>
      <c r="C46" s="14">
        <v>9</v>
      </c>
      <c r="D46" s="15">
        <f>I46-草稿!I46</f>
        <v>2</v>
      </c>
      <c r="E46" s="15">
        <f>VLOOKUP(B46,草稿!$AR:$AV,4,FALSE)</f>
        <v>2</v>
      </c>
      <c r="F46" s="26"/>
      <c r="G46" s="15"/>
      <c r="H46" s="15"/>
      <c r="I46" s="15">
        <f t="shared" si="7"/>
        <v>2</v>
      </c>
      <c r="J46" s="39">
        <f t="shared" si="0"/>
        <v>0.222222222222222</v>
      </c>
      <c r="K46" s="40">
        <v>30</v>
      </c>
      <c r="L46" s="15">
        <f>P46-草稿!P46</f>
        <v>0</v>
      </c>
      <c r="M46" s="15">
        <f>VLOOKUP(B46,草稿!$AR:$AV,5,FALSE)/10000</f>
        <v>0</v>
      </c>
      <c r="N46" s="15"/>
      <c r="O46" s="26"/>
      <c r="P46" s="15">
        <f t="shared" si="6"/>
        <v>0</v>
      </c>
      <c r="Q46" s="61">
        <f t="shared" si="1"/>
        <v>0</v>
      </c>
      <c r="R46" s="40">
        <v>1</v>
      </c>
      <c r="S46" s="62"/>
      <c r="T46" s="71"/>
      <c r="U46" s="71"/>
      <c r="V46" s="15">
        <f t="shared" si="2"/>
        <v>0</v>
      </c>
      <c r="W46" s="72">
        <f t="shared" si="3"/>
        <v>0</v>
      </c>
      <c r="X46" s="63">
        <f t="shared" si="4"/>
        <v>0.0111111111111111</v>
      </c>
    </row>
    <row r="47" ht="18" spans="1:24">
      <c r="A47" s="31"/>
      <c r="B47" s="32" t="s">
        <v>133</v>
      </c>
      <c r="C47" s="14">
        <v>9</v>
      </c>
      <c r="D47" s="15">
        <f>I47-草稿!I47</f>
        <v>0</v>
      </c>
      <c r="E47" s="15">
        <f>VLOOKUP(B47,草稿!$AR:$AV,4,FALSE)</f>
        <v>0</v>
      </c>
      <c r="F47" s="26"/>
      <c r="G47" s="15"/>
      <c r="H47" s="15"/>
      <c r="I47" s="15">
        <f t="shared" si="7"/>
        <v>0</v>
      </c>
      <c r="J47" s="48">
        <f t="shared" si="0"/>
        <v>0</v>
      </c>
      <c r="K47" s="40">
        <v>30</v>
      </c>
      <c r="L47" s="15">
        <f>P47-草稿!P47</f>
        <v>0</v>
      </c>
      <c r="M47" s="15">
        <f>VLOOKUP(B47,草稿!$AR:$AV,5,FALSE)/10000</f>
        <v>0</v>
      </c>
      <c r="N47" s="15"/>
      <c r="O47" s="26"/>
      <c r="P47" s="15">
        <f t="shared" si="6"/>
        <v>0</v>
      </c>
      <c r="Q47" s="61">
        <f t="shared" si="1"/>
        <v>0</v>
      </c>
      <c r="R47" s="40">
        <v>1</v>
      </c>
      <c r="S47" s="62"/>
      <c r="T47" s="71"/>
      <c r="U47" s="71"/>
      <c r="V47" s="15">
        <f t="shared" si="2"/>
        <v>0</v>
      </c>
      <c r="W47" s="72">
        <f t="shared" si="3"/>
        <v>0</v>
      </c>
      <c r="X47" s="63">
        <f t="shared" si="4"/>
        <v>0</v>
      </c>
    </row>
    <row r="48" ht="18.75" spans="1:24">
      <c r="A48" s="33" t="s">
        <v>264</v>
      </c>
      <c r="B48" s="34"/>
      <c r="C48" s="35">
        <f t="shared" ref="C48:I48" si="8">SUM(C4:C47)</f>
        <v>686</v>
      </c>
      <c r="D48" s="36">
        <f t="shared" si="8"/>
        <v>35</v>
      </c>
      <c r="E48" s="15">
        <f t="shared" si="8"/>
        <v>123</v>
      </c>
      <c r="F48" s="36">
        <f t="shared" si="8"/>
        <v>73</v>
      </c>
      <c r="G48" s="36">
        <f t="shared" si="8"/>
        <v>0</v>
      </c>
      <c r="H48" s="36">
        <f t="shared" si="8"/>
        <v>0</v>
      </c>
      <c r="I48" s="36">
        <f t="shared" si="8"/>
        <v>196</v>
      </c>
      <c r="J48" s="50">
        <f t="shared" si="0"/>
        <v>0.285714285714286</v>
      </c>
      <c r="K48" s="35">
        <f t="shared" ref="K48:P48" si="9">SUM(K4:K47)</f>
        <v>3410</v>
      </c>
      <c r="L48" s="15">
        <f t="shared" si="9"/>
        <v>184.376</v>
      </c>
      <c r="M48" s="15">
        <f t="shared" si="9"/>
        <v>693.0885</v>
      </c>
      <c r="N48" s="36">
        <f t="shared" si="9"/>
        <v>24.1921</v>
      </c>
      <c r="O48" s="36">
        <f t="shared" si="9"/>
        <v>0</v>
      </c>
      <c r="P48" s="36">
        <f t="shared" si="9"/>
        <v>717.2806</v>
      </c>
      <c r="Q48" s="77">
        <f t="shared" si="1"/>
        <v>0.210346217008798</v>
      </c>
      <c r="R48" s="78">
        <f t="shared" ref="R48:V48" si="10">SUM(R4:R47)</f>
        <v>57</v>
      </c>
      <c r="S48" s="79">
        <f t="shared" si="10"/>
        <v>3</v>
      </c>
      <c r="T48" s="79">
        <f t="shared" si="10"/>
        <v>36</v>
      </c>
      <c r="U48" s="79">
        <f t="shared" si="10"/>
        <v>0</v>
      </c>
      <c r="V48" s="79">
        <f t="shared" si="10"/>
        <v>39</v>
      </c>
      <c r="W48" s="77">
        <f t="shared" si="3"/>
        <v>0.684210526315789</v>
      </c>
      <c r="X48" s="80">
        <f t="shared" si="4"/>
        <v>0.0590135514519436</v>
      </c>
    </row>
    <row r="51" spans="1:3">
      <c r="A51" t="s">
        <v>1065</v>
      </c>
      <c r="B51" t="s">
        <v>39</v>
      </c>
      <c r="C51" t="s">
        <v>1066</v>
      </c>
    </row>
    <row r="52" spans="1:3">
      <c r="A52" t="s">
        <v>1067</v>
      </c>
      <c r="B52" t="s">
        <v>1068</v>
      </c>
      <c r="C52" t="s">
        <v>1069</v>
      </c>
    </row>
    <row r="53" spans="1:3">
      <c r="A53" t="s">
        <v>1070</v>
      </c>
      <c r="B53" t="s">
        <v>1071</v>
      </c>
      <c r="C53" t="s">
        <v>1072</v>
      </c>
    </row>
    <row r="54" spans="1:3">
      <c r="A54" t="s">
        <v>1073</v>
      </c>
      <c r="B54" t="s">
        <v>1074</v>
      </c>
      <c r="C54" t="s">
        <v>1075</v>
      </c>
    </row>
    <row r="55" spans="1:3">
      <c r="A55" t="s">
        <v>1076</v>
      </c>
      <c r="B55" t="s">
        <v>1077</v>
      </c>
      <c r="C55" t="s">
        <v>1078</v>
      </c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2" operator="greaterThan">
      <formula>0</formula>
    </cfRule>
  </conditionalFormatting>
  <conditionalFormatting sqref="E4:E48">
    <cfRule type="cellIs" dxfId="1" priority="6" operator="equal">
      <formula>0</formula>
    </cfRule>
  </conditionalFormatting>
  <conditionalFormatting sqref="I4:I47">
    <cfRule type="cellIs" dxfId="2" priority="4" operator="equal">
      <formula>0</formula>
    </cfRule>
  </conditionalFormatting>
  <conditionalFormatting sqref="J4:J47"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{785e9732-e20b-4cf3-b772-1f0df59a0198}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{d675d16c-7b52-41e4-98ec-7b3ccc3dbec2}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{b58780ce-e4c0-4e74-bb70-8f6a970d4425}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{a3b55e2e-4f0a-4e09-ae29-bdcc78c651a7}</x14:id>
        </ext>
      </extLst>
    </cfRule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{63faf0d0-cd1a-4552-a6bb-e12bdf20a9e1}</x14:id>
        </ext>
      </extLst>
    </cfRule>
  </conditionalFormatting>
  <conditionalFormatting sqref="L4:L48">
    <cfRule type="cellIs" dxfId="0" priority="1" operator="greaterThan">
      <formula>0</formula>
    </cfRule>
  </conditionalFormatting>
  <conditionalFormatting sqref="P4:P47">
    <cfRule type="cellIs" dxfId="1" priority="7" operator="equal">
      <formula>0</formula>
    </cfRule>
  </conditionalFormatting>
  <conditionalFormatting sqref="V4:V47">
    <cfRule type="cellIs" dxfId="2" priority="3" operator="equal">
      <formula>0</formula>
    </cfRule>
  </conditionalFormatting>
  <conditionalFormatting sqref="X4:X47">
    <cfRule type="top10" dxfId="3" priority="5" rank="10"/>
  </conditionalFormatting>
  <conditionalFormatting sqref="Q4:Q47 W4:W47"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{4f17e68f-94bb-48da-8b33-a7825a959abc}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{cee574b8-a82f-4b67-9135-1a94a9f29521}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{cb60f296-71e6-45f4-8deb-9af23f9ef4c9}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{69560d28-8f02-4212-9050-1dc435862b64}</x14:id>
        </ext>
      </extLs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{e49d745e-b7bc-4921-9a81-cb796623c117}</x14:id>
        </ext>
      </extLst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85e9732-e20b-4cf3-b772-1f0df59a0198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675d16c-7b52-41e4-98ec-7b3ccc3dbec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58780ce-e4c0-4e74-bb70-8f6a970d4425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a3b55e2e-4f0a-4e09-ae29-bdcc78c651a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3faf0d0-cd1a-4552-a6bb-e12bdf20a9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4f17e68f-94bb-48da-8b33-a7825a959abc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cee574b8-a82f-4b67-9135-1a94a9f29521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cb60f296-71e6-45f4-8deb-9af23f9ef4c9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69560d28-8f02-4212-9050-1dc435862b6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e49d745e-b7bc-4921-9a81-cb796623c11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AV787"/>
  <sheetViews>
    <sheetView topLeftCell="AA1" workbookViewId="0">
      <selection activeCell="AI1" sqref="AI$1:AJ$1048576"/>
    </sheetView>
  </sheetViews>
  <sheetFormatPr defaultColWidth="9" defaultRowHeight="13.5"/>
  <cols>
    <col min="2" max="8" width="9" hidden="1" customWidth="1"/>
    <col min="10" max="15" width="9" hidden="1" customWidth="1"/>
    <col min="17" max="24" width="9" hidden="1" customWidth="1"/>
    <col min="27" max="27" width="21" customWidth="1"/>
    <col min="28" max="28" width="15.7333333333333" style="82"/>
    <col min="29" max="32" width="20.2666666666667" style="82"/>
    <col min="33" max="33" width="15" customWidth="1"/>
    <col min="35" max="35" width="9" style="83" customWidth="1"/>
    <col min="36" max="37" width="18.5333333333333" style="83" customWidth="1"/>
    <col min="38" max="38" width="21.2666666666667" style="83"/>
    <col min="39" max="42" width="27.6" style="83"/>
    <col min="44" max="44" width="21.2666666666667" style="84" customWidth="1"/>
    <col min="45" max="48" width="27.6" style="84" customWidth="1"/>
  </cols>
  <sheetData>
    <row r="1" ht="23.25" spans="1:48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AA1" s="82" t="s">
        <v>1</v>
      </c>
      <c r="AB1" t="s">
        <v>2</v>
      </c>
      <c r="AC1" t="s">
        <v>3</v>
      </c>
      <c r="AD1" t="s">
        <v>4</v>
      </c>
      <c r="AE1" t="s">
        <v>5</v>
      </c>
      <c r="AF1" t="s">
        <v>6</v>
      </c>
      <c r="AG1" t="s">
        <v>1</v>
      </c>
      <c r="AI1" s="88" t="s">
        <v>7</v>
      </c>
      <c r="AJ1" s="88" t="s">
        <v>8</v>
      </c>
      <c r="AK1" s="99"/>
      <c r="AL1" t="s">
        <v>1</v>
      </c>
      <c r="AM1" t="s">
        <v>9</v>
      </c>
      <c r="AN1" t="s">
        <v>10</v>
      </c>
      <c r="AO1" t="s">
        <v>11</v>
      </c>
      <c r="AP1" t="s">
        <v>12</v>
      </c>
      <c r="AR1" s="84" t="s">
        <v>1</v>
      </c>
      <c r="AS1" s="84" t="s">
        <v>9</v>
      </c>
      <c r="AT1" s="84" t="s">
        <v>10</v>
      </c>
      <c r="AU1" s="84" t="s">
        <v>11</v>
      </c>
      <c r="AV1" s="84" t="s">
        <v>12</v>
      </c>
    </row>
    <row r="2" ht="18" spans="1:48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1"/>
      <c r="R2" s="52" t="s">
        <v>26</v>
      </c>
      <c r="S2" s="53"/>
      <c r="T2" s="53"/>
      <c r="U2" s="53"/>
      <c r="V2" s="53"/>
      <c r="W2" s="54"/>
      <c r="X2" s="55" t="s">
        <v>27</v>
      </c>
      <c r="AA2">
        <f t="shared" ref="AA2:AA65" si="0">AG2</f>
        <v>0</v>
      </c>
      <c r="AB2" t="s">
        <v>28</v>
      </c>
      <c r="AC2">
        <v>0</v>
      </c>
      <c r="AD2">
        <v>0</v>
      </c>
      <c r="AE2">
        <v>0</v>
      </c>
      <c r="AF2">
        <v>0</v>
      </c>
      <c r="AG2">
        <f t="shared" ref="AG2:AG65" si="1">IFERROR(VLOOKUP(AB2,$AI:$AJ,2,FALSE),0)</f>
        <v>0</v>
      </c>
      <c r="AI2" s="89" t="s">
        <v>29</v>
      </c>
      <c r="AJ2" s="90" t="s">
        <v>30</v>
      </c>
      <c r="AL2">
        <v>0</v>
      </c>
      <c r="AM2">
        <v>0</v>
      </c>
      <c r="AN2">
        <v>96000</v>
      </c>
      <c r="AO2">
        <v>0</v>
      </c>
      <c r="AP2">
        <v>607800</v>
      </c>
      <c r="AR2" s="84">
        <v>0</v>
      </c>
      <c r="AS2" s="84">
        <v>0</v>
      </c>
      <c r="AT2" s="84">
        <v>96000</v>
      </c>
      <c r="AU2" s="84">
        <v>0</v>
      </c>
      <c r="AV2" s="84">
        <v>607800</v>
      </c>
    </row>
    <row r="3" ht="18.75" spans="1:48">
      <c r="A3" s="7"/>
      <c r="B3" s="8"/>
      <c r="C3" s="9" t="s">
        <v>36</v>
      </c>
      <c r="D3" s="97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98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6" t="s">
        <v>43</v>
      </c>
      <c r="R3" s="57" t="s">
        <v>36</v>
      </c>
      <c r="S3" s="58" t="s">
        <v>38</v>
      </c>
      <c r="T3" s="58" t="s">
        <v>39</v>
      </c>
      <c r="U3" s="58" t="s">
        <v>45</v>
      </c>
      <c r="V3" s="58" t="s">
        <v>42</v>
      </c>
      <c r="W3" s="59" t="s">
        <v>43</v>
      </c>
      <c r="X3" s="60"/>
      <c r="AA3">
        <f t="shared" si="0"/>
        <v>0</v>
      </c>
      <c r="AB3" t="s">
        <v>46</v>
      </c>
      <c r="AC3">
        <v>0</v>
      </c>
      <c r="AD3">
        <v>0</v>
      </c>
      <c r="AE3">
        <v>0</v>
      </c>
      <c r="AF3">
        <v>0</v>
      </c>
      <c r="AG3">
        <f t="shared" si="1"/>
        <v>0</v>
      </c>
      <c r="AI3" s="91" t="s">
        <v>47</v>
      </c>
      <c r="AJ3" s="90" t="s">
        <v>30</v>
      </c>
      <c r="AL3" t="s">
        <v>30</v>
      </c>
      <c r="AM3">
        <v>0</v>
      </c>
      <c r="AN3">
        <v>0</v>
      </c>
      <c r="AO3">
        <v>0</v>
      </c>
      <c r="AP3">
        <v>10000</v>
      </c>
      <c r="AR3" s="84" t="s">
        <v>30</v>
      </c>
      <c r="AS3" s="84">
        <v>0</v>
      </c>
      <c r="AT3" s="84">
        <v>0</v>
      </c>
      <c r="AU3" s="84">
        <v>0</v>
      </c>
      <c r="AV3" s="84">
        <v>10000</v>
      </c>
    </row>
    <row r="4" ht="17.25" spans="1:48">
      <c r="A4" s="12" t="s">
        <v>50</v>
      </c>
      <c r="B4" s="13" t="s">
        <v>49</v>
      </c>
      <c r="C4" s="14">
        <v>38</v>
      </c>
      <c r="D4" s="15"/>
      <c r="E4" s="15"/>
      <c r="F4" s="15"/>
      <c r="G4" s="15"/>
      <c r="H4" s="15"/>
      <c r="I4" s="15">
        <v>78</v>
      </c>
      <c r="J4" s="39">
        <f t="shared" ref="J4:J48" si="2">I4/C4</f>
        <v>2.05263157894737</v>
      </c>
      <c r="K4" s="40">
        <v>70</v>
      </c>
      <c r="L4" s="15"/>
      <c r="M4" s="15"/>
      <c r="N4" s="15"/>
      <c r="O4" s="15"/>
      <c r="P4" s="15">
        <v>22</v>
      </c>
      <c r="Q4" s="61">
        <f t="shared" ref="Q4:Q48" si="3">P4/K4</f>
        <v>0.314285714285714</v>
      </c>
      <c r="R4" s="40">
        <v>1</v>
      </c>
      <c r="S4" s="62"/>
      <c r="T4" s="62"/>
      <c r="U4" s="62"/>
      <c r="V4" s="15">
        <v>28</v>
      </c>
      <c r="W4" s="61">
        <f t="shared" ref="W4:W48" si="4">V4/R4</f>
        <v>28</v>
      </c>
      <c r="X4" s="63">
        <f t="shared" ref="X4:X48" si="5">IF(J4&gt;1.2,1.2,J4)*0.05+IF(Q4&gt;1.2,1.2,Q4)*0.05+IF(W4&gt;1.2,1.2,W4)*0.05</f>
        <v>0.135714285714286</v>
      </c>
      <c r="AA4" t="str">
        <f t="shared" si="0"/>
        <v>运营管理部</v>
      </c>
      <c r="AB4" t="s">
        <v>52</v>
      </c>
      <c r="AC4">
        <v>0</v>
      </c>
      <c r="AD4">
        <v>0</v>
      </c>
      <c r="AE4">
        <v>0</v>
      </c>
      <c r="AF4">
        <v>0</v>
      </c>
      <c r="AG4" t="str">
        <f t="shared" si="1"/>
        <v>运营管理部</v>
      </c>
      <c r="AI4" s="91" t="s">
        <v>53</v>
      </c>
      <c r="AJ4" s="90" t="s">
        <v>30</v>
      </c>
      <c r="AL4" t="s">
        <v>54</v>
      </c>
      <c r="AM4">
        <v>0</v>
      </c>
      <c r="AN4">
        <v>0</v>
      </c>
      <c r="AO4">
        <v>1</v>
      </c>
      <c r="AP4">
        <v>91000</v>
      </c>
      <c r="AR4" s="84" t="s">
        <v>54</v>
      </c>
      <c r="AS4" s="84">
        <v>0</v>
      </c>
      <c r="AT4" s="84">
        <v>0</v>
      </c>
      <c r="AU4" s="84">
        <v>1</v>
      </c>
      <c r="AV4" s="84">
        <v>91000</v>
      </c>
    </row>
    <row r="5" ht="17.25" spans="1:48">
      <c r="A5" s="16"/>
      <c r="B5" s="17" t="s">
        <v>69</v>
      </c>
      <c r="C5" s="18">
        <v>20</v>
      </c>
      <c r="D5" s="15"/>
      <c r="E5" s="15"/>
      <c r="F5" s="19"/>
      <c r="G5" s="15"/>
      <c r="H5" s="15"/>
      <c r="I5" s="15">
        <v>8</v>
      </c>
      <c r="J5" s="42">
        <f t="shared" si="2"/>
        <v>0.4</v>
      </c>
      <c r="K5" s="43">
        <v>80</v>
      </c>
      <c r="L5" s="15"/>
      <c r="M5" s="15"/>
      <c r="N5" s="15"/>
      <c r="O5" s="19"/>
      <c r="P5" s="15">
        <v>16.6</v>
      </c>
      <c r="Q5" s="64">
        <f t="shared" si="3"/>
        <v>0.2075</v>
      </c>
      <c r="R5" s="40">
        <v>2</v>
      </c>
      <c r="S5" s="62"/>
      <c r="T5" s="65"/>
      <c r="U5" s="62"/>
      <c r="V5" s="15">
        <v>1</v>
      </c>
      <c r="W5" s="64">
        <f t="shared" si="4"/>
        <v>0.5</v>
      </c>
      <c r="X5" s="66">
        <f t="shared" si="5"/>
        <v>0.055375</v>
      </c>
      <c r="AA5" t="str">
        <f t="shared" si="0"/>
        <v>川沙支行</v>
      </c>
      <c r="AB5" t="s">
        <v>59</v>
      </c>
      <c r="AC5">
        <v>0</v>
      </c>
      <c r="AD5">
        <v>0</v>
      </c>
      <c r="AE5">
        <v>0</v>
      </c>
      <c r="AF5">
        <v>0</v>
      </c>
      <c r="AG5" t="str">
        <f t="shared" si="1"/>
        <v>川沙支行</v>
      </c>
      <c r="AI5" s="90" t="s">
        <v>60</v>
      </c>
      <c r="AJ5" s="90" t="s">
        <v>30</v>
      </c>
      <c r="AL5" t="s">
        <v>61</v>
      </c>
      <c r="AM5">
        <v>0</v>
      </c>
      <c r="AN5">
        <v>0</v>
      </c>
      <c r="AO5">
        <v>0</v>
      </c>
      <c r="AP5">
        <v>10000</v>
      </c>
      <c r="AR5" s="84" t="s">
        <v>61</v>
      </c>
      <c r="AS5" s="84">
        <v>0</v>
      </c>
      <c r="AT5" s="84">
        <v>0</v>
      </c>
      <c r="AU5" s="84">
        <v>0</v>
      </c>
      <c r="AV5" s="84">
        <v>10000</v>
      </c>
    </row>
    <row r="6" ht="17.25" spans="1:48">
      <c r="A6" s="16"/>
      <c r="B6" s="17" t="s">
        <v>34</v>
      </c>
      <c r="C6" s="18">
        <v>22</v>
      </c>
      <c r="D6" s="15"/>
      <c r="E6" s="15"/>
      <c r="F6" s="19"/>
      <c r="G6" s="15"/>
      <c r="H6" s="15"/>
      <c r="I6" s="15">
        <v>4</v>
      </c>
      <c r="J6" s="42">
        <f t="shared" si="2"/>
        <v>0.181818181818182</v>
      </c>
      <c r="K6" s="43">
        <v>110</v>
      </c>
      <c r="L6" s="15"/>
      <c r="M6" s="15"/>
      <c r="N6" s="15"/>
      <c r="O6" s="19"/>
      <c r="P6" s="15">
        <v>28.47</v>
      </c>
      <c r="Q6" s="64">
        <f t="shared" si="3"/>
        <v>0.258818181818182</v>
      </c>
      <c r="R6" s="40">
        <v>3</v>
      </c>
      <c r="S6" s="62"/>
      <c r="T6" s="65"/>
      <c r="U6" s="62"/>
      <c r="V6" s="15">
        <v>0</v>
      </c>
      <c r="W6" s="64">
        <f t="shared" si="4"/>
        <v>0</v>
      </c>
      <c r="X6" s="66">
        <f t="shared" si="5"/>
        <v>0.0220318181818182</v>
      </c>
      <c r="AA6">
        <f t="shared" si="0"/>
        <v>0</v>
      </c>
      <c r="AB6" t="s">
        <v>67</v>
      </c>
      <c r="AC6">
        <v>0</v>
      </c>
      <c r="AD6">
        <v>0</v>
      </c>
      <c r="AE6">
        <v>0</v>
      </c>
      <c r="AF6">
        <v>0</v>
      </c>
      <c r="AG6">
        <f t="shared" si="1"/>
        <v>0</v>
      </c>
      <c r="AI6" s="90" t="s">
        <v>68</v>
      </c>
      <c r="AJ6" s="90" t="s">
        <v>30</v>
      </c>
      <c r="AL6" t="s">
        <v>69</v>
      </c>
      <c r="AM6">
        <v>0</v>
      </c>
      <c r="AN6">
        <v>0</v>
      </c>
      <c r="AO6">
        <v>5</v>
      </c>
      <c r="AP6">
        <v>284700</v>
      </c>
      <c r="AR6" s="84" t="s">
        <v>69</v>
      </c>
      <c r="AS6" s="84">
        <v>0</v>
      </c>
      <c r="AT6" s="84">
        <v>0</v>
      </c>
      <c r="AU6" s="84">
        <v>5</v>
      </c>
      <c r="AV6" s="84">
        <v>284700</v>
      </c>
    </row>
    <row r="7" ht="17.25" spans="1:48">
      <c r="A7" s="16"/>
      <c r="B7" s="17" t="s">
        <v>66</v>
      </c>
      <c r="C7" s="18">
        <v>38</v>
      </c>
      <c r="D7" s="15"/>
      <c r="E7" s="15"/>
      <c r="F7" s="19"/>
      <c r="G7" s="15"/>
      <c r="H7" s="15"/>
      <c r="I7" s="15">
        <v>13</v>
      </c>
      <c r="J7" s="42">
        <f t="shared" si="2"/>
        <v>0.342105263157895</v>
      </c>
      <c r="K7" s="43">
        <v>200</v>
      </c>
      <c r="L7" s="15"/>
      <c r="M7" s="15"/>
      <c r="N7" s="15"/>
      <c r="O7" s="19"/>
      <c r="P7" s="15">
        <v>19.4283</v>
      </c>
      <c r="Q7" s="64">
        <f t="shared" si="3"/>
        <v>0.0971415</v>
      </c>
      <c r="R7" s="40">
        <v>2</v>
      </c>
      <c r="S7" s="62"/>
      <c r="T7" s="65"/>
      <c r="U7" s="62"/>
      <c r="V7" s="15">
        <v>0</v>
      </c>
      <c r="W7" s="64">
        <f t="shared" si="4"/>
        <v>0</v>
      </c>
      <c r="X7" s="66">
        <f t="shared" si="5"/>
        <v>0.0219623381578947</v>
      </c>
      <c r="AA7" t="str">
        <f t="shared" si="0"/>
        <v>芳华分理处</v>
      </c>
      <c r="AB7" t="s">
        <v>74</v>
      </c>
      <c r="AC7">
        <v>0</v>
      </c>
      <c r="AD7">
        <v>0</v>
      </c>
      <c r="AE7">
        <v>4</v>
      </c>
      <c r="AF7">
        <v>1000</v>
      </c>
      <c r="AG7" t="str">
        <f t="shared" si="1"/>
        <v>芳华分理处</v>
      </c>
      <c r="AI7" s="90" t="s">
        <v>75</v>
      </c>
      <c r="AJ7" s="90" t="s">
        <v>30</v>
      </c>
      <c r="AL7" t="s">
        <v>34</v>
      </c>
      <c r="AM7">
        <v>0</v>
      </c>
      <c r="AN7">
        <v>10000</v>
      </c>
      <c r="AO7">
        <v>15</v>
      </c>
      <c r="AP7">
        <v>504283</v>
      </c>
      <c r="AR7" s="84" t="s">
        <v>34</v>
      </c>
      <c r="AS7" s="84">
        <v>0</v>
      </c>
      <c r="AT7" s="84">
        <v>10000</v>
      </c>
      <c r="AU7" s="84">
        <v>15</v>
      </c>
      <c r="AV7" s="84">
        <v>504283</v>
      </c>
    </row>
    <row r="8" ht="17.25" spans="1:48">
      <c r="A8" s="16"/>
      <c r="B8" s="17" t="s">
        <v>35</v>
      </c>
      <c r="C8" s="18">
        <v>22</v>
      </c>
      <c r="D8" s="15"/>
      <c r="E8" s="15"/>
      <c r="F8" s="19"/>
      <c r="G8" s="15"/>
      <c r="H8" s="15"/>
      <c r="I8" s="15">
        <v>4</v>
      </c>
      <c r="J8" s="42">
        <f t="shared" si="2"/>
        <v>0.181818181818182</v>
      </c>
      <c r="K8" s="43">
        <v>200</v>
      </c>
      <c r="L8" s="15"/>
      <c r="M8" s="15"/>
      <c r="N8" s="15"/>
      <c r="O8" s="19"/>
      <c r="P8" s="15">
        <v>25.3</v>
      </c>
      <c r="Q8" s="64">
        <f t="shared" si="3"/>
        <v>0.1265</v>
      </c>
      <c r="R8" s="40">
        <v>2</v>
      </c>
      <c r="S8" s="62"/>
      <c r="T8" s="65"/>
      <c r="U8" s="62"/>
      <c r="V8" s="15">
        <v>0</v>
      </c>
      <c r="W8" s="64">
        <f t="shared" si="4"/>
        <v>0</v>
      </c>
      <c r="X8" s="66">
        <f t="shared" si="5"/>
        <v>0.0154159090909091</v>
      </c>
      <c r="AA8" t="str">
        <f t="shared" si="0"/>
        <v>风险管理部</v>
      </c>
      <c r="AB8" t="s">
        <v>80</v>
      </c>
      <c r="AC8">
        <v>0</v>
      </c>
      <c r="AD8">
        <v>0</v>
      </c>
      <c r="AE8">
        <v>0</v>
      </c>
      <c r="AF8">
        <v>0</v>
      </c>
      <c r="AG8" t="str">
        <f t="shared" si="1"/>
        <v>风险管理部</v>
      </c>
      <c r="AI8" s="90" t="s">
        <v>81</v>
      </c>
      <c r="AJ8" s="90" t="s">
        <v>30</v>
      </c>
      <c r="AL8" t="s">
        <v>82</v>
      </c>
      <c r="AM8">
        <v>0</v>
      </c>
      <c r="AN8">
        <v>3200</v>
      </c>
      <c r="AO8">
        <v>1</v>
      </c>
      <c r="AP8">
        <v>13000</v>
      </c>
      <c r="AR8" s="84" t="s">
        <v>82</v>
      </c>
      <c r="AS8" s="84">
        <v>0</v>
      </c>
      <c r="AT8" s="84">
        <v>3200</v>
      </c>
      <c r="AU8" s="84">
        <v>1</v>
      </c>
      <c r="AV8" s="84">
        <v>13000</v>
      </c>
    </row>
    <row r="9" ht="17.25" spans="1:48">
      <c r="A9" s="16"/>
      <c r="B9" s="17" t="s">
        <v>64</v>
      </c>
      <c r="C9" s="18">
        <v>27</v>
      </c>
      <c r="D9" s="15"/>
      <c r="E9" s="15"/>
      <c r="F9" s="19"/>
      <c r="G9" s="15"/>
      <c r="H9" s="15"/>
      <c r="I9" s="15">
        <v>2</v>
      </c>
      <c r="J9" s="42">
        <f t="shared" si="2"/>
        <v>0.0740740740740741</v>
      </c>
      <c r="K9" s="43">
        <v>200</v>
      </c>
      <c r="L9" s="15"/>
      <c r="M9" s="15"/>
      <c r="N9" s="15"/>
      <c r="O9" s="19"/>
      <c r="P9" s="15">
        <v>30.3</v>
      </c>
      <c r="Q9" s="64">
        <f t="shared" si="3"/>
        <v>0.1515</v>
      </c>
      <c r="R9" s="40">
        <v>2</v>
      </c>
      <c r="S9" s="62"/>
      <c r="T9" s="65"/>
      <c r="U9" s="62"/>
      <c r="V9" s="15">
        <v>0</v>
      </c>
      <c r="W9" s="64">
        <f t="shared" si="4"/>
        <v>0</v>
      </c>
      <c r="X9" s="66">
        <f t="shared" si="5"/>
        <v>0.0112787037037037</v>
      </c>
      <c r="AA9">
        <f t="shared" si="0"/>
        <v>0</v>
      </c>
      <c r="AB9" t="s">
        <v>86</v>
      </c>
      <c r="AC9">
        <v>0</v>
      </c>
      <c r="AD9">
        <v>0</v>
      </c>
      <c r="AE9">
        <v>0</v>
      </c>
      <c r="AF9">
        <v>0</v>
      </c>
      <c r="AG9">
        <f t="shared" si="1"/>
        <v>0</v>
      </c>
      <c r="AI9" s="90" t="s">
        <v>87</v>
      </c>
      <c r="AJ9" s="90" t="s">
        <v>30</v>
      </c>
      <c r="AL9" t="s">
        <v>88</v>
      </c>
      <c r="AM9">
        <v>0</v>
      </c>
      <c r="AN9">
        <v>0</v>
      </c>
      <c r="AO9">
        <v>0</v>
      </c>
      <c r="AP9">
        <v>157700</v>
      </c>
      <c r="AR9" s="84" t="s">
        <v>88</v>
      </c>
      <c r="AS9" s="84">
        <v>0</v>
      </c>
      <c r="AT9" s="84">
        <v>0</v>
      </c>
      <c r="AU9" s="84">
        <v>0</v>
      </c>
      <c r="AV9" s="84">
        <v>157700</v>
      </c>
    </row>
    <row r="10" ht="17.25" spans="1:48">
      <c r="A10" s="16"/>
      <c r="B10" s="17" t="s">
        <v>114</v>
      </c>
      <c r="C10" s="18">
        <v>29</v>
      </c>
      <c r="D10" s="15"/>
      <c r="E10" s="15"/>
      <c r="F10" s="19"/>
      <c r="G10" s="15"/>
      <c r="H10" s="15"/>
      <c r="I10" s="15">
        <v>1</v>
      </c>
      <c r="J10" s="42">
        <f t="shared" si="2"/>
        <v>0.0344827586206897</v>
      </c>
      <c r="K10" s="43">
        <v>140</v>
      </c>
      <c r="L10" s="15"/>
      <c r="M10" s="15"/>
      <c r="N10" s="15"/>
      <c r="O10" s="19"/>
      <c r="P10" s="15">
        <v>35.6</v>
      </c>
      <c r="Q10" s="64">
        <f t="shared" si="3"/>
        <v>0.254285714285714</v>
      </c>
      <c r="R10" s="40">
        <v>2</v>
      </c>
      <c r="S10" s="62"/>
      <c r="T10" s="65"/>
      <c r="U10" s="62"/>
      <c r="V10" s="15">
        <v>0</v>
      </c>
      <c r="W10" s="64">
        <f t="shared" si="4"/>
        <v>0</v>
      </c>
      <c r="X10" s="66">
        <f t="shared" si="5"/>
        <v>0.0144384236453202</v>
      </c>
      <c r="AA10">
        <f t="shared" si="0"/>
        <v>0</v>
      </c>
      <c r="AB10" t="s">
        <v>91</v>
      </c>
      <c r="AC10">
        <v>0</v>
      </c>
      <c r="AD10">
        <v>0</v>
      </c>
      <c r="AE10">
        <v>0</v>
      </c>
      <c r="AF10">
        <v>0</v>
      </c>
      <c r="AG10">
        <f t="shared" si="1"/>
        <v>0</v>
      </c>
      <c r="AI10" s="90" t="s">
        <v>92</v>
      </c>
      <c r="AJ10" s="90" t="s">
        <v>30</v>
      </c>
      <c r="AL10" t="s">
        <v>93</v>
      </c>
      <c r="AM10">
        <v>0</v>
      </c>
      <c r="AN10">
        <v>0</v>
      </c>
      <c r="AO10">
        <v>8</v>
      </c>
      <c r="AP10">
        <v>84000</v>
      </c>
      <c r="AR10" s="84" t="s">
        <v>93</v>
      </c>
      <c r="AS10" s="84">
        <v>0</v>
      </c>
      <c r="AT10" s="84">
        <v>0</v>
      </c>
      <c r="AU10" s="84">
        <v>8</v>
      </c>
      <c r="AV10" s="84">
        <v>84000</v>
      </c>
    </row>
    <row r="11" ht="17.25" spans="1:48">
      <c r="A11" s="16"/>
      <c r="B11" s="17" t="s">
        <v>73</v>
      </c>
      <c r="C11" s="18">
        <v>25</v>
      </c>
      <c r="D11" s="15"/>
      <c r="E11" s="15"/>
      <c r="F11" s="19"/>
      <c r="G11" s="15"/>
      <c r="H11" s="15"/>
      <c r="I11" s="15">
        <v>0</v>
      </c>
      <c r="J11" s="42">
        <f t="shared" si="2"/>
        <v>0</v>
      </c>
      <c r="K11" s="43">
        <v>120</v>
      </c>
      <c r="L11" s="15"/>
      <c r="M11" s="15"/>
      <c r="N11" s="15"/>
      <c r="O11" s="19"/>
      <c r="P11" s="15">
        <v>10.3</v>
      </c>
      <c r="Q11" s="64">
        <f t="shared" si="3"/>
        <v>0.0858333333333333</v>
      </c>
      <c r="R11" s="40">
        <v>2</v>
      </c>
      <c r="S11" s="62"/>
      <c r="T11" s="65"/>
      <c r="U11" s="62"/>
      <c r="V11" s="15">
        <v>0</v>
      </c>
      <c r="W11" s="64">
        <f t="shared" si="4"/>
        <v>0</v>
      </c>
      <c r="X11" s="66">
        <f t="shared" si="5"/>
        <v>0.00429166666666667</v>
      </c>
      <c r="AA11" t="str">
        <f t="shared" si="0"/>
        <v>张江支行</v>
      </c>
      <c r="AB11" t="s">
        <v>97</v>
      </c>
      <c r="AC11">
        <v>0</v>
      </c>
      <c r="AD11">
        <v>0</v>
      </c>
      <c r="AE11">
        <v>0</v>
      </c>
      <c r="AF11">
        <v>0</v>
      </c>
      <c r="AG11" t="str">
        <f t="shared" si="1"/>
        <v>张江支行</v>
      </c>
      <c r="AI11" s="90" t="s">
        <v>98</v>
      </c>
      <c r="AJ11" s="90" t="s">
        <v>30</v>
      </c>
      <c r="AL11" t="s">
        <v>99</v>
      </c>
      <c r="AM11">
        <v>0</v>
      </c>
      <c r="AN11">
        <v>0</v>
      </c>
      <c r="AO11">
        <v>0</v>
      </c>
      <c r="AP11">
        <v>0</v>
      </c>
      <c r="AR11" s="84" t="s">
        <v>99</v>
      </c>
      <c r="AS11" s="84">
        <v>0</v>
      </c>
      <c r="AT11" s="84">
        <v>0</v>
      </c>
      <c r="AU11" s="84">
        <v>0</v>
      </c>
      <c r="AV11" s="84">
        <v>0</v>
      </c>
    </row>
    <row r="12" ht="17.25" spans="1:48">
      <c r="A12" s="16"/>
      <c r="B12" s="17" t="s">
        <v>51</v>
      </c>
      <c r="C12" s="18">
        <v>20</v>
      </c>
      <c r="D12" s="15"/>
      <c r="E12" s="15"/>
      <c r="F12" s="19"/>
      <c r="G12" s="15"/>
      <c r="H12" s="15"/>
      <c r="I12" s="15">
        <v>1</v>
      </c>
      <c r="J12" s="42">
        <f t="shared" si="2"/>
        <v>0.05</v>
      </c>
      <c r="K12" s="43">
        <v>60</v>
      </c>
      <c r="L12" s="15"/>
      <c r="M12" s="15"/>
      <c r="N12" s="15"/>
      <c r="O12" s="19"/>
      <c r="P12" s="15">
        <v>26.35</v>
      </c>
      <c r="Q12" s="64">
        <f t="shared" si="3"/>
        <v>0.439166666666667</v>
      </c>
      <c r="R12" s="40">
        <v>1</v>
      </c>
      <c r="S12" s="62"/>
      <c r="T12" s="65"/>
      <c r="U12" s="62"/>
      <c r="V12" s="15">
        <v>0</v>
      </c>
      <c r="W12" s="64">
        <f t="shared" si="4"/>
        <v>0</v>
      </c>
      <c r="X12" s="66">
        <f t="shared" si="5"/>
        <v>0.0244583333333333</v>
      </c>
      <c r="AA12" t="str">
        <f t="shared" si="0"/>
        <v>合庆支行</v>
      </c>
      <c r="AB12" t="s">
        <v>105</v>
      </c>
      <c r="AC12">
        <v>0</v>
      </c>
      <c r="AD12">
        <v>0</v>
      </c>
      <c r="AE12">
        <v>0</v>
      </c>
      <c r="AF12">
        <v>0</v>
      </c>
      <c r="AG12" t="str">
        <f t="shared" si="1"/>
        <v>合庆支行</v>
      </c>
      <c r="AI12" s="90" t="s">
        <v>106</v>
      </c>
      <c r="AJ12" s="90" t="s">
        <v>30</v>
      </c>
      <c r="AL12" t="s">
        <v>51</v>
      </c>
      <c r="AM12">
        <v>0</v>
      </c>
      <c r="AN12">
        <v>100000</v>
      </c>
      <c r="AO12">
        <v>3</v>
      </c>
      <c r="AP12">
        <v>195000</v>
      </c>
      <c r="AR12" s="84" t="s">
        <v>51</v>
      </c>
      <c r="AS12" s="84">
        <v>0</v>
      </c>
      <c r="AT12" s="84">
        <v>100000</v>
      </c>
      <c r="AU12" s="84">
        <v>3</v>
      </c>
      <c r="AV12" s="84">
        <v>195000</v>
      </c>
    </row>
    <row r="13" ht="17.25" spans="1:48">
      <c r="A13" s="16"/>
      <c r="B13" s="17" t="s">
        <v>57</v>
      </c>
      <c r="C13" s="18">
        <v>29</v>
      </c>
      <c r="D13" s="15"/>
      <c r="E13" s="15"/>
      <c r="F13" s="19"/>
      <c r="G13" s="15"/>
      <c r="H13" s="15"/>
      <c r="I13" s="15">
        <v>0</v>
      </c>
      <c r="J13" s="42">
        <f t="shared" si="2"/>
        <v>0</v>
      </c>
      <c r="K13" s="43">
        <v>200</v>
      </c>
      <c r="L13" s="15"/>
      <c r="M13" s="15"/>
      <c r="N13" s="15"/>
      <c r="O13" s="19"/>
      <c r="P13" s="15">
        <v>22.77</v>
      </c>
      <c r="Q13" s="64">
        <f t="shared" si="3"/>
        <v>0.11385</v>
      </c>
      <c r="R13" s="40">
        <v>2</v>
      </c>
      <c r="S13" s="62"/>
      <c r="T13" s="65"/>
      <c r="U13" s="62"/>
      <c r="V13" s="15">
        <v>0</v>
      </c>
      <c r="W13" s="64">
        <f t="shared" si="4"/>
        <v>0</v>
      </c>
      <c r="X13" s="66">
        <f t="shared" si="5"/>
        <v>0.0056925</v>
      </c>
      <c r="AA13" t="str">
        <f t="shared" si="0"/>
        <v>潼港分理处</v>
      </c>
      <c r="AB13" t="s">
        <v>112</v>
      </c>
      <c r="AC13">
        <v>0</v>
      </c>
      <c r="AD13">
        <v>0</v>
      </c>
      <c r="AE13">
        <v>0</v>
      </c>
      <c r="AF13">
        <v>0</v>
      </c>
      <c r="AG13" t="str">
        <f t="shared" si="1"/>
        <v>潼港分理处</v>
      </c>
      <c r="AI13" s="90" t="s">
        <v>113</v>
      </c>
      <c r="AJ13" s="90" t="s">
        <v>30</v>
      </c>
      <c r="AL13" t="s">
        <v>114</v>
      </c>
      <c r="AM13">
        <v>0</v>
      </c>
      <c r="AN13">
        <v>100000</v>
      </c>
      <c r="AO13">
        <v>2</v>
      </c>
      <c r="AP13">
        <v>403000</v>
      </c>
      <c r="AR13" s="84" t="s">
        <v>114</v>
      </c>
      <c r="AS13" s="84">
        <v>0</v>
      </c>
      <c r="AT13" s="84">
        <v>100000</v>
      </c>
      <c r="AU13" s="84">
        <v>2</v>
      </c>
      <c r="AV13" s="84">
        <v>403000</v>
      </c>
    </row>
    <row r="14" ht="17.25" spans="1:48">
      <c r="A14" s="16"/>
      <c r="B14" s="17" t="s">
        <v>72</v>
      </c>
      <c r="C14" s="18">
        <v>27</v>
      </c>
      <c r="D14" s="15"/>
      <c r="E14" s="15"/>
      <c r="F14" s="19"/>
      <c r="G14" s="15"/>
      <c r="H14" s="15"/>
      <c r="I14" s="15">
        <v>0</v>
      </c>
      <c r="J14" s="42">
        <f t="shared" si="2"/>
        <v>0</v>
      </c>
      <c r="K14" s="43">
        <v>70</v>
      </c>
      <c r="L14" s="15"/>
      <c r="M14" s="15"/>
      <c r="N14" s="15"/>
      <c r="O14" s="19"/>
      <c r="P14" s="15">
        <v>10</v>
      </c>
      <c r="Q14" s="64">
        <f t="shared" si="3"/>
        <v>0.142857142857143</v>
      </c>
      <c r="R14" s="40">
        <v>2</v>
      </c>
      <c r="S14" s="62"/>
      <c r="T14" s="65"/>
      <c r="U14" s="62"/>
      <c r="V14" s="15">
        <v>0</v>
      </c>
      <c r="W14" s="64">
        <f t="shared" si="4"/>
        <v>0</v>
      </c>
      <c r="X14" s="66">
        <f t="shared" si="5"/>
        <v>0.00714285714285714</v>
      </c>
      <c r="AA14" t="str">
        <f t="shared" si="0"/>
        <v>严桥支行</v>
      </c>
      <c r="AB14" t="s">
        <v>118</v>
      </c>
      <c r="AC14">
        <v>0</v>
      </c>
      <c r="AD14">
        <v>0</v>
      </c>
      <c r="AE14">
        <v>0</v>
      </c>
      <c r="AF14">
        <v>34200</v>
      </c>
      <c r="AG14" t="str">
        <f t="shared" si="1"/>
        <v>严桥支行</v>
      </c>
      <c r="AI14" s="90" t="s">
        <v>119</v>
      </c>
      <c r="AJ14" s="90" t="s">
        <v>30</v>
      </c>
      <c r="AL14" t="s">
        <v>104</v>
      </c>
      <c r="AM14">
        <v>0</v>
      </c>
      <c r="AN14">
        <v>0</v>
      </c>
      <c r="AO14">
        <v>0</v>
      </c>
      <c r="AP14">
        <v>173000</v>
      </c>
      <c r="AR14" s="84" t="s">
        <v>104</v>
      </c>
      <c r="AS14" s="84">
        <v>0</v>
      </c>
      <c r="AT14" s="84">
        <v>0</v>
      </c>
      <c r="AU14" s="84">
        <v>0</v>
      </c>
      <c r="AV14" s="84">
        <v>173000</v>
      </c>
    </row>
    <row r="15" ht="17.25" spans="1:48">
      <c r="A15" s="16"/>
      <c r="B15" s="17" t="s">
        <v>54</v>
      </c>
      <c r="C15" s="18">
        <v>30</v>
      </c>
      <c r="D15" s="15"/>
      <c r="E15" s="15"/>
      <c r="F15" s="19"/>
      <c r="G15" s="15"/>
      <c r="H15" s="15"/>
      <c r="I15" s="15">
        <v>0</v>
      </c>
      <c r="J15" s="42">
        <f t="shared" si="2"/>
        <v>0</v>
      </c>
      <c r="K15" s="43">
        <v>160</v>
      </c>
      <c r="L15" s="15"/>
      <c r="M15" s="15"/>
      <c r="N15" s="15"/>
      <c r="O15" s="19"/>
      <c r="P15" s="15">
        <v>9.3323</v>
      </c>
      <c r="Q15" s="64">
        <f t="shared" si="3"/>
        <v>0.058326875</v>
      </c>
      <c r="R15" s="40">
        <v>2</v>
      </c>
      <c r="S15" s="62"/>
      <c r="T15" s="65"/>
      <c r="U15" s="62"/>
      <c r="V15" s="15">
        <v>0</v>
      </c>
      <c r="W15" s="64">
        <f t="shared" si="4"/>
        <v>0</v>
      </c>
      <c r="X15" s="66">
        <f t="shared" si="5"/>
        <v>0.00291634375</v>
      </c>
      <c r="AA15" t="str">
        <f t="shared" si="0"/>
        <v>高桥支行</v>
      </c>
      <c r="AB15" t="s">
        <v>123</v>
      </c>
      <c r="AC15">
        <v>0</v>
      </c>
      <c r="AD15">
        <v>0</v>
      </c>
      <c r="AE15">
        <v>1</v>
      </c>
      <c r="AF15">
        <v>0</v>
      </c>
      <c r="AG15" t="str">
        <f t="shared" si="1"/>
        <v>高桥支行</v>
      </c>
      <c r="AI15" s="90" t="s">
        <v>124</v>
      </c>
      <c r="AJ15" s="90" t="s">
        <v>30</v>
      </c>
      <c r="AL15" t="s">
        <v>125</v>
      </c>
      <c r="AM15">
        <v>0</v>
      </c>
      <c r="AN15">
        <v>0</v>
      </c>
      <c r="AO15">
        <v>0</v>
      </c>
      <c r="AP15">
        <v>0</v>
      </c>
      <c r="AR15" s="84" t="s">
        <v>125</v>
      </c>
      <c r="AS15" s="84">
        <v>0</v>
      </c>
      <c r="AT15" s="84">
        <v>0</v>
      </c>
      <c r="AU15" s="84">
        <v>0</v>
      </c>
      <c r="AV15" s="84">
        <v>0</v>
      </c>
    </row>
    <row r="16" ht="17.25" spans="1:48">
      <c r="A16" s="16"/>
      <c r="B16" s="17" t="s">
        <v>32</v>
      </c>
      <c r="C16" s="18">
        <v>22</v>
      </c>
      <c r="D16" s="15"/>
      <c r="E16" s="15"/>
      <c r="F16" s="19"/>
      <c r="G16" s="15"/>
      <c r="H16" s="15"/>
      <c r="I16" s="15">
        <v>1</v>
      </c>
      <c r="J16" s="42">
        <f t="shared" si="2"/>
        <v>0.0454545454545455</v>
      </c>
      <c r="K16" s="43">
        <v>90</v>
      </c>
      <c r="L16" s="15"/>
      <c r="M16" s="15"/>
      <c r="N16" s="15"/>
      <c r="O16" s="19"/>
      <c r="P16" s="15">
        <v>1</v>
      </c>
      <c r="Q16" s="64">
        <f t="shared" si="3"/>
        <v>0.0111111111111111</v>
      </c>
      <c r="R16" s="40">
        <v>2</v>
      </c>
      <c r="S16" s="62"/>
      <c r="T16" s="65"/>
      <c r="U16" s="62"/>
      <c r="V16" s="15">
        <v>0</v>
      </c>
      <c r="W16" s="64">
        <f t="shared" si="4"/>
        <v>0</v>
      </c>
      <c r="X16" s="66">
        <f t="shared" si="5"/>
        <v>0.00282828282828283</v>
      </c>
      <c r="AA16" t="str">
        <f t="shared" si="0"/>
        <v>高东支行</v>
      </c>
      <c r="AB16" t="s">
        <v>129</v>
      </c>
      <c r="AC16">
        <v>0</v>
      </c>
      <c r="AD16">
        <v>0</v>
      </c>
      <c r="AE16">
        <v>0</v>
      </c>
      <c r="AF16">
        <v>0</v>
      </c>
      <c r="AG16" t="str">
        <f t="shared" si="1"/>
        <v>高东支行</v>
      </c>
      <c r="AI16" s="90" t="s">
        <v>130</v>
      </c>
      <c r="AJ16" s="90" t="s">
        <v>30</v>
      </c>
      <c r="AL16" t="s">
        <v>111</v>
      </c>
      <c r="AM16">
        <v>0</v>
      </c>
      <c r="AN16">
        <v>0</v>
      </c>
      <c r="AO16">
        <v>7</v>
      </c>
      <c r="AP16">
        <v>90000</v>
      </c>
      <c r="AR16" s="84" t="s">
        <v>111</v>
      </c>
      <c r="AS16" s="84">
        <v>0</v>
      </c>
      <c r="AT16" s="84">
        <v>0</v>
      </c>
      <c r="AU16" s="84">
        <v>7</v>
      </c>
      <c r="AV16" s="84">
        <v>90000</v>
      </c>
    </row>
    <row r="17" ht="17.25" spans="1:48">
      <c r="A17" s="16"/>
      <c r="B17" s="17" t="s">
        <v>104</v>
      </c>
      <c r="C17" s="18">
        <v>20</v>
      </c>
      <c r="D17" s="15"/>
      <c r="E17" s="15"/>
      <c r="F17" s="19"/>
      <c r="G17" s="15"/>
      <c r="H17" s="15"/>
      <c r="I17" s="15">
        <v>1</v>
      </c>
      <c r="J17" s="42">
        <f t="shared" si="2"/>
        <v>0.05</v>
      </c>
      <c r="K17" s="43">
        <v>150</v>
      </c>
      <c r="L17" s="15"/>
      <c r="M17" s="15"/>
      <c r="N17" s="15"/>
      <c r="O17" s="19"/>
      <c r="P17" s="15">
        <v>4.9</v>
      </c>
      <c r="Q17" s="64">
        <f t="shared" si="3"/>
        <v>0.0326666666666667</v>
      </c>
      <c r="R17" s="40">
        <v>1</v>
      </c>
      <c r="S17" s="62"/>
      <c r="T17" s="65"/>
      <c r="U17" s="62"/>
      <c r="V17" s="15">
        <v>0</v>
      </c>
      <c r="W17" s="64">
        <f t="shared" si="4"/>
        <v>0</v>
      </c>
      <c r="X17" s="66">
        <f t="shared" si="5"/>
        <v>0.00413333333333333</v>
      </c>
      <c r="AA17" t="str">
        <f t="shared" si="0"/>
        <v>张江支行</v>
      </c>
      <c r="AB17" t="s">
        <v>136</v>
      </c>
      <c r="AC17">
        <v>0</v>
      </c>
      <c r="AD17">
        <v>0</v>
      </c>
      <c r="AE17">
        <v>0</v>
      </c>
      <c r="AF17">
        <v>300000</v>
      </c>
      <c r="AG17" t="str">
        <f t="shared" si="1"/>
        <v>张江支行</v>
      </c>
      <c r="AI17" s="90" t="s">
        <v>137</v>
      </c>
      <c r="AJ17" s="90" t="s">
        <v>30</v>
      </c>
      <c r="AL17" t="s">
        <v>138</v>
      </c>
      <c r="AM17">
        <v>0</v>
      </c>
      <c r="AN17">
        <v>0</v>
      </c>
      <c r="AO17">
        <v>0</v>
      </c>
      <c r="AP17">
        <v>0</v>
      </c>
      <c r="AR17" s="84" t="s">
        <v>138</v>
      </c>
      <c r="AS17" s="84">
        <v>0</v>
      </c>
      <c r="AT17" s="84">
        <v>0</v>
      </c>
      <c r="AU17" s="84">
        <v>0</v>
      </c>
      <c r="AV17" s="84">
        <v>0</v>
      </c>
    </row>
    <row r="18" ht="18" spans="1:48">
      <c r="A18" s="20"/>
      <c r="B18" s="21" t="s">
        <v>107</v>
      </c>
      <c r="C18" s="22">
        <v>20</v>
      </c>
      <c r="D18" s="23"/>
      <c r="E18" s="23"/>
      <c r="F18" s="24"/>
      <c r="G18" s="23"/>
      <c r="H18" s="23"/>
      <c r="I18" s="23">
        <v>0</v>
      </c>
      <c r="J18" s="44">
        <f t="shared" si="2"/>
        <v>0</v>
      </c>
      <c r="K18" s="45">
        <v>110</v>
      </c>
      <c r="L18" s="23"/>
      <c r="M18" s="23"/>
      <c r="N18" s="23"/>
      <c r="O18" s="24"/>
      <c r="P18" s="23">
        <v>0</v>
      </c>
      <c r="Q18" s="67">
        <f t="shared" si="3"/>
        <v>0</v>
      </c>
      <c r="R18" s="47">
        <v>2</v>
      </c>
      <c r="S18" s="68"/>
      <c r="T18" s="69"/>
      <c r="U18" s="68"/>
      <c r="V18" s="23">
        <v>0</v>
      </c>
      <c r="W18" s="67">
        <f t="shared" si="4"/>
        <v>0</v>
      </c>
      <c r="X18" s="70">
        <f t="shared" si="5"/>
        <v>0</v>
      </c>
      <c r="AA18" t="str">
        <f t="shared" si="0"/>
        <v>江镇支行</v>
      </c>
      <c r="AB18" t="s">
        <v>142</v>
      </c>
      <c r="AC18">
        <v>0</v>
      </c>
      <c r="AD18">
        <v>0</v>
      </c>
      <c r="AE18">
        <v>0</v>
      </c>
      <c r="AF18">
        <v>0</v>
      </c>
      <c r="AG18" t="str">
        <f t="shared" si="1"/>
        <v>江镇支行</v>
      </c>
      <c r="AI18" s="90" t="s">
        <v>143</v>
      </c>
      <c r="AJ18" s="90" t="s">
        <v>30</v>
      </c>
      <c r="AL18" t="s">
        <v>35</v>
      </c>
      <c r="AM18">
        <v>0</v>
      </c>
      <c r="AN18">
        <v>2000</v>
      </c>
      <c r="AO18">
        <v>6</v>
      </c>
      <c r="AP18">
        <v>260000</v>
      </c>
      <c r="AR18" s="84" t="s">
        <v>35</v>
      </c>
      <c r="AS18" s="84">
        <v>0</v>
      </c>
      <c r="AT18" s="84">
        <v>2000</v>
      </c>
      <c r="AU18" s="84">
        <v>6</v>
      </c>
      <c r="AV18" s="84">
        <v>260000</v>
      </c>
    </row>
    <row r="19" ht="18" spans="1:48">
      <c r="A19" s="25" t="s">
        <v>147</v>
      </c>
      <c r="B19" s="13" t="s">
        <v>109</v>
      </c>
      <c r="C19" s="14">
        <v>10</v>
      </c>
      <c r="D19" s="15"/>
      <c r="E19" s="15"/>
      <c r="F19" s="26"/>
      <c r="G19" s="15"/>
      <c r="H19" s="15"/>
      <c r="I19" s="15">
        <v>3</v>
      </c>
      <c r="J19" s="39">
        <f t="shared" si="2"/>
        <v>0.3</v>
      </c>
      <c r="K19" s="40">
        <v>100</v>
      </c>
      <c r="L19" s="15"/>
      <c r="M19" s="15"/>
      <c r="N19" s="15"/>
      <c r="O19" s="26"/>
      <c r="P19" s="15">
        <v>20.55</v>
      </c>
      <c r="Q19" s="61">
        <f t="shared" si="3"/>
        <v>0.2055</v>
      </c>
      <c r="R19" s="40">
        <v>1</v>
      </c>
      <c r="S19" s="62"/>
      <c r="T19" s="71"/>
      <c r="U19" s="71"/>
      <c r="V19" s="15">
        <v>1</v>
      </c>
      <c r="W19" s="72">
        <f t="shared" si="4"/>
        <v>1</v>
      </c>
      <c r="X19" s="63">
        <f t="shared" si="5"/>
        <v>0.075275</v>
      </c>
      <c r="AA19" t="str">
        <f t="shared" si="0"/>
        <v>金桥支行</v>
      </c>
      <c r="AB19" t="s">
        <v>31</v>
      </c>
      <c r="AC19">
        <v>0</v>
      </c>
      <c r="AD19">
        <v>0</v>
      </c>
      <c r="AE19">
        <v>0</v>
      </c>
      <c r="AF19">
        <v>0</v>
      </c>
      <c r="AG19" t="str">
        <f t="shared" si="1"/>
        <v>金桥支行</v>
      </c>
      <c r="AI19" s="90" t="s">
        <v>148</v>
      </c>
      <c r="AJ19" s="90" t="s">
        <v>30</v>
      </c>
      <c r="AL19" t="s">
        <v>149</v>
      </c>
      <c r="AM19">
        <v>0</v>
      </c>
      <c r="AN19">
        <v>0</v>
      </c>
      <c r="AO19">
        <v>0</v>
      </c>
      <c r="AP19">
        <v>355600</v>
      </c>
      <c r="AR19" s="84" t="s">
        <v>149</v>
      </c>
      <c r="AS19" s="84">
        <v>0</v>
      </c>
      <c r="AT19" s="84">
        <v>0</v>
      </c>
      <c r="AU19" s="84">
        <v>0</v>
      </c>
      <c r="AV19" s="84">
        <v>355600</v>
      </c>
    </row>
    <row r="20" ht="17.25" spans="1:48">
      <c r="A20" s="25"/>
      <c r="B20" s="13" t="s">
        <v>157</v>
      </c>
      <c r="C20" s="14">
        <v>9</v>
      </c>
      <c r="D20" s="15"/>
      <c r="E20" s="15"/>
      <c r="F20" s="26"/>
      <c r="G20" s="15"/>
      <c r="H20" s="15"/>
      <c r="I20" s="15">
        <v>1</v>
      </c>
      <c r="J20" s="39">
        <f t="shared" si="2"/>
        <v>0.111111111111111</v>
      </c>
      <c r="K20" s="40">
        <v>50</v>
      </c>
      <c r="L20" s="15"/>
      <c r="M20" s="15"/>
      <c r="N20" s="15"/>
      <c r="O20" s="26"/>
      <c r="P20" s="15">
        <v>38</v>
      </c>
      <c r="Q20" s="61">
        <f t="shared" si="3"/>
        <v>0.76</v>
      </c>
      <c r="R20" s="40">
        <v>1</v>
      </c>
      <c r="S20" s="62"/>
      <c r="T20" s="71"/>
      <c r="U20" s="71"/>
      <c r="V20" s="15">
        <v>0</v>
      </c>
      <c r="W20" s="72">
        <f t="shared" si="4"/>
        <v>0</v>
      </c>
      <c r="X20" s="63">
        <f t="shared" si="5"/>
        <v>0.0435555555555556</v>
      </c>
      <c r="AA20" t="str">
        <f t="shared" si="0"/>
        <v>授信审批部</v>
      </c>
      <c r="AB20" t="s">
        <v>152</v>
      </c>
      <c r="AC20">
        <v>0</v>
      </c>
      <c r="AD20">
        <v>0</v>
      </c>
      <c r="AE20">
        <v>0</v>
      </c>
      <c r="AF20">
        <v>0</v>
      </c>
      <c r="AG20" t="str">
        <f t="shared" si="1"/>
        <v>授信审批部</v>
      </c>
      <c r="AI20" s="90" t="s">
        <v>153</v>
      </c>
      <c r="AJ20" s="90" t="s">
        <v>30</v>
      </c>
      <c r="AL20" t="s">
        <v>57</v>
      </c>
      <c r="AM20">
        <v>0</v>
      </c>
      <c r="AN20">
        <v>0</v>
      </c>
      <c r="AO20">
        <v>3</v>
      </c>
      <c r="AP20">
        <v>191100</v>
      </c>
      <c r="AR20" s="84" t="s">
        <v>57</v>
      </c>
      <c r="AS20" s="84">
        <v>0</v>
      </c>
      <c r="AT20" s="84">
        <v>0</v>
      </c>
      <c r="AU20" s="84">
        <v>3</v>
      </c>
      <c r="AV20" s="84">
        <v>191100</v>
      </c>
    </row>
    <row r="21" ht="17.25" spans="1:48">
      <c r="A21" s="25"/>
      <c r="B21" s="13" t="s">
        <v>121</v>
      </c>
      <c r="C21" s="14">
        <v>17</v>
      </c>
      <c r="D21" s="15"/>
      <c r="E21" s="15"/>
      <c r="F21" s="26"/>
      <c r="G21" s="15"/>
      <c r="H21" s="15"/>
      <c r="I21" s="15">
        <v>9</v>
      </c>
      <c r="J21" s="39">
        <f t="shared" si="2"/>
        <v>0.529411764705882</v>
      </c>
      <c r="K21" s="40">
        <v>20</v>
      </c>
      <c r="L21" s="15"/>
      <c r="M21" s="15"/>
      <c r="N21" s="15"/>
      <c r="O21" s="26"/>
      <c r="P21" s="15">
        <v>23.1</v>
      </c>
      <c r="Q21" s="61">
        <f t="shared" si="3"/>
        <v>1.155</v>
      </c>
      <c r="R21" s="40">
        <v>1</v>
      </c>
      <c r="S21" s="62"/>
      <c r="T21" s="71"/>
      <c r="U21" s="71"/>
      <c r="V21" s="15">
        <v>0</v>
      </c>
      <c r="W21" s="72">
        <f t="shared" si="4"/>
        <v>0</v>
      </c>
      <c r="X21" s="63">
        <f t="shared" si="5"/>
        <v>0.0842205882352941</v>
      </c>
      <c r="AA21" t="str">
        <f t="shared" si="0"/>
        <v>杨思支行</v>
      </c>
      <c r="AB21" t="s">
        <v>155</v>
      </c>
      <c r="AC21">
        <v>0</v>
      </c>
      <c r="AD21">
        <v>0</v>
      </c>
      <c r="AE21">
        <v>0</v>
      </c>
      <c r="AF21">
        <v>0</v>
      </c>
      <c r="AG21" t="str">
        <f t="shared" si="1"/>
        <v>杨思支行</v>
      </c>
      <c r="AI21" s="90" t="s">
        <v>156</v>
      </c>
      <c r="AJ21" s="90" t="s">
        <v>30</v>
      </c>
      <c r="AL21" t="s">
        <v>78</v>
      </c>
      <c r="AM21">
        <v>1</v>
      </c>
      <c r="AN21">
        <v>0</v>
      </c>
      <c r="AO21">
        <v>7</v>
      </c>
      <c r="AP21">
        <v>52000</v>
      </c>
      <c r="AR21" s="84" t="s">
        <v>78</v>
      </c>
      <c r="AS21" s="84">
        <v>1</v>
      </c>
      <c r="AT21" s="84">
        <v>0</v>
      </c>
      <c r="AU21" s="84">
        <v>7</v>
      </c>
      <c r="AV21" s="84">
        <v>52000</v>
      </c>
    </row>
    <row r="22" ht="17.25" spans="1:48">
      <c r="A22" s="25"/>
      <c r="B22" s="13" t="s">
        <v>111</v>
      </c>
      <c r="C22" s="14">
        <v>9</v>
      </c>
      <c r="D22" s="15"/>
      <c r="E22" s="15"/>
      <c r="F22" s="26"/>
      <c r="G22" s="15"/>
      <c r="H22" s="15"/>
      <c r="I22" s="15">
        <v>0</v>
      </c>
      <c r="J22" s="39">
        <f t="shared" si="2"/>
        <v>0</v>
      </c>
      <c r="K22" s="40">
        <v>40</v>
      </c>
      <c r="L22" s="15"/>
      <c r="M22" s="15"/>
      <c r="N22" s="15"/>
      <c r="O22" s="26"/>
      <c r="P22" s="15">
        <v>54.3</v>
      </c>
      <c r="Q22" s="61">
        <f t="shared" si="3"/>
        <v>1.3575</v>
      </c>
      <c r="R22" s="40">
        <v>1</v>
      </c>
      <c r="S22" s="62"/>
      <c r="T22" s="71"/>
      <c r="U22" s="71"/>
      <c r="V22" s="15">
        <v>0</v>
      </c>
      <c r="W22" s="72">
        <f t="shared" si="4"/>
        <v>0</v>
      </c>
      <c r="X22" s="63">
        <f t="shared" si="5"/>
        <v>0.06</v>
      </c>
      <c r="AA22" t="str">
        <f t="shared" si="0"/>
        <v>零售市场部</v>
      </c>
      <c r="AB22" t="s">
        <v>33</v>
      </c>
      <c r="AC22">
        <v>0</v>
      </c>
      <c r="AD22">
        <v>0</v>
      </c>
      <c r="AE22">
        <v>6</v>
      </c>
      <c r="AF22">
        <v>540000</v>
      </c>
      <c r="AG22" t="str">
        <f t="shared" si="1"/>
        <v>零售市场部</v>
      </c>
      <c r="AI22" s="90" t="s">
        <v>160</v>
      </c>
      <c r="AJ22" s="90" t="s">
        <v>30</v>
      </c>
      <c r="AL22" t="s">
        <v>32</v>
      </c>
      <c r="AM22">
        <v>0</v>
      </c>
      <c r="AN22">
        <v>0</v>
      </c>
      <c r="AO22">
        <v>0</v>
      </c>
      <c r="AP22">
        <v>2000</v>
      </c>
      <c r="AR22" s="84" t="s">
        <v>32</v>
      </c>
      <c r="AS22" s="84">
        <v>0</v>
      </c>
      <c r="AT22" s="84">
        <v>0</v>
      </c>
      <c r="AU22" s="84">
        <v>0</v>
      </c>
      <c r="AV22" s="84">
        <v>2000</v>
      </c>
    </row>
    <row r="23" ht="17.25" spans="1:48">
      <c r="A23" s="25"/>
      <c r="B23" s="13" t="s">
        <v>84</v>
      </c>
      <c r="C23" s="14">
        <v>10</v>
      </c>
      <c r="D23" s="15"/>
      <c r="E23" s="15"/>
      <c r="F23" s="26"/>
      <c r="G23" s="15"/>
      <c r="H23" s="15"/>
      <c r="I23" s="15">
        <v>0</v>
      </c>
      <c r="J23" s="39">
        <f t="shared" si="2"/>
        <v>0</v>
      </c>
      <c r="K23" s="40">
        <v>40</v>
      </c>
      <c r="L23" s="15"/>
      <c r="M23" s="15"/>
      <c r="N23" s="15"/>
      <c r="O23" s="26"/>
      <c r="P23" s="15">
        <v>1.3</v>
      </c>
      <c r="Q23" s="61">
        <f t="shared" si="3"/>
        <v>0.0325</v>
      </c>
      <c r="R23" s="40">
        <v>1</v>
      </c>
      <c r="S23" s="62"/>
      <c r="T23" s="71"/>
      <c r="U23" s="71"/>
      <c r="V23" s="15">
        <v>0</v>
      </c>
      <c r="W23" s="72">
        <f t="shared" si="4"/>
        <v>0</v>
      </c>
      <c r="X23" s="63">
        <f t="shared" si="5"/>
        <v>0.001625</v>
      </c>
      <c r="AA23" t="str">
        <f t="shared" si="0"/>
        <v>川沙支行</v>
      </c>
      <c r="AB23" t="s">
        <v>164</v>
      </c>
      <c r="AC23">
        <v>0</v>
      </c>
      <c r="AD23">
        <v>0</v>
      </c>
      <c r="AE23">
        <v>0</v>
      </c>
      <c r="AF23">
        <v>0</v>
      </c>
      <c r="AG23" t="str">
        <f t="shared" si="1"/>
        <v>川沙支行</v>
      </c>
      <c r="AI23" s="90" t="s">
        <v>165</v>
      </c>
      <c r="AJ23" s="90" t="s">
        <v>30</v>
      </c>
      <c r="AL23" t="s">
        <v>133</v>
      </c>
      <c r="AM23">
        <v>0</v>
      </c>
      <c r="AN23">
        <v>0</v>
      </c>
      <c r="AO23">
        <v>0</v>
      </c>
      <c r="AP23">
        <v>0</v>
      </c>
      <c r="AR23" s="84" t="s">
        <v>133</v>
      </c>
      <c r="AS23" s="84">
        <v>0</v>
      </c>
      <c r="AT23" s="84">
        <v>0</v>
      </c>
      <c r="AU23" s="84">
        <v>0</v>
      </c>
      <c r="AV23" s="84">
        <v>0</v>
      </c>
    </row>
    <row r="24" ht="17.25" spans="1:48">
      <c r="A24" s="25"/>
      <c r="B24" s="13" t="s">
        <v>117</v>
      </c>
      <c r="C24" s="14">
        <v>17</v>
      </c>
      <c r="D24" s="15"/>
      <c r="E24" s="15"/>
      <c r="F24" s="26"/>
      <c r="G24" s="15"/>
      <c r="H24" s="15"/>
      <c r="I24" s="15">
        <v>7</v>
      </c>
      <c r="J24" s="39">
        <f t="shared" si="2"/>
        <v>0.411764705882353</v>
      </c>
      <c r="K24" s="40">
        <v>40</v>
      </c>
      <c r="L24" s="15"/>
      <c r="M24" s="15"/>
      <c r="N24" s="15"/>
      <c r="O24" s="26"/>
      <c r="P24" s="15">
        <v>5</v>
      </c>
      <c r="Q24" s="61">
        <f t="shared" si="3"/>
        <v>0.125</v>
      </c>
      <c r="R24" s="40">
        <v>1</v>
      </c>
      <c r="S24" s="62"/>
      <c r="T24" s="71"/>
      <c r="U24" s="71"/>
      <c r="V24" s="15">
        <v>0</v>
      </c>
      <c r="W24" s="72">
        <f t="shared" si="4"/>
        <v>0</v>
      </c>
      <c r="X24" s="63">
        <f t="shared" si="5"/>
        <v>0.0268382352941176</v>
      </c>
      <c r="AA24">
        <f t="shared" si="0"/>
        <v>0</v>
      </c>
      <c r="AB24" t="s">
        <v>169</v>
      </c>
      <c r="AC24">
        <v>0</v>
      </c>
      <c r="AD24">
        <v>0</v>
      </c>
      <c r="AE24">
        <v>0</v>
      </c>
      <c r="AF24">
        <v>0</v>
      </c>
      <c r="AG24">
        <f t="shared" si="1"/>
        <v>0</v>
      </c>
      <c r="AI24" s="89" t="s">
        <v>170</v>
      </c>
      <c r="AJ24" s="90" t="s">
        <v>171</v>
      </c>
      <c r="AL24" t="s">
        <v>64</v>
      </c>
      <c r="AM24">
        <v>0</v>
      </c>
      <c r="AN24">
        <v>0</v>
      </c>
      <c r="AO24">
        <v>3</v>
      </c>
      <c r="AP24">
        <v>263500</v>
      </c>
      <c r="AR24" s="84" t="s">
        <v>64</v>
      </c>
      <c r="AS24" s="84">
        <v>0</v>
      </c>
      <c r="AT24" s="84">
        <v>0</v>
      </c>
      <c r="AU24" s="84">
        <v>3</v>
      </c>
      <c r="AV24" s="84">
        <v>263500</v>
      </c>
    </row>
    <row r="25" ht="17.25" spans="1:48">
      <c r="A25" s="25"/>
      <c r="B25" s="13" t="s">
        <v>96</v>
      </c>
      <c r="C25" s="14">
        <v>9</v>
      </c>
      <c r="D25" s="15"/>
      <c r="E25" s="15"/>
      <c r="F25" s="26"/>
      <c r="G25" s="15"/>
      <c r="H25" s="15"/>
      <c r="I25" s="15">
        <v>5</v>
      </c>
      <c r="J25" s="39">
        <f t="shared" si="2"/>
        <v>0.555555555555556</v>
      </c>
      <c r="K25" s="40">
        <v>80</v>
      </c>
      <c r="L25" s="15"/>
      <c r="M25" s="15"/>
      <c r="N25" s="15"/>
      <c r="O25" s="26"/>
      <c r="P25" s="15">
        <v>5.2</v>
      </c>
      <c r="Q25" s="61">
        <f t="shared" si="3"/>
        <v>0.065</v>
      </c>
      <c r="R25" s="40">
        <v>1</v>
      </c>
      <c r="S25" s="62"/>
      <c r="T25" s="71"/>
      <c r="U25" s="71"/>
      <c r="V25" s="15">
        <v>0</v>
      </c>
      <c r="W25" s="72">
        <f t="shared" si="4"/>
        <v>0</v>
      </c>
      <c r="X25" s="63">
        <f t="shared" si="5"/>
        <v>0.0310277777777778</v>
      </c>
      <c r="AA25" t="str">
        <f t="shared" si="0"/>
        <v>金桥支行</v>
      </c>
      <c r="AB25" t="s">
        <v>55</v>
      </c>
      <c r="AC25">
        <v>0</v>
      </c>
      <c r="AD25">
        <v>0</v>
      </c>
      <c r="AE25">
        <v>0</v>
      </c>
      <c r="AF25">
        <v>0</v>
      </c>
      <c r="AG25" t="str">
        <f t="shared" si="1"/>
        <v>金桥支行</v>
      </c>
      <c r="AI25" s="90" t="s">
        <v>174</v>
      </c>
      <c r="AJ25" s="90" t="s">
        <v>171</v>
      </c>
      <c r="AL25" t="s">
        <v>121</v>
      </c>
      <c r="AM25">
        <v>0</v>
      </c>
      <c r="AN25">
        <v>19760</v>
      </c>
      <c r="AO25">
        <v>1</v>
      </c>
      <c r="AP25">
        <v>566760</v>
      </c>
      <c r="AR25" s="84" t="s">
        <v>121</v>
      </c>
      <c r="AS25" s="84">
        <v>0</v>
      </c>
      <c r="AT25" s="84">
        <v>19760</v>
      </c>
      <c r="AU25" s="84">
        <v>1</v>
      </c>
      <c r="AV25" s="84">
        <v>566760</v>
      </c>
    </row>
    <row r="26" ht="17.25" spans="1:48">
      <c r="A26" s="25"/>
      <c r="B26" s="13" t="s">
        <v>78</v>
      </c>
      <c r="C26" s="14">
        <v>10</v>
      </c>
      <c r="D26" s="15"/>
      <c r="E26" s="15"/>
      <c r="F26" s="26"/>
      <c r="G26" s="15"/>
      <c r="H26" s="15"/>
      <c r="I26" s="15">
        <v>1</v>
      </c>
      <c r="J26" s="39">
        <f t="shared" si="2"/>
        <v>0.1</v>
      </c>
      <c r="K26" s="40">
        <v>40</v>
      </c>
      <c r="L26" s="15"/>
      <c r="M26" s="15"/>
      <c r="N26" s="15"/>
      <c r="O26" s="26"/>
      <c r="P26" s="15">
        <v>18.0198</v>
      </c>
      <c r="Q26" s="61">
        <f t="shared" si="3"/>
        <v>0.450495</v>
      </c>
      <c r="R26" s="40">
        <v>1</v>
      </c>
      <c r="S26" s="62"/>
      <c r="T26" s="71"/>
      <c r="U26" s="71"/>
      <c r="V26" s="15">
        <v>0</v>
      </c>
      <c r="W26" s="72">
        <f t="shared" si="4"/>
        <v>0</v>
      </c>
      <c r="X26" s="63">
        <f t="shared" si="5"/>
        <v>0.02752475</v>
      </c>
      <c r="AA26" t="str">
        <f t="shared" si="0"/>
        <v>五星路支行</v>
      </c>
      <c r="AB26" t="s">
        <v>177</v>
      </c>
      <c r="AC26">
        <v>0</v>
      </c>
      <c r="AD26">
        <v>0</v>
      </c>
      <c r="AE26">
        <v>0</v>
      </c>
      <c r="AF26">
        <v>0</v>
      </c>
      <c r="AG26" t="str">
        <f t="shared" si="1"/>
        <v>五星路支行</v>
      </c>
      <c r="AI26" s="90" t="s">
        <v>178</v>
      </c>
      <c r="AJ26" s="90" t="s">
        <v>171</v>
      </c>
      <c r="AL26" t="s">
        <v>96</v>
      </c>
      <c r="AM26">
        <v>0</v>
      </c>
      <c r="AN26">
        <v>0</v>
      </c>
      <c r="AO26">
        <v>4</v>
      </c>
      <c r="AP26">
        <v>0</v>
      </c>
      <c r="AR26" s="84" t="s">
        <v>96</v>
      </c>
      <c r="AS26" s="84">
        <v>0</v>
      </c>
      <c r="AT26" s="84">
        <v>0</v>
      </c>
      <c r="AU26" s="84">
        <v>4</v>
      </c>
      <c r="AV26" s="84">
        <v>0</v>
      </c>
    </row>
    <row r="27" ht="17.25" spans="1:48">
      <c r="A27" s="25"/>
      <c r="B27" s="13" t="s">
        <v>88</v>
      </c>
      <c r="C27" s="14">
        <v>9</v>
      </c>
      <c r="D27" s="15"/>
      <c r="E27" s="15"/>
      <c r="F27" s="26"/>
      <c r="G27" s="15"/>
      <c r="H27" s="15"/>
      <c r="I27" s="15">
        <v>4</v>
      </c>
      <c r="J27" s="39">
        <f t="shared" si="2"/>
        <v>0.444444444444444</v>
      </c>
      <c r="K27" s="40">
        <v>50</v>
      </c>
      <c r="L27" s="15"/>
      <c r="M27" s="15"/>
      <c r="N27" s="15"/>
      <c r="O27" s="26"/>
      <c r="P27" s="15">
        <v>0</v>
      </c>
      <c r="Q27" s="61">
        <f t="shared" si="3"/>
        <v>0</v>
      </c>
      <c r="R27" s="40">
        <v>1</v>
      </c>
      <c r="S27" s="62"/>
      <c r="T27" s="71"/>
      <c r="U27" s="71"/>
      <c r="V27" s="15">
        <v>0</v>
      </c>
      <c r="W27" s="72">
        <f t="shared" si="4"/>
        <v>0</v>
      </c>
      <c r="X27" s="63">
        <f t="shared" si="5"/>
        <v>0.0222222222222222</v>
      </c>
      <c r="AA27" t="str">
        <f t="shared" si="0"/>
        <v>高行支行</v>
      </c>
      <c r="AB27" t="s">
        <v>180</v>
      </c>
      <c r="AC27">
        <v>0</v>
      </c>
      <c r="AD27">
        <v>0</v>
      </c>
      <c r="AE27">
        <v>0</v>
      </c>
      <c r="AF27">
        <v>0</v>
      </c>
      <c r="AG27" t="str">
        <f t="shared" si="1"/>
        <v>高行支行</v>
      </c>
      <c r="AI27" s="90" t="s">
        <v>181</v>
      </c>
      <c r="AJ27" s="90" t="s">
        <v>171</v>
      </c>
      <c r="AL27" t="s">
        <v>182</v>
      </c>
      <c r="AM27">
        <v>0</v>
      </c>
      <c r="AN27">
        <v>0</v>
      </c>
      <c r="AO27">
        <v>6</v>
      </c>
      <c r="AP27">
        <v>58000</v>
      </c>
      <c r="AR27" s="84" t="s">
        <v>182</v>
      </c>
      <c r="AS27" s="84">
        <v>0</v>
      </c>
      <c r="AT27" s="84">
        <v>0</v>
      </c>
      <c r="AU27" s="84">
        <v>6</v>
      </c>
      <c r="AV27" s="84">
        <v>58000</v>
      </c>
    </row>
    <row r="28" ht="17.25" spans="1:48">
      <c r="A28" s="25"/>
      <c r="B28" s="13" t="s">
        <v>163</v>
      </c>
      <c r="C28" s="14">
        <v>10</v>
      </c>
      <c r="D28" s="15"/>
      <c r="E28" s="15"/>
      <c r="F28" s="26"/>
      <c r="G28" s="15"/>
      <c r="H28" s="15"/>
      <c r="I28" s="15">
        <v>0</v>
      </c>
      <c r="J28" s="39">
        <f t="shared" si="2"/>
        <v>0</v>
      </c>
      <c r="K28" s="40">
        <v>80</v>
      </c>
      <c r="L28" s="15"/>
      <c r="M28" s="15"/>
      <c r="N28" s="15"/>
      <c r="O28" s="26"/>
      <c r="P28" s="15">
        <v>13.5</v>
      </c>
      <c r="Q28" s="61">
        <f t="shared" si="3"/>
        <v>0.16875</v>
      </c>
      <c r="R28" s="40">
        <v>1</v>
      </c>
      <c r="S28" s="62"/>
      <c r="T28" s="71"/>
      <c r="U28" s="71"/>
      <c r="V28" s="15">
        <v>0</v>
      </c>
      <c r="W28" s="72">
        <f t="shared" si="4"/>
        <v>0</v>
      </c>
      <c r="X28" s="63">
        <f t="shared" si="5"/>
        <v>0.0084375</v>
      </c>
      <c r="AA28" t="str">
        <f t="shared" si="0"/>
        <v>施湾支行</v>
      </c>
      <c r="AB28" t="s">
        <v>186</v>
      </c>
      <c r="AC28">
        <v>0</v>
      </c>
      <c r="AD28">
        <v>0</v>
      </c>
      <c r="AE28">
        <v>0</v>
      </c>
      <c r="AF28">
        <v>0</v>
      </c>
      <c r="AG28" t="str">
        <f t="shared" si="1"/>
        <v>施湾支行</v>
      </c>
      <c r="AI28" s="90" t="s">
        <v>187</v>
      </c>
      <c r="AJ28" s="90" t="s">
        <v>171</v>
      </c>
      <c r="AL28" t="s">
        <v>188</v>
      </c>
      <c r="AM28">
        <v>0</v>
      </c>
      <c r="AN28">
        <v>0</v>
      </c>
      <c r="AO28">
        <v>0</v>
      </c>
      <c r="AP28">
        <v>21000</v>
      </c>
      <c r="AR28" s="84" t="s">
        <v>188</v>
      </c>
      <c r="AS28" s="84">
        <v>0</v>
      </c>
      <c r="AT28" s="84">
        <v>0</v>
      </c>
      <c r="AU28" s="84">
        <v>0</v>
      </c>
      <c r="AV28" s="84">
        <v>21000</v>
      </c>
    </row>
    <row r="29" ht="17.25" spans="1:48">
      <c r="A29" s="25"/>
      <c r="B29" s="13" t="s">
        <v>219</v>
      </c>
      <c r="C29" s="14">
        <v>9</v>
      </c>
      <c r="D29" s="15"/>
      <c r="E29" s="15"/>
      <c r="F29" s="26"/>
      <c r="G29" s="15"/>
      <c r="H29" s="15"/>
      <c r="I29" s="15">
        <v>0</v>
      </c>
      <c r="J29" s="39">
        <f t="shared" si="2"/>
        <v>0</v>
      </c>
      <c r="K29" s="40">
        <v>20</v>
      </c>
      <c r="L29" s="15"/>
      <c r="M29" s="15"/>
      <c r="N29" s="15"/>
      <c r="O29" s="26"/>
      <c r="P29" s="15">
        <v>35.56</v>
      </c>
      <c r="Q29" s="61">
        <f t="shared" si="3"/>
        <v>1.778</v>
      </c>
      <c r="R29" s="40">
        <v>1</v>
      </c>
      <c r="S29" s="62"/>
      <c r="T29" s="71"/>
      <c r="U29" s="71"/>
      <c r="V29" s="15">
        <v>0</v>
      </c>
      <c r="W29" s="72">
        <f t="shared" si="4"/>
        <v>0</v>
      </c>
      <c r="X29" s="63">
        <f t="shared" si="5"/>
        <v>0.06</v>
      </c>
      <c r="AA29" t="str">
        <f t="shared" si="0"/>
        <v>运营管理部</v>
      </c>
      <c r="AB29" t="s">
        <v>191</v>
      </c>
      <c r="AC29">
        <v>0</v>
      </c>
      <c r="AD29">
        <v>0</v>
      </c>
      <c r="AE29">
        <v>0</v>
      </c>
      <c r="AF29">
        <v>0</v>
      </c>
      <c r="AG29" t="str">
        <f t="shared" si="1"/>
        <v>运营管理部</v>
      </c>
      <c r="AI29" s="89" t="s">
        <v>192</v>
      </c>
      <c r="AJ29" s="90" t="s">
        <v>125</v>
      </c>
      <c r="AL29" t="s">
        <v>100</v>
      </c>
      <c r="AM29">
        <v>0</v>
      </c>
      <c r="AN29">
        <v>772199</v>
      </c>
      <c r="AO29">
        <v>76</v>
      </c>
      <c r="AP29">
        <v>9097521</v>
      </c>
      <c r="AR29" s="84" t="s">
        <v>100</v>
      </c>
      <c r="AS29" s="84">
        <v>0</v>
      </c>
      <c r="AT29" s="84">
        <v>772199</v>
      </c>
      <c r="AU29" s="84">
        <v>76</v>
      </c>
      <c r="AV29" s="84">
        <v>9097521</v>
      </c>
    </row>
    <row r="30" ht="17.25" spans="1:48">
      <c r="A30" s="25"/>
      <c r="B30" s="13" t="s">
        <v>149</v>
      </c>
      <c r="C30" s="14">
        <v>9</v>
      </c>
      <c r="D30" s="15"/>
      <c r="E30" s="15"/>
      <c r="F30" s="26"/>
      <c r="G30" s="15"/>
      <c r="H30" s="15"/>
      <c r="I30" s="15">
        <v>1</v>
      </c>
      <c r="J30" s="39">
        <f t="shared" si="2"/>
        <v>0.111111111111111</v>
      </c>
      <c r="K30" s="40">
        <v>60</v>
      </c>
      <c r="L30" s="15"/>
      <c r="M30" s="15"/>
      <c r="N30" s="15"/>
      <c r="O30" s="26"/>
      <c r="P30" s="15">
        <v>3.42</v>
      </c>
      <c r="Q30" s="61">
        <f t="shared" si="3"/>
        <v>0.057</v>
      </c>
      <c r="R30" s="40">
        <v>1</v>
      </c>
      <c r="S30" s="62"/>
      <c r="T30" s="71"/>
      <c r="U30" s="71"/>
      <c r="V30" s="15">
        <v>0</v>
      </c>
      <c r="W30" s="72">
        <f t="shared" si="4"/>
        <v>0</v>
      </c>
      <c r="X30" s="63">
        <f t="shared" si="5"/>
        <v>0.00840555555555555</v>
      </c>
      <c r="AA30">
        <f t="shared" si="0"/>
        <v>0</v>
      </c>
      <c r="AB30" t="s">
        <v>196</v>
      </c>
      <c r="AC30">
        <v>0</v>
      </c>
      <c r="AD30">
        <v>0</v>
      </c>
      <c r="AE30">
        <v>0</v>
      </c>
      <c r="AF30">
        <v>0</v>
      </c>
      <c r="AG30">
        <f t="shared" si="1"/>
        <v>0</v>
      </c>
      <c r="AI30" s="90" t="s">
        <v>197</v>
      </c>
      <c r="AJ30" s="90" t="s">
        <v>125</v>
      </c>
      <c r="AL30" t="s">
        <v>90</v>
      </c>
      <c r="AM30">
        <v>0</v>
      </c>
      <c r="AN30">
        <v>0</v>
      </c>
      <c r="AO30">
        <v>0</v>
      </c>
      <c r="AP30">
        <v>29880</v>
      </c>
      <c r="AR30" s="84" t="s">
        <v>90</v>
      </c>
      <c r="AS30" s="84">
        <v>0</v>
      </c>
      <c r="AT30" s="84">
        <v>0</v>
      </c>
      <c r="AU30" s="84">
        <v>0</v>
      </c>
      <c r="AV30" s="84">
        <v>29880</v>
      </c>
    </row>
    <row r="31" ht="17.25" spans="1:48">
      <c r="A31" s="25"/>
      <c r="B31" s="13" t="s">
        <v>135</v>
      </c>
      <c r="C31" s="14">
        <v>14</v>
      </c>
      <c r="D31" s="15"/>
      <c r="E31" s="15"/>
      <c r="F31" s="26"/>
      <c r="G31" s="15"/>
      <c r="H31" s="15"/>
      <c r="I31" s="15">
        <v>0</v>
      </c>
      <c r="J31" s="39">
        <f t="shared" si="2"/>
        <v>0</v>
      </c>
      <c r="K31" s="40">
        <v>30</v>
      </c>
      <c r="L31" s="15"/>
      <c r="M31" s="15"/>
      <c r="N31" s="15"/>
      <c r="O31" s="26"/>
      <c r="P31" s="15">
        <v>5</v>
      </c>
      <c r="Q31" s="61">
        <f t="shared" si="3"/>
        <v>0.166666666666667</v>
      </c>
      <c r="R31" s="40">
        <v>1</v>
      </c>
      <c r="S31" s="62"/>
      <c r="T31" s="71"/>
      <c r="U31" s="71"/>
      <c r="V31" s="15">
        <v>0</v>
      </c>
      <c r="W31" s="72">
        <f t="shared" si="4"/>
        <v>0</v>
      </c>
      <c r="X31" s="63">
        <f t="shared" si="5"/>
        <v>0.00833333333333333</v>
      </c>
      <c r="AA31">
        <f t="shared" si="0"/>
        <v>0</v>
      </c>
      <c r="AB31" t="s">
        <v>200</v>
      </c>
      <c r="AC31">
        <v>0</v>
      </c>
      <c r="AD31">
        <v>0</v>
      </c>
      <c r="AE31">
        <v>0</v>
      </c>
      <c r="AF31">
        <v>0</v>
      </c>
      <c r="AG31">
        <f t="shared" si="1"/>
        <v>0</v>
      </c>
      <c r="AI31" s="91" t="s">
        <v>201</v>
      </c>
      <c r="AJ31" s="90" t="s">
        <v>125</v>
      </c>
      <c r="AL31" t="s">
        <v>167</v>
      </c>
      <c r="AM31">
        <v>4</v>
      </c>
      <c r="AN31">
        <v>14000</v>
      </c>
      <c r="AO31">
        <v>6</v>
      </c>
      <c r="AP31">
        <v>36000</v>
      </c>
      <c r="AR31" s="84" t="s">
        <v>167</v>
      </c>
      <c r="AS31" s="84">
        <v>4</v>
      </c>
      <c r="AT31" s="84">
        <v>14000</v>
      </c>
      <c r="AU31" s="84">
        <v>6</v>
      </c>
      <c r="AV31" s="84">
        <v>36000</v>
      </c>
    </row>
    <row r="32" ht="17.25" spans="1:48">
      <c r="A32" s="25"/>
      <c r="B32" s="13" t="s">
        <v>167</v>
      </c>
      <c r="C32" s="14">
        <v>9</v>
      </c>
      <c r="D32" s="15"/>
      <c r="E32" s="15"/>
      <c r="F32" s="26"/>
      <c r="G32" s="15"/>
      <c r="H32" s="15"/>
      <c r="I32" s="15">
        <v>1</v>
      </c>
      <c r="J32" s="39">
        <f t="shared" si="2"/>
        <v>0.111111111111111</v>
      </c>
      <c r="K32" s="40">
        <v>170</v>
      </c>
      <c r="L32" s="15"/>
      <c r="M32" s="15"/>
      <c r="N32" s="15"/>
      <c r="O32" s="26"/>
      <c r="P32" s="15">
        <v>0</v>
      </c>
      <c r="Q32" s="61">
        <f t="shared" si="3"/>
        <v>0</v>
      </c>
      <c r="R32" s="40">
        <v>1</v>
      </c>
      <c r="S32" s="62"/>
      <c r="T32" s="71"/>
      <c r="U32" s="71"/>
      <c r="V32" s="15">
        <v>0</v>
      </c>
      <c r="W32" s="72">
        <f t="shared" si="4"/>
        <v>0</v>
      </c>
      <c r="X32" s="63">
        <f t="shared" si="5"/>
        <v>0.00555555555555556</v>
      </c>
      <c r="AA32" t="str">
        <f t="shared" si="0"/>
        <v>江镇支行</v>
      </c>
      <c r="AB32" t="s">
        <v>204</v>
      </c>
      <c r="AC32">
        <v>0</v>
      </c>
      <c r="AD32">
        <v>0</v>
      </c>
      <c r="AE32">
        <v>0</v>
      </c>
      <c r="AF32">
        <v>0</v>
      </c>
      <c r="AG32" t="str">
        <f t="shared" si="1"/>
        <v>江镇支行</v>
      </c>
      <c r="AI32" s="91" t="s">
        <v>205</v>
      </c>
      <c r="AJ32" s="90" t="s">
        <v>125</v>
      </c>
      <c r="AL32" t="s">
        <v>49</v>
      </c>
      <c r="AM32">
        <v>0</v>
      </c>
      <c r="AN32">
        <v>0</v>
      </c>
      <c r="AO32">
        <v>1</v>
      </c>
      <c r="AP32">
        <v>420000</v>
      </c>
      <c r="AR32" s="84" t="s">
        <v>49</v>
      </c>
      <c r="AS32" s="84">
        <v>0</v>
      </c>
      <c r="AT32" s="84">
        <v>0</v>
      </c>
      <c r="AU32" s="84">
        <v>1</v>
      </c>
      <c r="AV32" s="84">
        <v>420000</v>
      </c>
    </row>
    <row r="33" ht="17.25" spans="1:48">
      <c r="A33" s="25"/>
      <c r="B33" s="13" t="s">
        <v>90</v>
      </c>
      <c r="C33" s="14">
        <v>17</v>
      </c>
      <c r="D33" s="15"/>
      <c r="E33" s="15"/>
      <c r="F33" s="26"/>
      <c r="G33" s="15"/>
      <c r="H33" s="15"/>
      <c r="I33" s="15">
        <v>0</v>
      </c>
      <c r="J33" s="39">
        <f t="shared" si="2"/>
        <v>0</v>
      </c>
      <c r="K33" s="40">
        <v>60</v>
      </c>
      <c r="L33" s="15"/>
      <c r="M33" s="15"/>
      <c r="N33" s="15"/>
      <c r="O33" s="26"/>
      <c r="P33" s="15">
        <v>2.2</v>
      </c>
      <c r="Q33" s="61">
        <f t="shared" si="3"/>
        <v>0.0366666666666667</v>
      </c>
      <c r="R33" s="40">
        <v>1</v>
      </c>
      <c r="S33" s="62"/>
      <c r="T33" s="71"/>
      <c r="U33" s="71"/>
      <c r="V33" s="15">
        <v>0</v>
      </c>
      <c r="W33" s="72">
        <f t="shared" si="4"/>
        <v>0</v>
      </c>
      <c r="X33" s="63">
        <f t="shared" si="5"/>
        <v>0.00183333333333333</v>
      </c>
      <c r="AA33" t="str">
        <f t="shared" si="0"/>
        <v>三林支行</v>
      </c>
      <c r="AB33" t="s">
        <v>207</v>
      </c>
      <c r="AC33">
        <v>0</v>
      </c>
      <c r="AD33">
        <v>0</v>
      </c>
      <c r="AE33">
        <v>0</v>
      </c>
      <c r="AF33">
        <v>0</v>
      </c>
      <c r="AG33" t="str">
        <f t="shared" si="1"/>
        <v>三林支行</v>
      </c>
      <c r="AI33" s="91" t="s">
        <v>208</v>
      </c>
      <c r="AJ33" s="90" t="s">
        <v>125</v>
      </c>
      <c r="AL33" t="s">
        <v>109</v>
      </c>
      <c r="AM33">
        <v>0</v>
      </c>
      <c r="AN33">
        <v>3000</v>
      </c>
      <c r="AO33">
        <v>3</v>
      </c>
      <c r="AP33">
        <v>299500</v>
      </c>
      <c r="AR33" s="84" t="s">
        <v>109</v>
      </c>
      <c r="AS33" s="84">
        <v>0</v>
      </c>
      <c r="AT33" s="84">
        <v>3000</v>
      </c>
      <c r="AU33" s="84">
        <v>3</v>
      </c>
      <c r="AV33" s="84">
        <v>299500</v>
      </c>
    </row>
    <row r="34" ht="17.25" spans="1:48">
      <c r="A34" s="25"/>
      <c r="B34" s="13" t="s">
        <v>102</v>
      </c>
      <c r="C34" s="14">
        <v>9</v>
      </c>
      <c r="D34" s="15"/>
      <c r="E34" s="15"/>
      <c r="F34" s="26"/>
      <c r="G34" s="15"/>
      <c r="H34" s="15"/>
      <c r="I34" s="15">
        <v>0</v>
      </c>
      <c r="J34" s="39">
        <f t="shared" si="2"/>
        <v>0</v>
      </c>
      <c r="K34" s="40">
        <v>150</v>
      </c>
      <c r="L34" s="15"/>
      <c r="M34" s="15"/>
      <c r="N34" s="15"/>
      <c r="O34" s="26"/>
      <c r="P34" s="15">
        <v>1.988</v>
      </c>
      <c r="Q34" s="61">
        <f t="shared" si="3"/>
        <v>0.0132533333333333</v>
      </c>
      <c r="R34" s="40">
        <v>1</v>
      </c>
      <c r="S34" s="62"/>
      <c r="T34" s="71"/>
      <c r="U34" s="71"/>
      <c r="V34" s="15">
        <v>0</v>
      </c>
      <c r="W34" s="72">
        <f t="shared" si="4"/>
        <v>0</v>
      </c>
      <c r="X34" s="63">
        <f t="shared" si="5"/>
        <v>0.000662666666666667</v>
      </c>
      <c r="AA34" t="str">
        <f t="shared" si="0"/>
        <v>御桥分理处</v>
      </c>
      <c r="AB34" t="s">
        <v>62</v>
      </c>
      <c r="AC34">
        <v>0</v>
      </c>
      <c r="AD34">
        <v>0</v>
      </c>
      <c r="AE34">
        <v>1</v>
      </c>
      <c r="AF34">
        <v>0</v>
      </c>
      <c r="AG34" t="str">
        <f t="shared" si="1"/>
        <v>御桥分理处</v>
      </c>
      <c r="AI34" s="90" t="s">
        <v>212</v>
      </c>
      <c r="AJ34" s="90" t="s">
        <v>125</v>
      </c>
      <c r="AL34" t="s">
        <v>213</v>
      </c>
      <c r="AM34">
        <v>0</v>
      </c>
      <c r="AN34">
        <v>0</v>
      </c>
      <c r="AO34">
        <v>2</v>
      </c>
      <c r="AP34">
        <v>0</v>
      </c>
      <c r="AR34" s="84" t="s">
        <v>213</v>
      </c>
      <c r="AS34" s="84">
        <v>0</v>
      </c>
      <c r="AT34" s="84">
        <v>0</v>
      </c>
      <c r="AU34" s="84">
        <v>2</v>
      </c>
      <c r="AV34" s="84">
        <v>0</v>
      </c>
    </row>
    <row r="35" ht="17.25" spans="1:48">
      <c r="A35" s="25"/>
      <c r="B35" s="13" t="s">
        <v>61</v>
      </c>
      <c r="C35" s="14">
        <v>9</v>
      </c>
      <c r="D35" s="15"/>
      <c r="E35" s="15"/>
      <c r="F35" s="26"/>
      <c r="G35" s="15"/>
      <c r="H35" s="15"/>
      <c r="I35" s="15">
        <v>0</v>
      </c>
      <c r="J35" s="39">
        <f t="shared" si="2"/>
        <v>0</v>
      </c>
      <c r="K35" s="40">
        <v>30</v>
      </c>
      <c r="L35" s="15"/>
      <c r="M35" s="15"/>
      <c r="N35" s="15"/>
      <c r="O35" s="26"/>
      <c r="P35" s="15">
        <v>3.6162</v>
      </c>
      <c r="Q35" s="61">
        <f t="shared" si="3"/>
        <v>0.12054</v>
      </c>
      <c r="R35" s="40">
        <v>1</v>
      </c>
      <c r="S35" s="62"/>
      <c r="T35" s="71"/>
      <c r="U35" s="71"/>
      <c r="V35" s="15">
        <v>0</v>
      </c>
      <c r="W35" s="72">
        <f t="shared" si="4"/>
        <v>0</v>
      </c>
      <c r="X35" s="63">
        <f t="shared" si="5"/>
        <v>0.006027</v>
      </c>
      <c r="AA35" t="str">
        <f t="shared" si="0"/>
        <v>曹路支行</v>
      </c>
      <c r="AB35" t="s">
        <v>216</v>
      </c>
      <c r="AC35">
        <v>0</v>
      </c>
      <c r="AD35">
        <v>0</v>
      </c>
      <c r="AE35">
        <v>0</v>
      </c>
      <c r="AF35">
        <v>0</v>
      </c>
      <c r="AG35" t="str">
        <f t="shared" si="1"/>
        <v>曹路支行</v>
      </c>
      <c r="AI35" s="90" t="s">
        <v>217</v>
      </c>
      <c r="AJ35" s="90" t="s">
        <v>125</v>
      </c>
      <c r="AL35" t="s">
        <v>159</v>
      </c>
      <c r="AM35">
        <v>0</v>
      </c>
      <c r="AN35">
        <v>12000</v>
      </c>
      <c r="AO35">
        <v>1</v>
      </c>
      <c r="AP35">
        <v>40000</v>
      </c>
      <c r="AR35" s="84" t="s">
        <v>159</v>
      </c>
      <c r="AS35" s="84">
        <v>0</v>
      </c>
      <c r="AT35" s="84">
        <v>12000</v>
      </c>
      <c r="AU35" s="84">
        <v>1</v>
      </c>
      <c r="AV35" s="84">
        <v>40000</v>
      </c>
    </row>
    <row r="36" ht="17.25" spans="1:48">
      <c r="A36" s="25"/>
      <c r="B36" s="17" t="s">
        <v>210</v>
      </c>
      <c r="C36" s="18">
        <v>9</v>
      </c>
      <c r="D36" s="15"/>
      <c r="E36" s="15"/>
      <c r="F36" s="19"/>
      <c r="G36" s="15"/>
      <c r="H36" s="15"/>
      <c r="I36" s="15">
        <v>0</v>
      </c>
      <c r="J36" s="39">
        <f t="shared" si="2"/>
        <v>0</v>
      </c>
      <c r="K36" s="43">
        <v>20</v>
      </c>
      <c r="L36" s="15"/>
      <c r="M36" s="15"/>
      <c r="N36" s="15"/>
      <c r="O36" s="26"/>
      <c r="P36" s="15">
        <v>0</v>
      </c>
      <c r="Q36" s="61">
        <f t="shared" si="3"/>
        <v>0</v>
      </c>
      <c r="R36" s="40">
        <v>1</v>
      </c>
      <c r="S36" s="62"/>
      <c r="T36" s="71"/>
      <c r="U36" s="71"/>
      <c r="V36" s="15">
        <v>0</v>
      </c>
      <c r="W36" s="72">
        <f t="shared" si="4"/>
        <v>0</v>
      </c>
      <c r="X36" s="63">
        <f t="shared" si="5"/>
        <v>0</v>
      </c>
      <c r="AA36" t="str">
        <f t="shared" si="0"/>
        <v>川沙支行</v>
      </c>
      <c r="AB36" t="s">
        <v>48</v>
      </c>
      <c r="AC36">
        <v>0</v>
      </c>
      <c r="AD36">
        <v>0</v>
      </c>
      <c r="AE36">
        <v>13</v>
      </c>
      <c r="AF36">
        <v>0</v>
      </c>
      <c r="AG36" t="str">
        <f t="shared" si="1"/>
        <v>川沙支行</v>
      </c>
      <c r="AI36" s="90" t="s">
        <v>220</v>
      </c>
      <c r="AJ36" s="90" t="s">
        <v>125</v>
      </c>
      <c r="AL36" t="s">
        <v>221</v>
      </c>
      <c r="AM36">
        <v>0</v>
      </c>
      <c r="AN36">
        <v>0</v>
      </c>
      <c r="AO36">
        <v>0</v>
      </c>
      <c r="AP36">
        <v>0</v>
      </c>
      <c r="AR36" s="84" t="s">
        <v>221</v>
      </c>
      <c r="AS36" s="84">
        <v>0</v>
      </c>
      <c r="AT36" s="84">
        <v>0</v>
      </c>
      <c r="AU36" s="84">
        <v>0</v>
      </c>
      <c r="AV36" s="84">
        <v>0</v>
      </c>
    </row>
    <row r="37" ht="18" spans="1:48">
      <c r="A37" s="27"/>
      <c r="B37" s="28" t="s">
        <v>199</v>
      </c>
      <c r="C37" s="29">
        <v>9</v>
      </c>
      <c r="D37" s="23"/>
      <c r="E37" s="23"/>
      <c r="F37" s="30"/>
      <c r="G37" s="23"/>
      <c r="H37" s="23"/>
      <c r="I37" s="23">
        <v>0</v>
      </c>
      <c r="J37" s="46">
        <f t="shared" si="2"/>
        <v>0</v>
      </c>
      <c r="K37" s="47">
        <v>50</v>
      </c>
      <c r="L37" s="23"/>
      <c r="M37" s="23"/>
      <c r="N37" s="23"/>
      <c r="O37" s="30"/>
      <c r="P37" s="23">
        <v>0</v>
      </c>
      <c r="Q37" s="73">
        <f t="shared" si="3"/>
        <v>0</v>
      </c>
      <c r="R37" s="47">
        <v>1</v>
      </c>
      <c r="S37" s="68"/>
      <c r="T37" s="74"/>
      <c r="U37" s="74"/>
      <c r="V37" s="23">
        <v>0</v>
      </c>
      <c r="W37" s="75">
        <f t="shared" si="4"/>
        <v>0</v>
      </c>
      <c r="X37" s="76">
        <f t="shared" si="5"/>
        <v>0</v>
      </c>
      <c r="AA37" t="str">
        <f t="shared" si="0"/>
        <v>曹路支行</v>
      </c>
      <c r="AB37" t="s">
        <v>76</v>
      </c>
      <c r="AC37">
        <v>0</v>
      </c>
      <c r="AD37">
        <v>0</v>
      </c>
      <c r="AE37">
        <v>1</v>
      </c>
      <c r="AF37">
        <v>0</v>
      </c>
      <c r="AG37" t="str">
        <f t="shared" si="1"/>
        <v>曹路支行</v>
      </c>
      <c r="AI37" s="90" t="s">
        <v>223</v>
      </c>
      <c r="AJ37" s="90" t="s">
        <v>125</v>
      </c>
      <c r="AL37" t="s">
        <v>171</v>
      </c>
      <c r="AM37">
        <v>0</v>
      </c>
      <c r="AN37">
        <v>0</v>
      </c>
      <c r="AO37">
        <v>0</v>
      </c>
      <c r="AP37">
        <v>0</v>
      </c>
      <c r="AR37" s="84" t="s">
        <v>171</v>
      </c>
      <c r="AS37" s="84">
        <v>0</v>
      </c>
      <c r="AT37" s="84">
        <v>0</v>
      </c>
      <c r="AU37" s="84">
        <v>0</v>
      </c>
      <c r="AV37" s="84">
        <v>0</v>
      </c>
    </row>
    <row r="38" ht="18" spans="1:48">
      <c r="A38" s="25" t="s">
        <v>227</v>
      </c>
      <c r="B38" s="13" t="s">
        <v>93</v>
      </c>
      <c r="C38" s="14">
        <v>9</v>
      </c>
      <c r="D38" s="15"/>
      <c r="E38" s="15"/>
      <c r="F38" s="26"/>
      <c r="G38" s="15"/>
      <c r="H38" s="15"/>
      <c r="I38" s="15">
        <v>6</v>
      </c>
      <c r="J38" s="39">
        <f t="shared" si="2"/>
        <v>0.666666666666667</v>
      </c>
      <c r="K38" s="40">
        <v>40</v>
      </c>
      <c r="L38" s="15"/>
      <c r="M38" s="15"/>
      <c r="N38" s="15"/>
      <c r="O38" s="26"/>
      <c r="P38" s="15">
        <v>6.4</v>
      </c>
      <c r="Q38" s="61">
        <f t="shared" si="3"/>
        <v>0.16</v>
      </c>
      <c r="R38" s="40">
        <v>1</v>
      </c>
      <c r="S38" s="62"/>
      <c r="T38" s="71"/>
      <c r="U38" s="71"/>
      <c r="V38" s="15">
        <v>0</v>
      </c>
      <c r="W38" s="72">
        <f t="shared" si="4"/>
        <v>0</v>
      </c>
      <c r="X38" s="63">
        <f t="shared" si="5"/>
        <v>0.0413333333333333</v>
      </c>
      <c r="AA38" t="str">
        <f t="shared" si="0"/>
        <v>北蔡支行</v>
      </c>
      <c r="AB38" t="s">
        <v>58</v>
      </c>
      <c r="AC38">
        <v>0</v>
      </c>
      <c r="AD38">
        <v>0</v>
      </c>
      <c r="AE38">
        <v>0</v>
      </c>
      <c r="AF38">
        <v>0</v>
      </c>
      <c r="AG38" t="str">
        <f t="shared" si="1"/>
        <v>北蔡支行</v>
      </c>
      <c r="AI38" s="90" t="s">
        <v>228</v>
      </c>
      <c r="AJ38" s="90" t="s">
        <v>125</v>
      </c>
      <c r="AL38" t="s">
        <v>72</v>
      </c>
      <c r="AM38">
        <v>0</v>
      </c>
      <c r="AN38">
        <v>0</v>
      </c>
      <c r="AO38">
        <v>0</v>
      </c>
      <c r="AP38">
        <v>227700</v>
      </c>
      <c r="AR38" s="84" t="s">
        <v>72</v>
      </c>
      <c r="AS38" s="84">
        <v>0</v>
      </c>
      <c r="AT38" s="84">
        <v>0</v>
      </c>
      <c r="AU38" s="84">
        <v>0</v>
      </c>
      <c r="AV38" s="84">
        <v>227700</v>
      </c>
    </row>
    <row r="39" ht="17.25" spans="1:48">
      <c r="A39" s="25"/>
      <c r="B39" s="13" t="s">
        <v>225</v>
      </c>
      <c r="C39" s="14">
        <v>9</v>
      </c>
      <c r="D39" s="15"/>
      <c r="E39" s="15"/>
      <c r="F39" s="26"/>
      <c r="G39" s="15"/>
      <c r="H39" s="15"/>
      <c r="I39" s="15">
        <v>3</v>
      </c>
      <c r="J39" s="39">
        <f t="shared" si="2"/>
        <v>0.333333333333333</v>
      </c>
      <c r="K39" s="40">
        <v>20</v>
      </c>
      <c r="L39" s="15"/>
      <c r="M39" s="15"/>
      <c r="N39" s="15"/>
      <c r="O39" s="26"/>
      <c r="P39" s="15">
        <v>15</v>
      </c>
      <c r="Q39" s="61">
        <f t="shared" si="3"/>
        <v>0.75</v>
      </c>
      <c r="R39" s="40">
        <v>1</v>
      </c>
      <c r="S39" s="62"/>
      <c r="T39" s="71"/>
      <c r="U39" s="71"/>
      <c r="V39" s="15">
        <v>0</v>
      </c>
      <c r="W39" s="72">
        <f t="shared" si="4"/>
        <v>0</v>
      </c>
      <c r="X39" s="63">
        <f t="shared" si="5"/>
        <v>0.0541666666666667</v>
      </c>
      <c r="AA39">
        <f t="shared" si="0"/>
        <v>0</v>
      </c>
      <c r="AB39" t="s">
        <v>230</v>
      </c>
      <c r="AC39">
        <v>0</v>
      </c>
      <c r="AD39">
        <v>0</v>
      </c>
      <c r="AE39">
        <v>0</v>
      </c>
      <c r="AF39">
        <v>0</v>
      </c>
      <c r="AG39">
        <f t="shared" si="1"/>
        <v>0</v>
      </c>
      <c r="AI39" s="90" t="s">
        <v>231</v>
      </c>
      <c r="AJ39" s="90" t="s">
        <v>125</v>
      </c>
      <c r="AL39" t="s">
        <v>210</v>
      </c>
      <c r="AM39">
        <v>0</v>
      </c>
      <c r="AN39">
        <v>0</v>
      </c>
      <c r="AO39">
        <v>0</v>
      </c>
      <c r="AP39">
        <v>13000</v>
      </c>
      <c r="AR39" s="84" t="s">
        <v>210</v>
      </c>
      <c r="AS39" s="84">
        <v>0</v>
      </c>
      <c r="AT39" s="84">
        <v>0</v>
      </c>
      <c r="AU39" s="84">
        <v>0</v>
      </c>
      <c r="AV39" s="84">
        <v>13000</v>
      </c>
    </row>
    <row r="40" ht="17.25" spans="1:48">
      <c r="A40" s="25"/>
      <c r="B40" s="13" t="s">
        <v>82</v>
      </c>
      <c r="C40" s="14">
        <v>9</v>
      </c>
      <c r="D40" s="15"/>
      <c r="E40" s="15"/>
      <c r="F40" s="26"/>
      <c r="G40" s="15"/>
      <c r="H40" s="15"/>
      <c r="I40" s="15">
        <v>4</v>
      </c>
      <c r="J40" s="39">
        <f t="shared" si="2"/>
        <v>0.444444444444444</v>
      </c>
      <c r="K40" s="40">
        <v>40</v>
      </c>
      <c r="L40" s="15"/>
      <c r="M40" s="15"/>
      <c r="N40" s="15"/>
      <c r="O40" s="26"/>
      <c r="P40" s="15">
        <v>0.6</v>
      </c>
      <c r="Q40" s="61">
        <f t="shared" si="3"/>
        <v>0.015</v>
      </c>
      <c r="R40" s="40">
        <v>1</v>
      </c>
      <c r="S40" s="62"/>
      <c r="T40" s="71"/>
      <c r="U40" s="71"/>
      <c r="V40" s="15">
        <v>0</v>
      </c>
      <c r="W40" s="72">
        <f t="shared" si="4"/>
        <v>0</v>
      </c>
      <c r="X40" s="63">
        <f t="shared" si="5"/>
        <v>0.0229722222222222</v>
      </c>
      <c r="AA40" t="str">
        <f t="shared" si="0"/>
        <v>金海华城分理处</v>
      </c>
      <c r="AB40" t="s">
        <v>233</v>
      </c>
      <c r="AC40">
        <v>0</v>
      </c>
      <c r="AD40">
        <v>0</v>
      </c>
      <c r="AE40">
        <v>0</v>
      </c>
      <c r="AF40">
        <v>0</v>
      </c>
      <c r="AG40" t="str">
        <f t="shared" si="1"/>
        <v>金海华城分理处</v>
      </c>
      <c r="AI40" s="90" t="s">
        <v>234</v>
      </c>
      <c r="AJ40" s="90" t="s">
        <v>125</v>
      </c>
      <c r="AL40" t="s">
        <v>235</v>
      </c>
      <c r="AM40">
        <v>0</v>
      </c>
      <c r="AN40">
        <v>0</v>
      </c>
      <c r="AO40">
        <v>0</v>
      </c>
      <c r="AP40">
        <v>0</v>
      </c>
      <c r="AR40" s="84" t="s">
        <v>235</v>
      </c>
      <c r="AS40" s="84">
        <v>0</v>
      </c>
      <c r="AT40" s="84">
        <v>0</v>
      </c>
      <c r="AU40" s="84">
        <v>0</v>
      </c>
      <c r="AV40" s="84">
        <v>0</v>
      </c>
    </row>
    <row r="41" ht="17.25" spans="1:48">
      <c r="A41" s="25"/>
      <c r="B41" s="13" t="s">
        <v>159</v>
      </c>
      <c r="C41" s="14">
        <v>9</v>
      </c>
      <c r="D41" s="15"/>
      <c r="E41" s="15"/>
      <c r="F41" s="26"/>
      <c r="G41" s="15"/>
      <c r="H41" s="15"/>
      <c r="I41" s="15">
        <v>0</v>
      </c>
      <c r="J41" s="39">
        <f t="shared" si="2"/>
        <v>0</v>
      </c>
      <c r="K41" s="40">
        <v>50</v>
      </c>
      <c r="L41" s="15"/>
      <c r="M41" s="15"/>
      <c r="N41" s="15"/>
      <c r="O41" s="26"/>
      <c r="P41" s="15">
        <v>5</v>
      </c>
      <c r="Q41" s="61">
        <f t="shared" si="3"/>
        <v>0.1</v>
      </c>
      <c r="R41" s="40">
        <v>1</v>
      </c>
      <c r="S41" s="62"/>
      <c r="T41" s="71"/>
      <c r="U41" s="71"/>
      <c r="V41" s="15">
        <v>0</v>
      </c>
      <c r="W41" s="72">
        <f t="shared" si="4"/>
        <v>0</v>
      </c>
      <c r="X41" s="63">
        <f t="shared" si="5"/>
        <v>0.005</v>
      </c>
      <c r="AA41" t="str">
        <f t="shared" si="0"/>
        <v>零售市场部</v>
      </c>
      <c r="AB41" t="s">
        <v>65</v>
      </c>
      <c r="AC41">
        <v>0</v>
      </c>
      <c r="AD41">
        <v>20000</v>
      </c>
      <c r="AE41">
        <v>1</v>
      </c>
      <c r="AF41">
        <v>195700</v>
      </c>
      <c r="AG41" t="str">
        <f t="shared" si="1"/>
        <v>零售市场部</v>
      </c>
      <c r="AI41" s="90" t="s">
        <v>238</v>
      </c>
      <c r="AJ41" s="90" t="s">
        <v>125</v>
      </c>
      <c r="AL41" t="s">
        <v>239</v>
      </c>
      <c r="AM41">
        <v>0</v>
      </c>
      <c r="AN41">
        <v>0</v>
      </c>
      <c r="AO41">
        <v>0</v>
      </c>
      <c r="AP41">
        <v>202734</v>
      </c>
      <c r="AR41" s="84" t="s">
        <v>239</v>
      </c>
      <c r="AS41" s="84">
        <v>0</v>
      </c>
      <c r="AT41" s="84">
        <v>0</v>
      </c>
      <c r="AU41" s="84">
        <v>0</v>
      </c>
      <c r="AV41" s="84">
        <v>202734</v>
      </c>
    </row>
    <row r="42" ht="17.25" spans="1:48">
      <c r="A42" s="25"/>
      <c r="B42" s="13" t="s">
        <v>241</v>
      </c>
      <c r="C42" s="14">
        <v>9</v>
      </c>
      <c r="D42" s="15"/>
      <c r="E42" s="15"/>
      <c r="F42" s="26"/>
      <c r="G42" s="15"/>
      <c r="H42" s="15"/>
      <c r="I42" s="15">
        <v>1</v>
      </c>
      <c r="J42" s="39">
        <f t="shared" si="2"/>
        <v>0.111111111111111</v>
      </c>
      <c r="K42" s="40">
        <v>40</v>
      </c>
      <c r="L42" s="15"/>
      <c r="M42" s="15"/>
      <c r="N42" s="15"/>
      <c r="O42" s="26"/>
      <c r="P42" s="15">
        <v>5</v>
      </c>
      <c r="Q42" s="61">
        <f t="shared" si="3"/>
        <v>0.125</v>
      </c>
      <c r="R42" s="40">
        <v>1</v>
      </c>
      <c r="S42" s="62"/>
      <c r="T42" s="71"/>
      <c r="U42" s="71"/>
      <c r="V42" s="15">
        <v>0</v>
      </c>
      <c r="W42" s="72">
        <f t="shared" si="4"/>
        <v>0</v>
      </c>
      <c r="X42" s="63">
        <f t="shared" si="5"/>
        <v>0.0118055555555556</v>
      </c>
      <c r="AA42" t="str">
        <f t="shared" si="0"/>
        <v>凌兆分理处</v>
      </c>
      <c r="AB42" t="s">
        <v>242</v>
      </c>
      <c r="AC42">
        <v>0</v>
      </c>
      <c r="AD42">
        <v>0</v>
      </c>
      <c r="AE42">
        <v>0</v>
      </c>
      <c r="AF42">
        <v>0</v>
      </c>
      <c r="AG42" t="str">
        <f t="shared" si="1"/>
        <v>凌兆分理处</v>
      </c>
      <c r="AI42" s="90" t="s">
        <v>243</v>
      </c>
      <c r="AJ42" s="90" t="s">
        <v>125</v>
      </c>
      <c r="AL42" t="s">
        <v>244</v>
      </c>
      <c r="AM42">
        <v>0</v>
      </c>
      <c r="AN42">
        <v>0</v>
      </c>
      <c r="AO42">
        <v>0</v>
      </c>
      <c r="AP42">
        <v>0</v>
      </c>
      <c r="AR42" s="84" t="s">
        <v>244</v>
      </c>
      <c r="AS42" s="84">
        <v>0</v>
      </c>
      <c r="AT42" s="84">
        <v>0</v>
      </c>
      <c r="AU42" s="84">
        <v>0</v>
      </c>
      <c r="AV42" s="84">
        <v>0</v>
      </c>
    </row>
    <row r="43" ht="17.25" spans="1:48">
      <c r="A43" s="25"/>
      <c r="B43" s="13" t="s">
        <v>229</v>
      </c>
      <c r="C43" s="14">
        <v>9</v>
      </c>
      <c r="D43" s="15"/>
      <c r="E43" s="15"/>
      <c r="F43" s="26"/>
      <c r="G43" s="15"/>
      <c r="H43" s="15"/>
      <c r="I43" s="15">
        <v>1</v>
      </c>
      <c r="J43" s="39">
        <f t="shared" si="2"/>
        <v>0.111111111111111</v>
      </c>
      <c r="K43" s="40">
        <v>20</v>
      </c>
      <c r="L43" s="15"/>
      <c r="M43" s="15"/>
      <c r="N43" s="15"/>
      <c r="O43" s="26"/>
      <c r="P43" s="15">
        <v>2</v>
      </c>
      <c r="Q43" s="61">
        <f t="shared" si="3"/>
        <v>0.1</v>
      </c>
      <c r="R43" s="40">
        <v>1</v>
      </c>
      <c r="S43" s="62"/>
      <c r="T43" s="71"/>
      <c r="U43" s="71"/>
      <c r="V43" s="15">
        <v>0</v>
      </c>
      <c r="W43" s="72">
        <f t="shared" si="4"/>
        <v>0</v>
      </c>
      <c r="X43" s="63">
        <f t="shared" si="5"/>
        <v>0.0105555555555556</v>
      </c>
      <c r="AA43">
        <f t="shared" si="0"/>
        <v>0</v>
      </c>
      <c r="AB43" t="s">
        <v>246</v>
      </c>
      <c r="AC43">
        <v>0</v>
      </c>
      <c r="AD43">
        <v>0</v>
      </c>
      <c r="AE43">
        <v>0</v>
      </c>
      <c r="AF43">
        <v>0</v>
      </c>
      <c r="AG43">
        <f t="shared" si="1"/>
        <v>0</v>
      </c>
      <c r="AI43" s="89" t="s">
        <v>247</v>
      </c>
      <c r="AJ43" s="90" t="s">
        <v>125</v>
      </c>
      <c r="AL43" t="s">
        <v>163</v>
      </c>
      <c r="AM43">
        <v>1</v>
      </c>
      <c r="AN43">
        <v>30000</v>
      </c>
      <c r="AO43">
        <v>1</v>
      </c>
      <c r="AP43">
        <v>180000</v>
      </c>
      <c r="AR43" s="84" t="s">
        <v>163</v>
      </c>
      <c r="AS43" s="84">
        <v>1</v>
      </c>
      <c r="AT43" s="84">
        <v>30000</v>
      </c>
      <c r="AU43" s="84">
        <v>1</v>
      </c>
      <c r="AV43" s="84">
        <v>180000</v>
      </c>
    </row>
    <row r="44" ht="17.25" spans="1:48">
      <c r="A44" s="25"/>
      <c r="B44" s="13" t="s">
        <v>128</v>
      </c>
      <c r="C44" s="14">
        <v>9</v>
      </c>
      <c r="D44" s="15"/>
      <c r="E44" s="15"/>
      <c r="F44" s="26"/>
      <c r="G44" s="15"/>
      <c r="H44" s="15"/>
      <c r="I44" s="15">
        <v>0</v>
      </c>
      <c r="J44" s="39">
        <f t="shared" si="2"/>
        <v>0</v>
      </c>
      <c r="K44" s="40">
        <v>30</v>
      </c>
      <c r="L44" s="15"/>
      <c r="M44" s="15"/>
      <c r="N44" s="15"/>
      <c r="O44" s="26"/>
      <c r="P44" s="15">
        <v>5.8</v>
      </c>
      <c r="Q44" s="61">
        <f t="shared" si="3"/>
        <v>0.193333333333333</v>
      </c>
      <c r="R44" s="40">
        <v>1</v>
      </c>
      <c r="S44" s="62"/>
      <c r="T44" s="71"/>
      <c r="U44" s="71"/>
      <c r="V44" s="15">
        <v>0</v>
      </c>
      <c r="W44" s="72">
        <f t="shared" si="4"/>
        <v>0</v>
      </c>
      <c r="X44" s="63">
        <f t="shared" si="5"/>
        <v>0.00966666666666667</v>
      </c>
      <c r="AA44">
        <f t="shared" si="0"/>
        <v>0</v>
      </c>
      <c r="AB44" t="s">
        <v>250</v>
      </c>
      <c r="AC44">
        <v>0</v>
      </c>
      <c r="AD44">
        <v>0</v>
      </c>
      <c r="AE44">
        <v>0</v>
      </c>
      <c r="AF44">
        <v>0</v>
      </c>
      <c r="AG44">
        <f t="shared" si="1"/>
        <v>0</v>
      </c>
      <c r="AI44" s="91" t="s">
        <v>251</v>
      </c>
      <c r="AJ44" s="90" t="s">
        <v>188</v>
      </c>
      <c r="AL44" t="s">
        <v>107</v>
      </c>
      <c r="AM44">
        <v>0</v>
      </c>
      <c r="AN44">
        <v>0</v>
      </c>
      <c r="AO44">
        <v>0</v>
      </c>
      <c r="AP44">
        <v>100000</v>
      </c>
      <c r="AR44" s="84" t="s">
        <v>107</v>
      </c>
      <c r="AS44" s="84">
        <v>0</v>
      </c>
      <c r="AT44" s="84">
        <v>0</v>
      </c>
      <c r="AU44" s="84">
        <v>0</v>
      </c>
      <c r="AV44" s="84">
        <v>100000</v>
      </c>
    </row>
    <row r="45" ht="17.25" spans="1:48">
      <c r="A45" s="25"/>
      <c r="B45" s="17" t="s">
        <v>182</v>
      </c>
      <c r="C45" s="14">
        <v>12</v>
      </c>
      <c r="D45" s="15"/>
      <c r="E45" s="15"/>
      <c r="F45" s="26"/>
      <c r="G45" s="15"/>
      <c r="H45" s="15"/>
      <c r="I45" s="15">
        <v>1</v>
      </c>
      <c r="J45" s="39">
        <f t="shared" si="2"/>
        <v>0.0833333333333333</v>
      </c>
      <c r="K45" s="40">
        <v>20</v>
      </c>
      <c r="L45" s="15"/>
      <c r="M45" s="15"/>
      <c r="N45" s="15"/>
      <c r="O45" s="26"/>
      <c r="P45" s="15">
        <v>0</v>
      </c>
      <c r="Q45" s="61">
        <f t="shared" si="3"/>
        <v>0</v>
      </c>
      <c r="R45" s="40">
        <v>1</v>
      </c>
      <c r="S45" s="62"/>
      <c r="T45" s="71"/>
      <c r="U45" s="71"/>
      <c r="V45" s="15">
        <v>0</v>
      </c>
      <c r="W45" s="72">
        <f t="shared" si="4"/>
        <v>0</v>
      </c>
      <c r="X45" s="63">
        <f t="shared" si="5"/>
        <v>0.00416666666666667</v>
      </c>
      <c r="AA45" t="str">
        <f t="shared" si="0"/>
        <v>合庆支行</v>
      </c>
      <c r="AB45" t="s">
        <v>253</v>
      </c>
      <c r="AC45">
        <v>0</v>
      </c>
      <c r="AD45">
        <v>0</v>
      </c>
      <c r="AE45">
        <v>0</v>
      </c>
      <c r="AF45">
        <v>0</v>
      </c>
      <c r="AG45" t="str">
        <f t="shared" si="1"/>
        <v>合庆支行</v>
      </c>
      <c r="AI45" s="90" t="s">
        <v>254</v>
      </c>
      <c r="AJ45" s="90" t="s">
        <v>188</v>
      </c>
      <c r="AL45" t="s">
        <v>225</v>
      </c>
      <c r="AM45">
        <v>0</v>
      </c>
      <c r="AN45">
        <v>0</v>
      </c>
      <c r="AO45">
        <v>7</v>
      </c>
      <c r="AP45">
        <v>6000</v>
      </c>
      <c r="AR45" s="84" t="s">
        <v>225</v>
      </c>
      <c r="AS45" s="84">
        <v>0</v>
      </c>
      <c r="AT45" s="84">
        <v>0</v>
      </c>
      <c r="AU45" s="84">
        <v>7</v>
      </c>
      <c r="AV45" s="84">
        <v>6000</v>
      </c>
    </row>
    <row r="46" ht="17.25" spans="1:48">
      <c r="A46" s="25"/>
      <c r="B46" s="13" t="s">
        <v>213</v>
      </c>
      <c r="C46" s="14">
        <v>9</v>
      </c>
      <c r="D46" s="15"/>
      <c r="E46" s="15"/>
      <c r="F46" s="26"/>
      <c r="G46" s="15"/>
      <c r="H46" s="15"/>
      <c r="I46" s="15">
        <v>0</v>
      </c>
      <c r="J46" s="39">
        <f t="shared" si="2"/>
        <v>0</v>
      </c>
      <c r="K46" s="40">
        <v>30</v>
      </c>
      <c r="L46" s="15"/>
      <c r="M46" s="15"/>
      <c r="N46" s="15"/>
      <c r="O46" s="26"/>
      <c r="P46" s="15">
        <v>0</v>
      </c>
      <c r="Q46" s="61">
        <f t="shared" si="3"/>
        <v>0</v>
      </c>
      <c r="R46" s="40">
        <v>1</v>
      </c>
      <c r="S46" s="62"/>
      <c r="T46" s="71"/>
      <c r="U46" s="71"/>
      <c r="V46" s="15">
        <v>0</v>
      </c>
      <c r="W46" s="72">
        <f t="shared" si="4"/>
        <v>0</v>
      </c>
      <c r="X46" s="63">
        <f t="shared" si="5"/>
        <v>0</v>
      </c>
      <c r="AA46">
        <f t="shared" si="0"/>
        <v>0</v>
      </c>
      <c r="AB46" t="s">
        <v>257</v>
      </c>
      <c r="AC46">
        <v>0</v>
      </c>
      <c r="AD46">
        <v>0</v>
      </c>
      <c r="AE46">
        <v>0</v>
      </c>
      <c r="AF46">
        <v>0</v>
      </c>
      <c r="AG46">
        <f t="shared" si="1"/>
        <v>0</v>
      </c>
      <c r="AI46" s="90" t="s">
        <v>258</v>
      </c>
      <c r="AJ46" s="90" t="s">
        <v>188</v>
      </c>
      <c r="AL46" t="s">
        <v>259</v>
      </c>
      <c r="AM46">
        <v>0</v>
      </c>
      <c r="AN46">
        <v>0</v>
      </c>
      <c r="AO46">
        <v>0</v>
      </c>
      <c r="AP46">
        <v>0</v>
      </c>
      <c r="AR46" s="84" t="s">
        <v>259</v>
      </c>
      <c r="AS46" s="84">
        <v>0</v>
      </c>
      <c r="AT46" s="84">
        <v>0</v>
      </c>
      <c r="AU46" s="84">
        <v>0</v>
      </c>
      <c r="AV46" s="84">
        <v>0</v>
      </c>
    </row>
    <row r="47" ht="18" spans="1:48">
      <c r="A47" s="31"/>
      <c r="B47" s="32" t="s">
        <v>133</v>
      </c>
      <c r="C47" s="14">
        <v>9</v>
      </c>
      <c r="D47" s="15"/>
      <c r="E47" s="15"/>
      <c r="F47" s="26"/>
      <c r="G47" s="15"/>
      <c r="H47" s="15"/>
      <c r="I47" s="15">
        <v>0</v>
      </c>
      <c r="J47" s="48">
        <f t="shared" si="2"/>
        <v>0</v>
      </c>
      <c r="K47" s="40">
        <v>30</v>
      </c>
      <c r="L47" s="15"/>
      <c r="M47" s="15"/>
      <c r="N47" s="15"/>
      <c r="O47" s="26"/>
      <c r="P47" s="15">
        <v>0</v>
      </c>
      <c r="Q47" s="61">
        <f t="shared" si="3"/>
        <v>0</v>
      </c>
      <c r="R47" s="40">
        <v>1</v>
      </c>
      <c r="S47" s="62"/>
      <c r="T47" s="71"/>
      <c r="U47" s="71"/>
      <c r="V47" s="15">
        <v>0</v>
      </c>
      <c r="W47" s="72">
        <f t="shared" si="4"/>
        <v>0</v>
      </c>
      <c r="X47" s="63">
        <f t="shared" si="5"/>
        <v>0</v>
      </c>
      <c r="AA47" t="str">
        <f t="shared" si="0"/>
        <v>杨园支行</v>
      </c>
      <c r="AB47" t="s">
        <v>94</v>
      </c>
      <c r="AC47">
        <v>0</v>
      </c>
      <c r="AD47">
        <v>0</v>
      </c>
      <c r="AE47">
        <v>0</v>
      </c>
      <c r="AF47">
        <v>0</v>
      </c>
      <c r="AG47" t="str">
        <f t="shared" si="1"/>
        <v>杨园支行</v>
      </c>
      <c r="AI47" s="90" t="s">
        <v>261</v>
      </c>
      <c r="AJ47" s="90" t="s">
        <v>188</v>
      </c>
      <c r="AL47" t="s">
        <v>102</v>
      </c>
      <c r="AM47">
        <v>0</v>
      </c>
      <c r="AN47">
        <v>20000</v>
      </c>
      <c r="AO47">
        <v>0</v>
      </c>
      <c r="AP47">
        <v>93962</v>
      </c>
      <c r="AR47" s="84" t="s">
        <v>102</v>
      </c>
      <c r="AS47" s="84">
        <v>0</v>
      </c>
      <c r="AT47" s="84">
        <v>20000</v>
      </c>
      <c r="AU47" s="84">
        <v>0</v>
      </c>
      <c r="AV47" s="84">
        <v>93962</v>
      </c>
    </row>
    <row r="48" ht="18.75" spans="1:48">
      <c r="A48" s="33" t="s">
        <v>264</v>
      </c>
      <c r="B48" s="34"/>
      <c r="C48" s="35">
        <f t="shared" ref="C48:I48" si="6">SUM(C4:C47)</f>
        <v>686</v>
      </c>
      <c r="D48" s="36">
        <v>0</v>
      </c>
      <c r="E48" s="36">
        <f t="shared" si="6"/>
        <v>0</v>
      </c>
      <c r="F48" s="36">
        <f t="shared" si="6"/>
        <v>0</v>
      </c>
      <c r="G48" s="36">
        <f t="shared" si="6"/>
        <v>0</v>
      </c>
      <c r="H48" s="36">
        <f t="shared" si="6"/>
        <v>0</v>
      </c>
      <c r="I48" s="36">
        <f t="shared" si="6"/>
        <v>161</v>
      </c>
      <c r="J48" s="50">
        <f t="shared" si="2"/>
        <v>0.23469387755102</v>
      </c>
      <c r="K48" s="35">
        <f t="shared" ref="K48:P48" si="7">SUM(K4:K47)</f>
        <v>3410</v>
      </c>
      <c r="L48" s="36">
        <v>109.71</v>
      </c>
      <c r="M48" s="36">
        <f t="shared" si="7"/>
        <v>0</v>
      </c>
      <c r="N48" s="36">
        <f t="shared" si="7"/>
        <v>0</v>
      </c>
      <c r="O48" s="36">
        <f t="shared" si="7"/>
        <v>0</v>
      </c>
      <c r="P48" s="36">
        <f t="shared" si="7"/>
        <v>532.9046</v>
      </c>
      <c r="Q48" s="77">
        <f t="shared" si="3"/>
        <v>0.156277008797654</v>
      </c>
      <c r="R48" s="78">
        <f t="shared" ref="R48:U48" si="8">SUM(R4:R47)</f>
        <v>57</v>
      </c>
      <c r="S48" s="79">
        <f t="shared" si="8"/>
        <v>0</v>
      </c>
      <c r="T48" s="79">
        <f t="shared" si="8"/>
        <v>0</v>
      </c>
      <c r="U48" s="79">
        <f t="shared" si="8"/>
        <v>0</v>
      </c>
      <c r="V48" s="79">
        <v>30</v>
      </c>
      <c r="W48" s="77">
        <f t="shared" si="4"/>
        <v>0.526315789473684</v>
      </c>
      <c r="X48" s="80">
        <f t="shared" si="5"/>
        <v>0.0458643337911179</v>
      </c>
      <c r="AA48" t="str">
        <f t="shared" si="0"/>
        <v>龚路支行</v>
      </c>
      <c r="AB48" t="s">
        <v>71</v>
      </c>
      <c r="AC48">
        <v>0</v>
      </c>
      <c r="AD48">
        <v>0</v>
      </c>
      <c r="AE48">
        <v>1</v>
      </c>
      <c r="AF48">
        <v>0</v>
      </c>
      <c r="AG48" t="str">
        <f t="shared" si="1"/>
        <v>龚路支行</v>
      </c>
      <c r="AI48" s="90" t="s">
        <v>265</v>
      </c>
      <c r="AJ48" s="90" t="s">
        <v>188</v>
      </c>
      <c r="AL48" t="s">
        <v>219</v>
      </c>
      <c r="AM48">
        <v>0</v>
      </c>
      <c r="AN48">
        <v>0</v>
      </c>
      <c r="AO48">
        <v>1</v>
      </c>
      <c r="AP48">
        <v>0</v>
      </c>
      <c r="AR48" s="84" t="s">
        <v>219</v>
      </c>
      <c r="AS48" s="84">
        <v>0</v>
      </c>
      <c r="AT48" s="84">
        <v>0</v>
      </c>
      <c r="AU48" s="84">
        <v>1</v>
      </c>
      <c r="AV48" s="84">
        <v>0</v>
      </c>
    </row>
    <row r="49" spans="27:48">
      <c r="AA49">
        <f t="shared" si="0"/>
        <v>0</v>
      </c>
      <c r="AB49" t="s">
        <v>268</v>
      </c>
      <c r="AC49">
        <v>0</v>
      </c>
      <c r="AD49">
        <v>0</v>
      </c>
      <c r="AE49">
        <v>0</v>
      </c>
      <c r="AF49">
        <v>0</v>
      </c>
      <c r="AG49">
        <f t="shared" si="1"/>
        <v>0</v>
      </c>
      <c r="AI49" s="90" t="s">
        <v>269</v>
      </c>
      <c r="AJ49" s="90" t="s">
        <v>188</v>
      </c>
      <c r="AL49" t="s">
        <v>241</v>
      </c>
      <c r="AM49">
        <v>0</v>
      </c>
      <c r="AN49">
        <v>0</v>
      </c>
      <c r="AO49">
        <v>5</v>
      </c>
      <c r="AP49">
        <v>50000</v>
      </c>
      <c r="AR49" s="84" t="s">
        <v>241</v>
      </c>
      <c r="AS49" s="84">
        <v>0</v>
      </c>
      <c r="AT49" s="84">
        <v>0</v>
      </c>
      <c r="AU49" s="84">
        <v>5</v>
      </c>
      <c r="AV49" s="84">
        <v>50000</v>
      </c>
    </row>
    <row r="50" spans="27:48">
      <c r="AA50" t="str">
        <f t="shared" si="0"/>
        <v>妙境支行</v>
      </c>
      <c r="AB50" t="s">
        <v>79</v>
      </c>
      <c r="AC50">
        <v>0</v>
      </c>
      <c r="AD50">
        <v>3000</v>
      </c>
      <c r="AE50">
        <v>0</v>
      </c>
      <c r="AF50">
        <v>8500</v>
      </c>
      <c r="AG50" t="str">
        <f t="shared" si="1"/>
        <v>妙境支行</v>
      </c>
      <c r="AI50" s="90" t="s">
        <v>272</v>
      </c>
      <c r="AJ50" s="90" t="s">
        <v>188</v>
      </c>
      <c r="AL50" t="s">
        <v>157</v>
      </c>
      <c r="AM50">
        <v>0</v>
      </c>
      <c r="AN50">
        <v>30000</v>
      </c>
      <c r="AO50">
        <v>1</v>
      </c>
      <c r="AP50">
        <v>430000</v>
      </c>
      <c r="AR50" s="84" t="s">
        <v>157</v>
      </c>
      <c r="AS50" s="84">
        <v>0</v>
      </c>
      <c r="AT50" s="84">
        <v>30000</v>
      </c>
      <c r="AU50" s="84">
        <v>1</v>
      </c>
      <c r="AV50" s="84">
        <v>430000</v>
      </c>
    </row>
    <row r="51" spans="27:48">
      <c r="AA51">
        <f t="shared" si="0"/>
        <v>0</v>
      </c>
      <c r="AB51" t="s">
        <v>273</v>
      </c>
      <c r="AC51">
        <v>0</v>
      </c>
      <c r="AD51">
        <v>0</v>
      </c>
      <c r="AE51">
        <v>0</v>
      </c>
      <c r="AF51">
        <v>0</v>
      </c>
      <c r="AG51">
        <f t="shared" si="1"/>
        <v>0</v>
      </c>
      <c r="AI51" s="90" t="s">
        <v>274</v>
      </c>
      <c r="AJ51" s="90" t="s">
        <v>188</v>
      </c>
      <c r="AL51" t="s">
        <v>135</v>
      </c>
      <c r="AM51">
        <v>1</v>
      </c>
      <c r="AN51">
        <v>0</v>
      </c>
      <c r="AO51">
        <v>3</v>
      </c>
      <c r="AP51">
        <v>34200</v>
      </c>
      <c r="AR51" s="84" t="s">
        <v>135</v>
      </c>
      <c r="AS51" s="84">
        <v>1</v>
      </c>
      <c r="AT51" s="84">
        <v>0</v>
      </c>
      <c r="AU51" s="84">
        <v>3</v>
      </c>
      <c r="AV51" s="84">
        <v>34200</v>
      </c>
    </row>
    <row r="52" spans="27:48">
      <c r="AA52" t="str">
        <f t="shared" si="0"/>
        <v>龚路支行</v>
      </c>
      <c r="AB52" t="s">
        <v>115</v>
      </c>
      <c r="AC52">
        <v>0</v>
      </c>
      <c r="AD52">
        <v>0</v>
      </c>
      <c r="AE52">
        <v>6</v>
      </c>
      <c r="AF52">
        <v>90000</v>
      </c>
      <c r="AG52" t="str">
        <f t="shared" si="1"/>
        <v>龚路支行</v>
      </c>
      <c r="AI52" s="90" t="s">
        <v>276</v>
      </c>
      <c r="AJ52" s="90" t="s">
        <v>188</v>
      </c>
      <c r="AL52" t="s">
        <v>117</v>
      </c>
      <c r="AM52">
        <v>0</v>
      </c>
      <c r="AN52">
        <v>0</v>
      </c>
      <c r="AO52">
        <v>7</v>
      </c>
      <c r="AP52">
        <v>1000</v>
      </c>
      <c r="AR52" s="84" t="s">
        <v>117</v>
      </c>
      <c r="AS52" s="84">
        <v>0</v>
      </c>
      <c r="AT52" s="84">
        <v>0</v>
      </c>
      <c r="AU52" s="84">
        <v>7</v>
      </c>
      <c r="AV52" s="84">
        <v>1000</v>
      </c>
    </row>
    <row r="53" spans="27:48">
      <c r="AA53">
        <f t="shared" si="0"/>
        <v>0</v>
      </c>
      <c r="AB53" t="s">
        <v>278</v>
      </c>
      <c r="AC53">
        <v>0</v>
      </c>
      <c r="AD53">
        <v>0</v>
      </c>
      <c r="AE53">
        <v>0</v>
      </c>
      <c r="AF53">
        <v>0</v>
      </c>
      <c r="AG53">
        <f t="shared" si="1"/>
        <v>0</v>
      </c>
      <c r="AI53" s="90" t="s">
        <v>279</v>
      </c>
      <c r="AJ53" s="90" t="s">
        <v>188</v>
      </c>
      <c r="AL53" t="s">
        <v>199</v>
      </c>
      <c r="AM53">
        <v>0</v>
      </c>
      <c r="AN53">
        <v>0</v>
      </c>
      <c r="AO53">
        <v>0</v>
      </c>
      <c r="AP53">
        <v>0</v>
      </c>
      <c r="AR53" s="84" t="s">
        <v>199</v>
      </c>
      <c r="AS53" s="84">
        <v>0</v>
      </c>
      <c r="AT53" s="84">
        <v>0</v>
      </c>
      <c r="AU53" s="84">
        <v>0</v>
      </c>
      <c r="AV53" s="84">
        <v>0</v>
      </c>
    </row>
    <row r="54" spans="27:48">
      <c r="AA54" t="str">
        <f t="shared" si="0"/>
        <v>三林支行</v>
      </c>
      <c r="AB54" t="s">
        <v>281</v>
      </c>
      <c r="AC54">
        <v>0</v>
      </c>
      <c r="AD54">
        <v>0</v>
      </c>
      <c r="AE54">
        <v>0</v>
      </c>
      <c r="AF54">
        <v>200000</v>
      </c>
      <c r="AG54" t="str">
        <f t="shared" si="1"/>
        <v>三林支行</v>
      </c>
      <c r="AI54" s="90" t="s">
        <v>282</v>
      </c>
      <c r="AJ54" s="90" t="s">
        <v>188</v>
      </c>
      <c r="AL54" t="s">
        <v>84</v>
      </c>
      <c r="AM54">
        <v>0</v>
      </c>
      <c r="AN54">
        <v>200000</v>
      </c>
      <c r="AO54">
        <v>11</v>
      </c>
      <c r="AP54">
        <v>431000</v>
      </c>
      <c r="AR54" s="84" t="s">
        <v>84</v>
      </c>
      <c r="AS54" s="84">
        <v>0</v>
      </c>
      <c r="AT54" s="84">
        <v>200000</v>
      </c>
      <c r="AU54" s="84">
        <v>11</v>
      </c>
      <c r="AV54" s="84">
        <v>431000</v>
      </c>
    </row>
    <row r="55" spans="27:48">
      <c r="AA55" t="str">
        <f t="shared" si="0"/>
        <v>川沙支行</v>
      </c>
      <c r="AB55" t="s">
        <v>284</v>
      </c>
      <c r="AC55">
        <v>0</v>
      </c>
      <c r="AD55">
        <v>0</v>
      </c>
      <c r="AE55">
        <v>0</v>
      </c>
      <c r="AF55">
        <v>0</v>
      </c>
      <c r="AG55" t="str">
        <f t="shared" si="1"/>
        <v>川沙支行</v>
      </c>
      <c r="AI55" s="89" t="s">
        <v>285</v>
      </c>
      <c r="AJ55" s="90" t="s">
        <v>286</v>
      </c>
      <c r="AL55" t="s">
        <v>128</v>
      </c>
      <c r="AM55">
        <v>0</v>
      </c>
      <c r="AN55">
        <v>0</v>
      </c>
      <c r="AO55">
        <v>0</v>
      </c>
      <c r="AP55">
        <v>50000</v>
      </c>
      <c r="AR55" s="84" t="s">
        <v>128</v>
      </c>
      <c r="AS55" s="84">
        <v>0</v>
      </c>
      <c r="AT55" s="84">
        <v>0</v>
      </c>
      <c r="AU55" s="84">
        <v>0</v>
      </c>
      <c r="AV55" s="84">
        <v>50000</v>
      </c>
    </row>
    <row r="56" spans="27:48">
      <c r="AA56">
        <f t="shared" si="0"/>
        <v>0</v>
      </c>
      <c r="AB56" t="s">
        <v>288</v>
      </c>
      <c r="AC56">
        <v>0</v>
      </c>
      <c r="AD56">
        <v>0</v>
      </c>
      <c r="AE56">
        <v>0</v>
      </c>
      <c r="AF56">
        <v>0</v>
      </c>
      <c r="AG56">
        <f t="shared" si="1"/>
        <v>0</v>
      </c>
      <c r="AI56" s="90" t="s">
        <v>289</v>
      </c>
      <c r="AJ56" s="90" t="s">
        <v>286</v>
      </c>
      <c r="AL56" t="s">
        <v>290</v>
      </c>
      <c r="AM56">
        <v>0</v>
      </c>
      <c r="AN56">
        <v>0</v>
      </c>
      <c r="AO56">
        <v>1</v>
      </c>
      <c r="AP56">
        <v>0</v>
      </c>
      <c r="AR56" s="84" t="s">
        <v>290</v>
      </c>
      <c r="AS56" s="84">
        <v>0</v>
      </c>
      <c r="AT56" s="84">
        <v>0</v>
      </c>
      <c r="AU56" s="84">
        <v>1</v>
      </c>
      <c r="AV56" s="84">
        <v>0</v>
      </c>
    </row>
    <row r="57" spans="27:48">
      <c r="AA57">
        <f t="shared" si="0"/>
        <v>0</v>
      </c>
      <c r="AB57" t="s">
        <v>292</v>
      </c>
      <c r="AC57">
        <v>0</v>
      </c>
      <c r="AD57">
        <v>0</v>
      </c>
      <c r="AE57">
        <v>0</v>
      </c>
      <c r="AF57">
        <v>0</v>
      </c>
      <c r="AG57">
        <f t="shared" si="1"/>
        <v>0</v>
      </c>
      <c r="AI57" s="90" t="s">
        <v>293</v>
      </c>
      <c r="AJ57" s="90" t="s">
        <v>286</v>
      </c>
      <c r="AL57" t="s">
        <v>73</v>
      </c>
      <c r="AM57">
        <v>0</v>
      </c>
      <c r="AN57">
        <v>102000</v>
      </c>
      <c r="AO57">
        <v>0</v>
      </c>
      <c r="AP57">
        <v>278000</v>
      </c>
      <c r="AR57" s="84" t="s">
        <v>73</v>
      </c>
      <c r="AS57" s="84">
        <v>0</v>
      </c>
      <c r="AT57" s="84">
        <v>102000</v>
      </c>
      <c r="AU57" s="84">
        <v>0</v>
      </c>
      <c r="AV57" s="84">
        <v>278000</v>
      </c>
    </row>
    <row r="58" spans="27:48">
      <c r="AA58" t="str">
        <f t="shared" si="0"/>
        <v>唐镇支行</v>
      </c>
      <c r="AB58" t="s">
        <v>294</v>
      </c>
      <c r="AC58">
        <v>0</v>
      </c>
      <c r="AD58">
        <v>0</v>
      </c>
      <c r="AE58">
        <v>0</v>
      </c>
      <c r="AF58">
        <v>0</v>
      </c>
      <c r="AG58" t="str">
        <f t="shared" si="1"/>
        <v>唐镇支行</v>
      </c>
      <c r="AI58" s="90" t="s">
        <v>295</v>
      </c>
      <c r="AJ58" s="90" t="s">
        <v>286</v>
      </c>
      <c r="AL58" t="s">
        <v>229</v>
      </c>
      <c r="AM58">
        <v>0</v>
      </c>
      <c r="AN58">
        <v>0</v>
      </c>
      <c r="AO58">
        <v>1</v>
      </c>
      <c r="AP58">
        <v>0</v>
      </c>
      <c r="AR58" s="84" t="s">
        <v>229</v>
      </c>
      <c r="AS58" s="84">
        <v>0</v>
      </c>
      <c r="AT58" s="84">
        <v>0</v>
      </c>
      <c r="AU58" s="84">
        <v>1</v>
      </c>
      <c r="AV58" s="84">
        <v>0</v>
      </c>
    </row>
    <row r="59" spans="27:48">
      <c r="AA59" t="str">
        <f t="shared" si="0"/>
        <v>凌兆分理处</v>
      </c>
      <c r="AB59" t="s">
        <v>296</v>
      </c>
      <c r="AC59">
        <v>0</v>
      </c>
      <c r="AD59">
        <v>0</v>
      </c>
      <c r="AE59">
        <v>0</v>
      </c>
      <c r="AF59">
        <v>0</v>
      </c>
      <c r="AG59" t="str">
        <f t="shared" si="1"/>
        <v>凌兆分理处</v>
      </c>
      <c r="AI59" s="90" t="s">
        <v>191</v>
      </c>
      <c r="AJ59" s="90" t="s">
        <v>286</v>
      </c>
      <c r="AL59" t="s">
        <v>286</v>
      </c>
      <c r="AM59">
        <v>0</v>
      </c>
      <c r="AN59">
        <v>0</v>
      </c>
      <c r="AO59">
        <v>0</v>
      </c>
      <c r="AP59">
        <v>0</v>
      </c>
      <c r="AR59" s="84" t="s">
        <v>286</v>
      </c>
      <c r="AS59" s="84">
        <v>0</v>
      </c>
      <c r="AT59" s="84">
        <v>0</v>
      </c>
      <c r="AU59" s="84">
        <v>0</v>
      </c>
      <c r="AV59" s="84">
        <v>0</v>
      </c>
    </row>
    <row r="60" spans="27:48">
      <c r="AA60" t="str">
        <f t="shared" si="0"/>
        <v>营业部</v>
      </c>
      <c r="AB60" t="s">
        <v>297</v>
      </c>
      <c r="AC60">
        <v>0</v>
      </c>
      <c r="AD60">
        <v>0</v>
      </c>
      <c r="AE60">
        <v>0</v>
      </c>
      <c r="AF60">
        <v>0</v>
      </c>
      <c r="AG60" t="str">
        <f t="shared" si="1"/>
        <v>营业部</v>
      </c>
      <c r="AI60" s="90" t="s">
        <v>298</v>
      </c>
      <c r="AJ60" s="90" t="s">
        <v>286</v>
      </c>
      <c r="AL60" t="s">
        <v>299</v>
      </c>
      <c r="AM60">
        <v>0</v>
      </c>
      <c r="AN60">
        <v>0</v>
      </c>
      <c r="AO60">
        <v>0</v>
      </c>
      <c r="AP60">
        <v>200000</v>
      </c>
      <c r="AR60" s="84" t="s">
        <v>299</v>
      </c>
      <c r="AS60" s="84">
        <v>0</v>
      </c>
      <c r="AT60" s="84">
        <v>0</v>
      </c>
      <c r="AU60" s="84">
        <v>0</v>
      </c>
      <c r="AV60" s="84">
        <v>200000</v>
      </c>
    </row>
    <row r="61" spans="27:48">
      <c r="AA61">
        <f t="shared" si="0"/>
        <v>0</v>
      </c>
      <c r="AB61" t="s">
        <v>301</v>
      </c>
      <c r="AC61">
        <v>0</v>
      </c>
      <c r="AD61">
        <v>0</v>
      </c>
      <c r="AE61">
        <v>0</v>
      </c>
      <c r="AF61">
        <v>0</v>
      </c>
      <c r="AG61">
        <f t="shared" si="1"/>
        <v>0</v>
      </c>
      <c r="AI61" s="90" t="s">
        <v>302</v>
      </c>
      <c r="AJ61" s="90" t="s">
        <v>286</v>
      </c>
      <c r="AL61" t="s">
        <v>66</v>
      </c>
      <c r="AM61">
        <v>0</v>
      </c>
      <c r="AN61">
        <v>100000</v>
      </c>
      <c r="AO61">
        <v>1</v>
      </c>
      <c r="AP61">
        <v>456000</v>
      </c>
      <c r="AR61" s="84" t="s">
        <v>66</v>
      </c>
      <c r="AS61" s="84">
        <v>0</v>
      </c>
      <c r="AT61" s="84">
        <v>100000</v>
      </c>
      <c r="AU61" s="84">
        <v>1</v>
      </c>
      <c r="AV61" s="84">
        <v>456000</v>
      </c>
    </row>
    <row r="62" spans="27:48">
      <c r="AA62" t="str">
        <f t="shared" si="0"/>
        <v>王港支行</v>
      </c>
      <c r="AB62" t="s">
        <v>304</v>
      </c>
      <c r="AC62">
        <v>0</v>
      </c>
      <c r="AD62">
        <v>0</v>
      </c>
      <c r="AE62">
        <v>0</v>
      </c>
      <c r="AF62">
        <v>0</v>
      </c>
      <c r="AG62" t="str">
        <f t="shared" si="1"/>
        <v>王港支行</v>
      </c>
      <c r="AI62" s="90" t="s">
        <v>305</v>
      </c>
      <c r="AJ62" s="90" t="s">
        <v>286</v>
      </c>
      <c r="AL62" t="s">
        <v>146</v>
      </c>
      <c r="AM62">
        <v>7</v>
      </c>
      <c r="AN62">
        <v>1614159</v>
      </c>
      <c r="AO62">
        <v>200</v>
      </c>
      <c r="AP62">
        <v>17069940</v>
      </c>
      <c r="AR62" s="84" t="s">
        <v>146</v>
      </c>
      <c r="AS62" s="84">
        <v>7</v>
      </c>
      <c r="AT62" s="84">
        <v>1614159</v>
      </c>
      <c r="AU62" s="84">
        <v>200</v>
      </c>
      <c r="AV62" s="84">
        <v>17069940</v>
      </c>
    </row>
    <row r="63" spans="27:48">
      <c r="AA63">
        <f t="shared" si="0"/>
        <v>0</v>
      </c>
      <c r="AB63" t="s">
        <v>306</v>
      </c>
      <c r="AC63">
        <v>0</v>
      </c>
      <c r="AD63">
        <v>0</v>
      </c>
      <c r="AE63">
        <v>0</v>
      </c>
      <c r="AF63">
        <v>0</v>
      </c>
      <c r="AG63">
        <f t="shared" si="1"/>
        <v>0</v>
      </c>
      <c r="AI63" s="90" t="s">
        <v>307</v>
      </c>
      <c r="AJ63" s="90" t="s">
        <v>286</v>
      </c>
      <c r="AL63" t="s">
        <v>151</v>
      </c>
      <c r="AM63">
        <v>14</v>
      </c>
      <c r="AN63">
        <v>3228318</v>
      </c>
      <c r="AO63">
        <v>400</v>
      </c>
      <c r="AP63">
        <v>34139880</v>
      </c>
      <c r="AR63" s="84" t="s">
        <v>151</v>
      </c>
      <c r="AS63" s="84">
        <v>14</v>
      </c>
      <c r="AT63" s="84">
        <v>3228318</v>
      </c>
      <c r="AU63" s="84">
        <v>400</v>
      </c>
      <c r="AV63" s="84">
        <v>34139880</v>
      </c>
    </row>
    <row r="64" spans="27:36">
      <c r="AA64" t="str">
        <f t="shared" si="0"/>
        <v>芳华分理处</v>
      </c>
      <c r="AB64" t="s">
        <v>85</v>
      </c>
      <c r="AC64">
        <v>0</v>
      </c>
      <c r="AD64">
        <v>0</v>
      </c>
      <c r="AE64">
        <v>4</v>
      </c>
      <c r="AF64">
        <v>0</v>
      </c>
      <c r="AG64" t="str">
        <f t="shared" si="1"/>
        <v>芳华分理处</v>
      </c>
      <c r="AI64" s="90" t="s">
        <v>309</v>
      </c>
      <c r="AJ64" s="90" t="s">
        <v>286</v>
      </c>
    </row>
    <row r="65" spans="27:36">
      <c r="AA65" t="str">
        <f t="shared" si="0"/>
        <v>运营管理部</v>
      </c>
      <c r="AB65" t="s">
        <v>310</v>
      </c>
      <c r="AC65">
        <v>0</v>
      </c>
      <c r="AD65">
        <v>0</v>
      </c>
      <c r="AE65">
        <v>0</v>
      </c>
      <c r="AF65">
        <v>0</v>
      </c>
      <c r="AG65" t="str">
        <f t="shared" si="1"/>
        <v>运营管理部</v>
      </c>
      <c r="AI65" s="90" t="s">
        <v>52</v>
      </c>
      <c r="AJ65" s="90" t="s">
        <v>286</v>
      </c>
    </row>
    <row r="66" spans="27:36">
      <c r="AA66">
        <f t="shared" ref="AA66:AA129" si="9">AG66</f>
        <v>0</v>
      </c>
      <c r="AB66" t="s">
        <v>311</v>
      </c>
      <c r="AC66">
        <v>0</v>
      </c>
      <c r="AD66">
        <v>0</v>
      </c>
      <c r="AE66">
        <v>0</v>
      </c>
      <c r="AF66">
        <v>0</v>
      </c>
      <c r="AG66">
        <f t="shared" ref="AG66:AG129" si="10">IFERROR(VLOOKUP(AB66,$AI:$AJ,2,FALSE),0)</f>
        <v>0</v>
      </c>
      <c r="AI66" s="90" t="s">
        <v>312</v>
      </c>
      <c r="AJ66" s="90" t="s">
        <v>286</v>
      </c>
    </row>
    <row r="67" spans="27:36">
      <c r="AA67" t="str">
        <f t="shared" si="9"/>
        <v>陆家嘴支行</v>
      </c>
      <c r="AB67" t="s">
        <v>314</v>
      </c>
      <c r="AC67">
        <v>0</v>
      </c>
      <c r="AD67">
        <v>0</v>
      </c>
      <c r="AE67">
        <v>0</v>
      </c>
      <c r="AF67">
        <v>20000</v>
      </c>
      <c r="AG67" t="str">
        <f t="shared" si="10"/>
        <v>陆家嘴支行</v>
      </c>
      <c r="AI67" s="90" t="s">
        <v>315</v>
      </c>
      <c r="AJ67" s="90" t="s">
        <v>286</v>
      </c>
    </row>
    <row r="68" spans="27:36">
      <c r="AA68" t="str">
        <f t="shared" si="9"/>
        <v>江镇支行</v>
      </c>
      <c r="AB68" t="s">
        <v>317</v>
      </c>
      <c r="AC68">
        <v>0</v>
      </c>
      <c r="AD68">
        <v>0</v>
      </c>
      <c r="AE68">
        <v>0</v>
      </c>
      <c r="AF68">
        <v>2000</v>
      </c>
      <c r="AG68" t="str">
        <f t="shared" si="10"/>
        <v>江镇支行</v>
      </c>
      <c r="AI68" s="90" t="s">
        <v>318</v>
      </c>
      <c r="AJ68" s="90" t="s">
        <v>286</v>
      </c>
    </row>
    <row r="69" spans="27:36">
      <c r="AA69" t="str">
        <f t="shared" si="9"/>
        <v>张江支行</v>
      </c>
      <c r="AB69" t="s">
        <v>126</v>
      </c>
      <c r="AC69">
        <v>0</v>
      </c>
      <c r="AD69">
        <v>0</v>
      </c>
      <c r="AE69">
        <v>1</v>
      </c>
      <c r="AF69">
        <v>0</v>
      </c>
      <c r="AG69" t="str">
        <f t="shared" si="10"/>
        <v>张江支行</v>
      </c>
      <c r="AI69" s="90" t="s">
        <v>319</v>
      </c>
      <c r="AJ69" s="90" t="s">
        <v>286</v>
      </c>
    </row>
    <row r="70" spans="27:36">
      <c r="AA70" t="str">
        <f t="shared" si="9"/>
        <v>办公室</v>
      </c>
      <c r="AB70" t="s">
        <v>106</v>
      </c>
      <c r="AC70">
        <v>0</v>
      </c>
      <c r="AD70">
        <v>0</v>
      </c>
      <c r="AE70">
        <v>0</v>
      </c>
      <c r="AF70">
        <v>0</v>
      </c>
      <c r="AG70" t="str">
        <f t="shared" si="10"/>
        <v>办公室</v>
      </c>
      <c r="AI70" s="90" t="s">
        <v>320</v>
      </c>
      <c r="AJ70" s="90" t="s">
        <v>286</v>
      </c>
    </row>
    <row r="71" spans="27:36">
      <c r="AA71" t="str">
        <f t="shared" si="9"/>
        <v>严桥支行</v>
      </c>
      <c r="AB71" t="s">
        <v>322</v>
      </c>
      <c r="AC71">
        <v>0</v>
      </c>
      <c r="AD71">
        <v>0</v>
      </c>
      <c r="AE71">
        <v>0</v>
      </c>
      <c r="AF71">
        <v>0</v>
      </c>
      <c r="AG71" t="str">
        <f t="shared" si="10"/>
        <v>严桥支行</v>
      </c>
      <c r="AI71" s="90" t="s">
        <v>323</v>
      </c>
      <c r="AJ71" s="90" t="s">
        <v>286</v>
      </c>
    </row>
    <row r="72" spans="27:36">
      <c r="AA72" t="str">
        <f t="shared" si="9"/>
        <v>王港支行</v>
      </c>
      <c r="AB72" t="s">
        <v>324</v>
      </c>
      <c r="AC72">
        <v>0</v>
      </c>
      <c r="AD72">
        <v>0</v>
      </c>
      <c r="AE72">
        <v>0</v>
      </c>
      <c r="AF72">
        <v>0</v>
      </c>
      <c r="AG72" t="str">
        <f t="shared" si="10"/>
        <v>王港支行</v>
      </c>
      <c r="AI72" s="90" t="s">
        <v>325</v>
      </c>
      <c r="AJ72" s="90" t="s">
        <v>286</v>
      </c>
    </row>
    <row r="73" spans="27:36">
      <c r="AA73">
        <f t="shared" si="9"/>
        <v>0</v>
      </c>
      <c r="AB73" t="s">
        <v>327</v>
      </c>
      <c r="AC73">
        <v>0</v>
      </c>
      <c r="AD73">
        <v>0</v>
      </c>
      <c r="AE73">
        <v>0</v>
      </c>
      <c r="AF73">
        <v>2600</v>
      </c>
      <c r="AG73">
        <f t="shared" si="10"/>
        <v>0</v>
      </c>
      <c r="AI73" s="90" t="s">
        <v>328</v>
      </c>
      <c r="AJ73" s="90" t="s">
        <v>286</v>
      </c>
    </row>
    <row r="74" spans="27:36">
      <c r="AA74" t="str">
        <f t="shared" si="9"/>
        <v>御桥分理处</v>
      </c>
      <c r="AB74" t="s">
        <v>329</v>
      </c>
      <c r="AC74">
        <v>0</v>
      </c>
      <c r="AD74">
        <v>0</v>
      </c>
      <c r="AE74">
        <v>0</v>
      </c>
      <c r="AF74">
        <v>0</v>
      </c>
      <c r="AG74" t="str">
        <f t="shared" si="10"/>
        <v>御桥分理处</v>
      </c>
      <c r="AI74" s="90" t="s">
        <v>330</v>
      </c>
      <c r="AJ74" s="90" t="s">
        <v>286</v>
      </c>
    </row>
    <row r="75" spans="27:36">
      <c r="AA75">
        <f t="shared" si="9"/>
        <v>0</v>
      </c>
      <c r="AB75" t="s">
        <v>332</v>
      </c>
      <c r="AC75">
        <v>0</v>
      </c>
      <c r="AD75">
        <v>0</v>
      </c>
      <c r="AE75">
        <v>0</v>
      </c>
      <c r="AF75">
        <v>0</v>
      </c>
      <c r="AG75">
        <f t="shared" si="10"/>
        <v>0</v>
      </c>
      <c r="AI75" s="90" t="s">
        <v>333</v>
      </c>
      <c r="AJ75" s="90" t="s">
        <v>286</v>
      </c>
    </row>
    <row r="76" spans="27:36">
      <c r="AA76" t="str">
        <f t="shared" si="9"/>
        <v>零售市场部</v>
      </c>
      <c r="AB76" t="s">
        <v>131</v>
      </c>
      <c r="AC76">
        <v>0</v>
      </c>
      <c r="AD76">
        <v>11700</v>
      </c>
      <c r="AE76">
        <v>1</v>
      </c>
      <c r="AF76">
        <v>281700</v>
      </c>
      <c r="AG76" t="str">
        <f t="shared" si="10"/>
        <v>零售市场部</v>
      </c>
      <c r="AI76" s="90" t="s">
        <v>335</v>
      </c>
      <c r="AJ76" s="90" t="s">
        <v>286</v>
      </c>
    </row>
    <row r="77" spans="27:36">
      <c r="AA77" t="str">
        <f t="shared" si="9"/>
        <v>零售金融部</v>
      </c>
      <c r="AB77" t="s">
        <v>265</v>
      </c>
      <c r="AC77">
        <v>0</v>
      </c>
      <c r="AD77">
        <v>0</v>
      </c>
      <c r="AE77">
        <v>0</v>
      </c>
      <c r="AF77">
        <v>0</v>
      </c>
      <c r="AG77" t="str">
        <f t="shared" si="10"/>
        <v>零售金融部</v>
      </c>
      <c r="AI77" s="90" t="s">
        <v>310</v>
      </c>
      <c r="AJ77" s="90" t="s">
        <v>286</v>
      </c>
    </row>
    <row r="78" spans="27:36">
      <c r="AA78" t="str">
        <f t="shared" si="9"/>
        <v>民耀分理处</v>
      </c>
      <c r="AB78" t="s">
        <v>139</v>
      </c>
      <c r="AC78">
        <v>0</v>
      </c>
      <c r="AD78">
        <v>0</v>
      </c>
      <c r="AE78">
        <v>1</v>
      </c>
      <c r="AF78">
        <v>0</v>
      </c>
      <c r="AG78" t="str">
        <f t="shared" si="10"/>
        <v>民耀分理处</v>
      </c>
      <c r="AI78" s="90" t="s">
        <v>337</v>
      </c>
      <c r="AJ78" s="90" t="s">
        <v>286</v>
      </c>
    </row>
    <row r="79" spans="27:36">
      <c r="AA79" t="str">
        <f t="shared" si="9"/>
        <v>花木支行</v>
      </c>
      <c r="AB79" t="s">
        <v>339</v>
      </c>
      <c r="AC79">
        <v>0</v>
      </c>
      <c r="AD79">
        <v>0</v>
      </c>
      <c r="AE79">
        <v>0</v>
      </c>
      <c r="AF79">
        <v>0</v>
      </c>
      <c r="AG79" t="str">
        <f t="shared" si="10"/>
        <v>花木支行</v>
      </c>
      <c r="AI79" s="90" t="s">
        <v>337</v>
      </c>
      <c r="AJ79" s="90" t="s">
        <v>286</v>
      </c>
    </row>
    <row r="80" spans="27:36">
      <c r="AA80" t="str">
        <f t="shared" si="9"/>
        <v>南新分理处</v>
      </c>
      <c r="AB80" t="s">
        <v>340</v>
      </c>
      <c r="AC80">
        <v>0</v>
      </c>
      <c r="AD80">
        <v>0</v>
      </c>
      <c r="AE80">
        <v>0</v>
      </c>
      <c r="AF80">
        <v>0</v>
      </c>
      <c r="AG80" t="str">
        <f t="shared" si="10"/>
        <v>南新分理处</v>
      </c>
      <c r="AI80" s="90" t="s">
        <v>341</v>
      </c>
      <c r="AJ80" s="90" t="s">
        <v>286</v>
      </c>
    </row>
    <row r="81" spans="27:36">
      <c r="AA81" t="str">
        <f t="shared" si="9"/>
        <v>唐镇支行</v>
      </c>
      <c r="AB81" t="s">
        <v>343</v>
      </c>
      <c r="AC81">
        <v>0</v>
      </c>
      <c r="AD81">
        <v>0</v>
      </c>
      <c r="AE81">
        <v>0</v>
      </c>
      <c r="AF81">
        <v>0</v>
      </c>
      <c r="AG81" t="str">
        <f t="shared" si="10"/>
        <v>唐镇支行</v>
      </c>
      <c r="AI81" s="90" t="s">
        <v>344</v>
      </c>
      <c r="AJ81" s="90" t="s">
        <v>286</v>
      </c>
    </row>
    <row r="82" spans="27:36">
      <c r="AA82" t="str">
        <f t="shared" si="9"/>
        <v>杨思支行</v>
      </c>
      <c r="AB82" t="s">
        <v>144</v>
      </c>
      <c r="AC82">
        <v>0</v>
      </c>
      <c r="AD82">
        <v>0</v>
      </c>
      <c r="AE82">
        <v>0</v>
      </c>
      <c r="AF82">
        <v>0</v>
      </c>
      <c r="AG82" t="str">
        <f t="shared" si="10"/>
        <v>杨思支行</v>
      </c>
      <c r="AI82" s="90" t="s">
        <v>346</v>
      </c>
      <c r="AJ82" s="90" t="s">
        <v>286</v>
      </c>
    </row>
    <row r="83" spans="27:36">
      <c r="AA83" t="str">
        <f t="shared" si="9"/>
        <v>零售市场部</v>
      </c>
      <c r="AB83" t="s">
        <v>56</v>
      </c>
      <c r="AC83">
        <v>0</v>
      </c>
      <c r="AD83">
        <v>0</v>
      </c>
      <c r="AE83">
        <v>6</v>
      </c>
      <c r="AF83">
        <v>100000</v>
      </c>
      <c r="AG83" t="str">
        <f t="shared" si="10"/>
        <v>零售市场部</v>
      </c>
      <c r="AI83" s="90" t="s">
        <v>348</v>
      </c>
      <c r="AJ83" s="90" t="s">
        <v>286</v>
      </c>
    </row>
    <row r="84" spans="27:36">
      <c r="AA84" t="str">
        <f t="shared" si="9"/>
        <v>曹路支行</v>
      </c>
      <c r="AB84" t="s">
        <v>63</v>
      </c>
      <c r="AC84">
        <v>0</v>
      </c>
      <c r="AD84">
        <v>0</v>
      </c>
      <c r="AE84">
        <v>0</v>
      </c>
      <c r="AF84">
        <v>0</v>
      </c>
      <c r="AG84" t="str">
        <f t="shared" si="10"/>
        <v>曹路支行</v>
      </c>
      <c r="AI84" s="90" t="s">
        <v>350</v>
      </c>
      <c r="AJ84" s="90" t="s">
        <v>286</v>
      </c>
    </row>
    <row r="85" spans="27:36">
      <c r="AA85" t="str">
        <f t="shared" si="9"/>
        <v>零售金融部</v>
      </c>
      <c r="AB85" t="s">
        <v>279</v>
      </c>
      <c r="AC85">
        <v>0</v>
      </c>
      <c r="AD85">
        <v>0</v>
      </c>
      <c r="AE85">
        <v>0</v>
      </c>
      <c r="AF85">
        <v>0</v>
      </c>
      <c r="AG85" t="str">
        <f t="shared" si="10"/>
        <v>零售金融部</v>
      </c>
      <c r="AI85" s="90" t="s">
        <v>351</v>
      </c>
      <c r="AJ85" s="90" t="s">
        <v>286</v>
      </c>
    </row>
    <row r="86" spans="27:36">
      <c r="AA86" t="str">
        <f t="shared" si="9"/>
        <v>市场一部</v>
      </c>
      <c r="AB86" t="s">
        <v>352</v>
      </c>
      <c r="AC86">
        <v>0</v>
      </c>
      <c r="AD86">
        <v>0</v>
      </c>
      <c r="AE86">
        <v>0</v>
      </c>
      <c r="AF86">
        <v>0</v>
      </c>
      <c r="AG86" t="str">
        <f t="shared" si="10"/>
        <v>市场一部</v>
      </c>
      <c r="AI86" s="90" t="s">
        <v>353</v>
      </c>
      <c r="AJ86" s="90" t="s">
        <v>286</v>
      </c>
    </row>
    <row r="87" spans="27:36">
      <c r="AA87" t="str">
        <f t="shared" si="9"/>
        <v>零售市场部</v>
      </c>
      <c r="AB87" t="s">
        <v>355</v>
      </c>
      <c r="AC87">
        <v>0</v>
      </c>
      <c r="AD87">
        <v>0</v>
      </c>
      <c r="AE87">
        <v>0</v>
      </c>
      <c r="AF87">
        <v>0</v>
      </c>
      <c r="AG87" t="str">
        <f t="shared" si="10"/>
        <v>零售市场部</v>
      </c>
      <c r="AI87" s="90" t="s">
        <v>356</v>
      </c>
      <c r="AJ87" s="90" t="s">
        <v>286</v>
      </c>
    </row>
    <row r="88" spans="27:36">
      <c r="AA88" t="str">
        <f t="shared" si="9"/>
        <v>张江支行</v>
      </c>
      <c r="AB88" t="s">
        <v>358</v>
      </c>
      <c r="AC88">
        <v>0</v>
      </c>
      <c r="AD88">
        <v>0</v>
      </c>
      <c r="AE88">
        <v>0</v>
      </c>
      <c r="AF88">
        <v>0</v>
      </c>
      <c r="AG88" t="str">
        <f t="shared" si="10"/>
        <v>张江支行</v>
      </c>
      <c r="AI88" s="90" t="s">
        <v>359</v>
      </c>
      <c r="AJ88" s="90" t="s">
        <v>286</v>
      </c>
    </row>
    <row r="89" spans="27:36">
      <c r="AA89" t="str">
        <f t="shared" si="9"/>
        <v>合庆支行</v>
      </c>
      <c r="AB89" t="s">
        <v>103</v>
      </c>
      <c r="AC89">
        <v>0</v>
      </c>
      <c r="AD89">
        <v>0</v>
      </c>
      <c r="AE89">
        <v>2</v>
      </c>
      <c r="AF89">
        <v>0</v>
      </c>
      <c r="AG89" t="str">
        <f t="shared" si="10"/>
        <v>合庆支行</v>
      </c>
      <c r="AI89" s="90" t="s">
        <v>361</v>
      </c>
      <c r="AJ89" s="90" t="s">
        <v>286</v>
      </c>
    </row>
    <row r="90" spans="27:36">
      <c r="AA90" t="str">
        <f t="shared" si="9"/>
        <v>合庆支行</v>
      </c>
      <c r="AB90" t="s">
        <v>161</v>
      </c>
      <c r="AC90">
        <v>0</v>
      </c>
      <c r="AD90">
        <v>2000</v>
      </c>
      <c r="AE90">
        <v>0</v>
      </c>
      <c r="AF90">
        <v>138000</v>
      </c>
      <c r="AG90" t="str">
        <f t="shared" si="10"/>
        <v>合庆支行</v>
      </c>
      <c r="AI90" s="90" t="s">
        <v>363</v>
      </c>
      <c r="AJ90" s="90" t="s">
        <v>286</v>
      </c>
    </row>
    <row r="91" spans="27:36">
      <c r="AA91" t="str">
        <f t="shared" si="9"/>
        <v>凌桥支行</v>
      </c>
      <c r="AB91" t="s">
        <v>365</v>
      </c>
      <c r="AC91">
        <v>0</v>
      </c>
      <c r="AD91">
        <v>0</v>
      </c>
      <c r="AE91">
        <v>1</v>
      </c>
      <c r="AF91">
        <v>0</v>
      </c>
      <c r="AG91" t="str">
        <f t="shared" si="10"/>
        <v>凌桥支行</v>
      </c>
      <c r="AI91" s="90" t="s">
        <v>366</v>
      </c>
      <c r="AJ91" s="90" t="s">
        <v>286</v>
      </c>
    </row>
    <row r="92" spans="27:36">
      <c r="AA92" t="str">
        <f t="shared" si="9"/>
        <v>洋泾支行</v>
      </c>
      <c r="AB92" t="s">
        <v>166</v>
      </c>
      <c r="AC92">
        <v>0</v>
      </c>
      <c r="AD92">
        <v>0</v>
      </c>
      <c r="AE92">
        <v>4</v>
      </c>
      <c r="AF92">
        <v>0</v>
      </c>
      <c r="AG92" t="str">
        <f t="shared" si="10"/>
        <v>洋泾支行</v>
      </c>
      <c r="AI92" s="90" t="s">
        <v>367</v>
      </c>
      <c r="AJ92" s="90" t="s">
        <v>286</v>
      </c>
    </row>
    <row r="93" spans="27:36">
      <c r="AA93" t="str">
        <f t="shared" si="9"/>
        <v>金桥支行</v>
      </c>
      <c r="AB93" t="s">
        <v>369</v>
      </c>
      <c r="AC93">
        <v>0</v>
      </c>
      <c r="AD93">
        <v>0</v>
      </c>
      <c r="AE93">
        <v>0</v>
      </c>
      <c r="AF93">
        <v>0</v>
      </c>
      <c r="AG93" t="str">
        <f t="shared" si="10"/>
        <v>金桥支行</v>
      </c>
      <c r="AI93" s="90"/>
      <c r="AJ93" s="90"/>
    </row>
    <row r="94" spans="27:36">
      <c r="AA94" t="str">
        <f t="shared" si="9"/>
        <v>合规内控部</v>
      </c>
      <c r="AB94" t="s">
        <v>371</v>
      </c>
      <c r="AC94">
        <v>0</v>
      </c>
      <c r="AD94">
        <v>0</v>
      </c>
      <c r="AE94">
        <v>0</v>
      </c>
      <c r="AF94">
        <v>0</v>
      </c>
      <c r="AG94" t="str">
        <f t="shared" si="10"/>
        <v>合规内控部</v>
      </c>
      <c r="AI94" s="90" t="s">
        <v>372</v>
      </c>
      <c r="AJ94" s="90" t="s">
        <v>286</v>
      </c>
    </row>
    <row r="95" spans="27:36">
      <c r="AA95" t="str">
        <f t="shared" si="9"/>
        <v>御桥分理处</v>
      </c>
      <c r="AB95" t="s">
        <v>374</v>
      </c>
      <c r="AC95">
        <v>0</v>
      </c>
      <c r="AD95">
        <v>0</v>
      </c>
      <c r="AE95">
        <v>0</v>
      </c>
      <c r="AF95">
        <v>0</v>
      </c>
      <c r="AG95" t="str">
        <f t="shared" si="10"/>
        <v>御桥分理处</v>
      </c>
      <c r="AI95" s="90" t="s">
        <v>375</v>
      </c>
      <c r="AJ95" s="90" t="s">
        <v>286</v>
      </c>
    </row>
    <row r="96" spans="27:36">
      <c r="AA96" t="str">
        <f t="shared" si="9"/>
        <v>凌兆分理处</v>
      </c>
      <c r="AB96" t="s">
        <v>376</v>
      </c>
      <c r="AC96">
        <v>0</v>
      </c>
      <c r="AD96">
        <v>0</v>
      </c>
      <c r="AE96">
        <v>0</v>
      </c>
      <c r="AF96">
        <v>0</v>
      </c>
      <c r="AG96" t="str">
        <f t="shared" si="10"/>
        <v>凌兆分理处</v>
      </c>
      <c r="AI96" s="90" t="s">
        <v>377</v>
      </c>
      <c r="AJ96" s="90" t="s">
        <v>286</v>
      </c>
    </row>
    <row r="97" spans="27:36">
      <c r="AA97">
        <f t="shared" si="9"/>
        <v>0</v>
      </c>
      <c r="AB97" t="s">
        <v>379</v>
      </c>
      <c r="AC97">
        <v>0</v>
      </c>
      <c r="AD97">
        <v>0</v>
      </c>
      <c r="AE97">
        <v>0</v>
      </c>
      <c r="AF97">
        <v>0</v>
      </c>
      <c r="AG97">
        <f t="shared" si="10"/>
        <v>0</v>
      </c>
      <c r="AI97" s="90" t="s">
        <v>380</v>
      </c>
      <c r="AJ97" s="90" t="s">
        <v>286</v>
      </c>
    </row>
    <row r="98" spans="27:36">
      <c r="AA98">
        <f t="shared" si="9"/>
        <v>0</v>
      </c>
      <c r="AB98" t="s">
        <v>382</v>
      </c>
      <c r="AC98">
        <v>0</v>
      </c>
      <c r="AD98">
        <v>0</v>
      </c>
      <c r="AE98">
        <v>0</v>
      </c>
      <c r="AF98">
        <v>0</v>
      </c>
      <c r="AG98">
        <f t="shared" si="10"/>
        <v>0</v>
      </c>
      <c r="AI98" s="90" t="s">
        <v>383</v>
      </c>
      <c r="AJ98" s="90" t="s">
        <v>286</v>
      </c>
    </row>
    <row r="99" spans="27:36">
      <c r="AA99" t="str">
        <f t="shared" si="9"/>
        <v>南新分理处</v>
      </c>
      <c r="AB99" t="s">
        <v>110</v>
      </c>
      <c r="AC99">
        <v>0</v>
      </c>
      <c r="AD99">
        <v>0</v>
      </c>
      <c r="AE99">
        <v>0</v>
      </c>
      <c r="AF99">
        <v>0</v>
      </c>
      <c r="AG99" t="str">
        <f t="shared" si="10"/>
        <v>南新分理处</v>
      </c>
      <c r="AI99" s="90" t="s">
        <v>385</v>
      </c>
      <c r="AJ99" s="90" t="s">
        <v>286</v>
      </c>
    </row>
    <row r="100" spans="27:36">
      <c r="AA100">
        <f t="shared" si="9"/>
        <v>0</v>
      </c>
      <c r="AB100" t="s">
        <v>386</v>
      </c>
      <c r="AC100">
        <v>0</v>
      </c>
      <c r="AD100">
        <v>0</v>
      </c>
      <c r="AE100">
        <v>0</v>
      </c>
      <c r="AF100">
        <v>0</v>
      </c>
      <c r="AG100">
        <f t="shared" si="10"/>
        <v>0</v>
      </c>
      <c r="AI100" s="90" t="s">
        <v>387</v>
      </c>
      <c r="AJ100" s="90" t="s">
        <v>286</v>
      </c>
    </row>
    <row r="101" spans="27:36">
      <c r="AA101">
        <f t="shared" si="9"/>
        <v>0</v>
      </c>
      <c r="AB101" t="s">
        <v>388</v>
      </c>
      <c r="AC101">
        <v>0</v>
      </c>
      <c r="AD101">
        <v>0</v>
      </c>
      <c r="AE101">
        <v>0</v>
      </c>
      <c r="AF101">
        <v>0</v>
      </c>
      <c r="AG101">
        <f t="shared" si="10"/>
        <v>0</v>
      </c>
      <c r="AI101" s="90" t="s">
        <v>389</v>
      </c>
      <c r="AJ101" s="90" t="s">
        <v>286</v>
      </c>
    </row>
    <row r="102" spans="27:36">
      <c r="AA102" t="str">
        <f t="shared" si="9"/>
        <v>龚路支行</v>
      </c>
      <c r="AB102" t="s">
        <v>391</v>
      </c>
      <c r="AC102">
        <v>0</v>
      </c>
      <c r="AD102">
        <v>0</v>
      </c>
      <c r="AE102">
        <v>0</v>
      </c>
      <c r="AF102">
        <v>0</v>
      </c>
      <c r="AG102" t="str">
        <f t="shared" si="10"/>
        <v>龚路支行</v>
      </c>
      <c r="AI102" s="90" t="s">
        <v>392</v>
      </c>
      <c r="AJ102" s="90" t="s">
        <v>286</v>
      </c>
    </row>
    <row r="103" spans="27:36">
      <c r="AA103" t="str">
        <f t="shared" si="9"/>
        <v>江镇支行</v>
      </c>
      <c r="AB103" t="s">
        <v>394</v>
      </c>
      <c r="AC103">
        <v>0</v>
      </c>
      <c r="AD103">
        <v>0</v>
      </c>
      <c r="AE103">
        <v>0</v>
      </c>
      <c r="AF103">
        <v>0</v>
      </c>
      <c r="AG103" t="str">
        <f t="shared" si="10"/>
        <v>江镇支行</v>
      </c>
      <c r="AI103" s="90" t="s">
        <v>395</v>
      </c>
      <c r="AJ103" s="90" t="s">
        <v>286</v>
      </c>
    </row>
    <row r="104" spans="27:36">
      <c r="AA104">
        <f t="shared" si="9"/>
        <v>0</v>
      </c>
      <c r="AB104" t="s">
        <v>397</v>
      </c>
      <c r="AC104">
        <v>0</v>
      </c>
      <c r="AD104">
        <v>0</v>
      </c>
      <c r="AE104">
        <v>0</v>
      </c>
      <c r="AF104">
        <v>0</v>
      </c>
      <c r="AG104">
        <f t="shared" si="10"/>
        <v>0</v>
      </c>
      <c r="AI104" s="90" t="s">
        <v>398</v>
      </c>
      <c r="AJ104" s="90" t="s">
        <v>286</v>
      </c>
    </row>
    <row r="105" spans="27:36">
      <c r="AA105" t="str">
        <f t="shared" si="9"/>
        <v>益江支行</v>
      </c>
      <c r="AB105" t="s">
        <v>399</v>
      </c>
      <c r="AC105">
        <v>0</v>
      </c>
      <c r="AD105">
        <v>0</v>
      </c>
      <c r="AE105">
        <v>1</v>
      </c>
      <c r="AF105">
        <v>0</v>
      </c>
      <c r="AG105" t="str">
        <f t="shared" si="10"/>
        <v>益江支行</v>
      </c>
      <c r="AI105" s="90" t="s">
        <v>400</v>
      </c>
      <c r="AJ105" s="90" t="s">
        <v>286</v>
      </c>
    </row>
    <row r="106" spans="27:36">
      <c r="AA106" t="str">
        <f t="shared" si="9"/>
        <v>川沙支行</v>
      </c>
      <c r="AB106" t="s">
        <v>401</v>
      </c>
      <c r="AC106">
        <v>0</v>
      </c>
      <c r="AD106">
        <v>0</v>
      </c>
      <c r="AE106">
        <v>0</v>
      </c>
      <c r="AF106">
        <v>0</v>
      </c>
      <c r="AG106" t="str">
        <f t="shared" si="10"/>
        <v>川沙支行</v>
      </c>
      <c r="AI106" s="90" t="s">
        <v>402</v>
      </c>
      <c r="AJ106" s="90" t="s">
        <v>286</v>
      </c>
    </row>
    <row r="107" spans="27:36">
      <c r="AA107" t="str">
        <f t="shared" si="9"/>
        <v>零售市场部</v>
      </c>
      <c r="AB107" t="s">
        <v>403</v>
      </c>
      <c r="AC107">
        <v>0</v>
      </c>
      <c r="AD107">
        <v>0</v>
      </c>
      <c r="AE107">
        <v>0</v>
      </c>
      <c r="AF107">
        <v>0</v>
      </c>
      <c r="AG107" t="str">
        <f t="shared" si="10"/>
        <v>零售市场部</v>
      </c>
      <c r="AI107" s="90" t="s">
        <v>404</v>
      </c>
      <c r="AJ107" s="90" t="s">
        <v>286</v>
      </c>
    </row>
    <row r="108" spans="27:36">
      <c r="AA108" t="str">
        <f t="shared" si="9"/>
        <v>金桥支行</v>
      </c>
      <c r="AB108" t="s">
        <v>70</v>
      </c>
      <c r="AC108">
        <v>0</v>
      </c>
      <c r="AD108">
        <v>0</v>
      </c>
      <c r="AE108">
        <v>0</v>
      </c>
      <c r="AF108">
        <v>100000</v>
      </c>
      <c r="AG108" t="str">
        <f t="shared" si="10"/>
        <v>金桥支行</v>
      </c>
      <c r="AI108" s="91" t="s">
        <v>406</v>
      </c>
      <c r="AJ108" s="90" t="s">
        <v>286</v>
      </c>
    </row>
    <row r="109" spans="27:36">
      <c r="AA109" t="str">
        <f t="shared" si="9"/>
        <v>零售市场部</v>
      </c>
      <c r="AB109" t="s">
        <v>408</v>
      </c>
      <c r="AC109">
        <v>0</v>
      </c>
      <c r="AD109">
        <v>0</v>
      </c>
      <c r="AE109">
        <v>0</v>
      </c>
      <c r="AF109">
        <v>0</v>
      </c>
      <c r="AG109" t="str">
        <f t="shared" si="10"/>
        <v>零售市场部</v>
      </c>
      <c r="AI109" s="90" t="s">
        <v>409</v>
      </c>
      <c r="AJ109" s="90" t="s">
        <v>286</v>
      </c>
    </row>
    <row r="110" spans="27:36">
      <c r="AA110" t="str">
        <f t="shared" si="9"/>
        <v>龚路支行</v>
      </c>
      <c r="AB110" t="s">
        <v>411</v>
      </c>
      <c r="AC110">
        <v>0</v>
      </c>
      <c r="AD110">
        <v>0</v>
      </c>
      <c r="AE110">
        <v>0</v>
      </c>
      <c r="AF110">
        <v>0</v>
      </c>
      <c r="AG110" t="str">
        <f t="shared" si="10"/>
        <v>龚路支行</v>
      </c>
      <c r="AI110" s="90" t="s">
        <v>412</v>
      </c>
      <c r="AJ110" s="90" t="s">
        <v>286</v>
      </c>
    </row>
    <row r="111" spans="27:36">
      <c r="AA111" t="str">
        <f t="shared" si="9"/>
        <v>运营管理部业务保障部</v>
      </c>
      <c r="AB111" t="s">
        <v>414</v>
      </c>
      <c r="AC111">
        <v>0</v>
      </c>
      <c r="AD111">
        <v>0</v>
      </c>
      <c r="AE111">
        <v>0</v>
      </c>
      <c r="AF111">
        <v>0</v>
      </c>
      <c r="AG111" t="str">
        <f t="shared" si="10"/>
        <v>运营管理部业务保障部</v>
      </c>
      <c r="AI111" s="90" t="s">
        <v>415</v>
      </c>
      <c r="AJ111" s="90" t="s">
        <v>299</v>
      </c>
    </row>
    <row r="112" spans="27:36">
      <c r="AA112">
        <f t="shared" si="9"/>
        <v>0</v>
      </c>
      <c r="AB112" t="s">
        <v>417</v>
      </c>
      <c r="AC112">
        <v>0</v>
      </c>
      <c r="AD112">
        <v>0</v>
      </c>
      <c r="AE112">
        <v>0</v>
      </c>
      <c r="AF112">
        <v>0</v>
      </c>
      <c r="AG112">
        <f t="shared" si="10"/>
        <v>0</v>
      </c>
      <c r="AI112" s="90" t="s">
        <v>418</v>
      </c>
      <c r="AJ112" s="90" t="s">
        <v>299</v>
      </c>
    </row>
    <row r="113" spans="27:36">
      <c r="AA113" t="str">
        <f t="shared" si="9"/>
        <v>办公室</v>
      </c>
      <c r="AB113" t="s">
        <v>137</v>
      </c>
      <c r="AC113">
        <v>0</v>
      </c>
      <c r="AD113">
        <v>0</v>
      </c>
      <c r="AE113">
        <v>0</v>
      </c>
      <c r="AF113">
        <v>0</v>
      </c>
      <c r="AG113" t="str">
        <f t="shared" si="10"/>
        <v>办公室</v>
      </c>
      <c r="AI113" s="90" t="s">
        <v>419</v>
      </c>
      <c r="AJ113" s="90" t="s">
        <v>299</v>
      </c>
    </row>
    <row r="114" spans="27:36">
      <c r="AA114" t="str">
        <f t="shared" si="9"/>
        <v>民耀分理处</v>
      </c>
      <c r="AB114" t="s">
        <v>421</v>
      </c>
      <c r="AC114">
        <v>0</v>
      </c>
      <c r="AD114">
        <v>0</v>
      </c>
      <c r="AE114">
        <v>0</v>
      </c>
      <c r="AF114">
        <v>0</v>
      </c>
      <c r="AG114" t="str">
        <f t="shared" si="10"/>
        <v>民耀分理处</v>
      </c>
      <c r="AI114" s="90" t="s">
        <v>414</v>
      </c>
      <c r="AJ114" s="90" t="s">
        <v>299</v>
      </c>
    </row>
    <row r="115" spans="27:36">
      <c r="AA115" t="str">
        <f t="shared" si="9"/>
        <v>零售市场部</v>
      </c>
      <c r="AB115" t="s">
        <v>423</v>
      </c>
      <c r="AC115">
        <v>0</v>
      </c>
      <c r="AD115">
        <v>0</v>
      </c>
      <c r="AE115">
        <v>0</v>
      </c>
      <c r="AF115">
        <v>0</v>
      </c>
      <c r="AG115" t="str">
        <f t="shared" si="10"/>
        <v>零售市场部</v>
      </c>
      <c r="AI115" s="90" t="s">
        <v>424</v>
      </c>
      <c r="AJ115" s="90" t="s">
        <v>299</v>
      </c>
    </row>
    <row r="116" spans="27:36">
      <c r="AA116" t="str">
        <f t="shared" si="9"/>
        <v>金海华城分理处</v>
      </c>
      <c r="AB116" t="s">
        <v>426</v>
      </c>
      <c r="AC116">
        <v>0</v>
      </c>
      <c r="AD116">
        <v>0</v>
      </c>
      <c r="AE116">
        <v>0</v>
      </c>
      <c r="AF116">
        <v>0</v>
      </c>
      <c r="AG116" t="str">
        <f t="shared" si="10"/>
        <v>金海华城分理处</v>
      </c>
      <c r="AI116" s="90" t="s">
        <v>427</v>
      </c>
      <c r="AJ116" s="90" t="s">
        <v>299</v>
      </c>
    </row>
    <row r="117" spans="27:36">
      <c r="AA117">
        <f t="shared" si="9"/>
        <v>0</v>
      </c>
      <c r="AB117" t="s">
        <v>429</v>
      </c>
      <c r="AC117">
        <v>0</v>
      </c>
      <c r="AD117">
        <v>0</v>
      </c>
      <c r="AE117">
        <v>0</v>
      </c>
      <c r="AF117">
        <v>0</v>
      </c>
      <c r="AG117">
        <f t="shared" si="10"/>
        <v>0</v>
      </c>
      <c r="AI117" s="90" t="s">
        <v>430</v>
      </c>
      <c r="AJ117" s="90" t="s">
        <v>299</v>
      </c>
    </row>
    <row r="118" spans="27:36">
      <c r="AA118" t="str">
        <f t="shared" si="9"/>
        <v>龚路支行</v>
      </c>
      <c r="AB118" t="s">
        <v>432</v>
      </c>
      <c r="AC118">
        <v>0</v>
      </c>
      <c r="AD118">
        <v>0</v>
      </c>
      <c r="AE118">
        <v>0</v>
      </c>
      <c r="AF118">
        <v>0</v>
      </c>
      <c r="AG118" t="str">
        <f t="shared" si="10"/>
        <v>龚路支行</v>
      </c>
      <c r="AI118" s="90" t="s">
        <v>433</v>
      </c>
      <c r="AJ118" s="90" t="s">
        <v>299</v>
      </c>
    </row>
    <row r="119" spans="27:36">
      <c r="AA119" t="str">
        <f t="shared" si="9"/>
        <v>花木支行</v>
      </c>
      <c r="AB119" t="s">
        <v>435</v>
      </c>
      <c r="AC119">
        <v>0</v>
      </c>
      <c r="AD119">
        <v>0</v>
      </c>
      <c r="AE119">
        <v>0</v>
      </c>
      <c r="AF119">
        <v>0</v>
      </c>
      <c r="AG119" t="str">
        <f t="shared" si="10"/>
        <v>花木支行</v>
      </c>
      <c r="AI119" s="90" t="s">
        <v>436</v>
      </c>
      <c r="AJ119" s="90" t="s">
        <v>299</v>
      </c>
    </row>
    <row r="120" spans="27:36">
      <c r="AA120" t="str">
        <f t="shared" si="9"/>
        <v>高桥支行</v>
      </c>
      <c r="AB120" t="s">
        <v>438</v>
      </c>
      <c r="AC120">
        <v>0</v>
      </c>
      <c r="AD120">
        <v>0</v>
      </c>
      <c r="AE120">
        <v>0</v>
      </c>
      <c r="AF120">
        <v>0</v>
      </c>
      <c r="AG120" t="str">
        <f t="shared" si="10"/>
        <v>高桥支行</v>
      </c>
      <c r="AI120" s="90" t="s">
        <v>439</v>
      </c>
      <c r="AJ120" s="90" t="s">
        <v>299</v>
      </c>
    </row>
    <row r="121" spans="27:36">
      <c r="AA121">
        <f t="shared" si="9"/>
        <v>0</v>
      </c>
      <c r="AB121" t="s">
        <v>441</v>
      </c>
      <c r="AC121">
        <v>0</v>
      </c>
      <c r="AD121">
        <v>0</v>
      </c>
      <c r="AE121">
        <v>0</v>
      </c>
      <c r="AF121">
        <v>0</v>
      </c>
      <c r="AG121">
        <f t="shared" si="10"/>
        <v>0</v>
      </c>
      <c r="AI121" s="90" t="s">
        <v>442</v>
      </c>
      <c r="AJ121" s="90" t="s">
        <v>299</v>
      </c>
    </row>
    <row r="122" spans="27:36">
      <c r="AA122" t="str">
        <f t="shared" si="9"/>
        <v>潼港分理处</v>
      </c>
      <c r="AB122" t="s">
        <v>443</v>
      </c>
      <c r="AC122">
        <v>0</v>
      </c>
      <c r="AD122">
        <v>0</v>
      </c>
      <c r="AE122">
        <v>0</v>
      </c>
      <c r="AF122">
        <v>0</v>
      </c>
      <c r="AG122" t="str">
        <f t="shared" si="10"/>
        <v>潼港分理处</v>
      </c>
      <c r="AI122" s="90" t="s">
        <v>444</v>
      </c>
      <c r="AJ122" s="90" t="s">
        <v>299</v>
      </c>
    </row>
    <row r="123" spans="27:36">
      <c r="AA123" t="str">
        <f t="shared" si="9"/>
        <v>零售市场部</v>
      </c>
      <c r="AB123" t="s">
        <v>77</v>
      </c>
      <c r="AC123">
        <v>0</v>
      </c>
      <c r="AD123">
        <v>0</v>
      </c>
      <c r="AE123">
        <v>0</v>
      </c>
      <c r="AF123">
        <v>155000</v>
      </c>
      <c r="AG123" t="str">
        <f t="shared" si="10"/>
        <v>零售市场部</v>
      </c>
      <c r="AI123" s="90" t="s">
        <v>445</v>
      </c>
      <c r="AJ123" s="90" t="s">
        <v>299</v>
      </c>
    </row>
    <row r="124" spans="27:36">
      <c r="AA124">
        <f t="shared" si="9"/>
        <v>0</v>
      </c>
      <c r="AB124" t="s">
        <v>447</v>
      </c>
      <c r="AC124">
        <v>0</v>
      </c>
      <c r="AD124">
        <v>0</v>
      </c>
      <c r="AE124">
        <v>0</v>
      </c>
      <c r="AF124">
        <v>0</v>
      </c>
      <c r="AG124">
        <f t="shared" si="10"/>
        <v>0</v>
      </c>
      <c r="AI124" s="90" t="s">
        <v>448</v>
      </c>
      <c r="AJ124" s="90" t="s">
        <v>299</v>
      </c>
    </row>
    <row r="125" spans="27:36">
      <c r="AA125" t="str">
        <f t="shared" si="9"/>
        <v>香山分理处</v>
      </c>
      <c r="AB125" t="s">
        <v>183</v>
      </c>
      <c r="AC125">
        <v>0</v>
      </c>
      <c r="AD125">
        <v>0</v>
      </c>
      <c r="AE125">
        <v>0</v>
      </c>
      <c r="AF125">
        <v>0</v>
      </c>
      <c r="AG125" t="str">
        <f t="shared" si="10"/>
        <v>香山分理处</v>
      </c>
      <c r="AI125" s="90" t="s">
        <v>450</v>
      </c>
      <c r="AJ125" s="90" t="s">
        <v>299</v>
      </c>
    </row>
    <row r="126" spans="27:36">
      <c r="AA126" t="str">
        <f t="shared" si="9"/>
        <v>王港支行</v>
      </c>
      <c r="AB126" t="s">
        <v>452</v>
      </c>
      <c r="AC126">
        <v>0</v>
      </c>
      <c r="AD126">
        <v>20000</v>
      </c>
      <c r="AE126">
        <v>0</v>
      </c>
      <c r="AF126">
        <v>20000</v>
      </c>
      <c r="AG126" t="str">
        <f t="shared" si="10"/>
        <v>王港支行</v>
      </c>
      <c r="AI126" s="90" t="s">
        <v>453</v>
      </c>
      <c r="AJ126" s="90" t="s">
        <v>299</v>
      </c>
    </row>
    <row r="127" spans="27:36">
      <c r="AA127">
        <f t="shared" si="9"/>
        <v>0</v>
      </c>
      <c r="AB127" t="s">
        <v>454</v>
      </c>
      <c r="AC127">
        <v>0</v>
      </c>
      <c r="AD127">
        <v>0</v>
      </c>
      <c r="AE127">
        <v>0</v>
      </c>
      <c r="AF127">
        <v>0</v>
      </c>
      <c r="AG127">
        <f t="shared" si="10"/>
        <v>0</v>
      </c>
      <c r="AI127" s="90" t="s">
        <v>455</v>
      </c>
      <c r="AJ127" s="90" t="s">
        <v>299</v>
      </c>
    </row>
    <row r="128" spans="27:36">
      <c r="AA128" t="str">
        <f t="shared" si="9"/>
        <v>公司金融部</v>
      </c>
      <c r="AB128" t="s">
        <v>201</v>
      </c>
      <c r="AC128">
        <v>0</v>
      </c>
      <c r="AD128">
        <v>0</v>
      </c>
      <c r="AE128">
        <v>0</v>
      </c>
      <c r="AF128">
        <v>0</v>
      </c>
      <c r="AG128" t="str">
        <f t="shared" si="10"/>
        <v>公司金融部</v>
      </c>
      <c r="AI128" s="90" t="s">
        <v>456</v>
      </c>
      <c r="AJ128" s="90" t="s">
        <v>299</v>
      </c>
    </row>
    <row r="129" spans="27:36">
      <c r="AA129" t="str">
        <f t="shared" si="9"/>
        <v>办公室</v>
      </c>
      <c r="AB129" t="s">
        <v>113</v>
      </c>
      <c r="AC129">
        <v>0</v>
      </c>
      <c r="AD129">
        <v>0</v>
      </c>
      <c r="AE129">
        <v>0</v>
      </c>
      <c r="AF129">
        <v>0</v>
      </c>
      <c r="AG129" t="str">
        <f t="shared" si="10"/>
        <v>办公室</v>
      </c>
      <c r="AI129" s="90" t="s">
        <v>458</v>
      </c>
      <c r="AJ129" s="90" t="s">
        <v>299</v>
      </c>
    </row>
    <row r="130" spans="27:36">
      <c r="AA130" t="str">
        <f t="shared" ref="AA130:AA193" si="11">AG130</f>
        <v>王港支行</v>
      </c>
      <c r="AB130" t="s">
        <v>83</v>
      </c>
      <c r="AC130">
        <v>0</v>
      </c>
      <c r="AD130">
        <v>0</v>
      </c>
      <c r="AE130">
        <v>0</v>
      </c>
      <c r="AF130">
        <v>0</v>
      </c>
      <c r="AG130" t="str">
        <f t="shared" ref="AG130:AG193" si="12">IFERROR(VLOOKUP(AB130,$AI:$AJ,2,FALSE),0)</f>
        <v>王港支行</v>
      </c>
      <c r="AI130" s="90" t="s">
        <v>460</v>
      </c>
      <c r="AJ130" s="90" t="s">
        <v>299</v>
      </c>
    </row>
    <row r="131" spans="27:36">
      <c r="AA131">
        <f t="shared" si="11"/>
        <v>0</v>
      </c>
      <c r="AB131" t="s">
        <v>462</v>
      </c>
      <c r="AC131">
        <v>0</v>
      </c>
      <c r="AD131">
        <v>0</v>
      </c>
      <c r="AE131">
        <v>0</v>
      </c>
      <c r="AF131">
        <v>0</v>
      </c>
      <c r="AG131">
        <f t="shared" si="12"/>
        <v>0</v>
      </c>
      <c r="AI131" s="89" t="s">
        <v>463</v>
      </c>
      <c r="AJ131" s="90" t="s">
        <v>299</v>
      </c>
    </row>
    <row r="132" spans="27:36">
      <c r="AA132" t="str">
        <f t="shared" si="11"/>
        <v>公司金融部</v>
      </c>
      <c r="AB132" t="s">
        <v>197</v>
      </c>
      <c r="AC132">
        <v>0</v>
      </c>
      <c r="AD132">
        <v>0</v>
      </c>
      <c r="AE132">
        <v>0</v>
      </c>
      <c r="AF132">
        <v>0</v>
      </c>
      <c r="AG132" t="str">
        <f t="shared" si="12"/>
        <v>公司金融部</v>
      </c>
      <c r="AI132" s="91" t="s">
        <v>465</v>
      </c>
      <c r="AJ132" s="90" t="s">
        <v>299</v>
      </c>
    </row>
    <row r="133" spans="27:36">
      <c r="AA133">
        <f t="shared" si="11"/>
        <v>0</v>
      </c>
      <c r="AB133" t="s">
        <v>193</v>
      </c>
      <c r="AC133">
        <v>0</v>
      </c>
      <c r="AD133">
        <v>0</v>
      </c>
      <c r="AE133">
        <v>0</v>
      </c>
      <c r="AF133">
        <v>0</v>
      </c>
      <c r="AG133">
        <f t="shared" si="12"/>
        <v>0</v>
      </c>
      <c r="AI133" s="90" t="s">
        <v>466</v>
      </c>
      <c r="AJ133" s="90" t="s">
        <v>138</v>
      </c>
    </row>
    <row r="134" spans="27:36">
      <c r="AA134" t="str">
        <f t="shared" si="11"/>
        <v>公司金融部</v>
      </c>
      <c r="AB134" t="s">
        <v>208</v>
      </c>
      <c r="AC134">
        <v>0</v>
      </c>
      <c r="AD134">
        <v>0</v>
      </c>
      <c r="AE134">
        <v>0</v>
      </c>
      <c r="AF134">
        <v>0</v>
      </c>
      <c r="AG134" t="str">
        <f t="shared" si="12"/>
        <v>公司金融部</v>
      </c>
      <c r="AI134" s="90" t="s">
        <v>371</v>
      </c>
      <c r="AJ134" s="90" t="s">
        <v>138</v>
      </c>
    </row>
    <row r="135" spans="27:36">
      <c r="AA135" t="str">
        <f t="shared" si="11"/>
        <v>运营管理部</v>
      </c>
      <c r="AB135" t="s">
        <v>409</v>
      </c>
      <c r="AC135">
        <v>0</v>
      </c>
      <c r="AD135">
        <v>0</v>
      </c>
      <c r="AE135">
        <v>0</v>
      </c>
      <c r="AF135">
        <v>0</v>
      </c>
      <c r="AG135" t="str">
        <f t="shared" si="12"/>
        <v>运营管理部</v>
      </c>
      <c r="AI135" s="90" t="s">
        <v>469</v>
      </c>
      <c r="AJ135" s="90" t="s">
        <v>138</v>
      </c>
    </row>
    <row r="136" spans="27:36">
      <c r="AA136" t="str">
        <f t="shared" si="11"/>
        <v>运营管理部</v>
      </c>
      <c r="AB136" t="s">
        <v>302</v>
      </c>
      <c r="AC136">
        <v>0</v>
      </c>
      <c r="AD136">
        <v>0</v>
      </c>
      <c r="AE136">
        <v>0</v>
      </c>
      <c r="AF136">
        <v>0</v>
      </c>
      <c r="AG136" t="str">
        <f t="shared" si="12"/>
        <v>运营管理部</v>
      </c>
      <c r="AI136" s="90" t="s">
        <v>470</v>
      </c>
      <c r="AJ136" s="90" t="s">
        <v>138</v>
      </c>
    </row>
    <row r="137" spans="27:36">
      <c r="AA137" t="str">
        <f t="shared" si="11"/>
        <v>川沙支行</v>
      </c>
      <c r="AB137" t="s">
        <v>89</v>
      </c>
      <c r="AC137">
        <v>0</v>
      </c>
      <c r="AD137">
        <v>10000</v>
      </c>
      <c r="AE137">
        <v>0</v>
      </c>
      <c r="AF137">
        <v>364283</v>
      </c>
      <c r="AG137" t="str">
        <f t="shared" si="12"/>
        <v>川沙支行</v>
      </c>
      <c r="AI137" s="90" t="s">
        <v>472</v>
      </c>
      <c r="AJ137" s="90" t="s">
        <v>138</v>
      </c>
    </row>
    <row r="138" spans="27:36">
      <c r="AA138" t="str">
        <f t="shared" si="11"/>
        <v>零售市场部</v>
      </c>
      <c r="AB138" t="s">
        <v>202</v>
      </c>
      <c r="AC138">
        <v>0</v>
      </c>
      <c r="AD138">
        <v>0</v>
      </c>
      <c r="AE138">
        <v>0</v>
      </c>
      <c r="AF138">
        <v>0</v>
      </c>
      <c r="AG138" t="str">
        <f t="shared" si="12"/>
        <v>零售市场部</v>
      </c>
      <c r="AI138" s="90" t="s">
        <v>474</v>
      </c>
      <c r="AJ138" s="90" t="s">
        <v>138</v>
      </c>
    </row>
    <row r="139" spans="27:36">
      <c r="AA139" t="str">
        <f t="shared" si="11"/>
        <v>黄楼支行</v>
      </c>
      <c r="AB139" t="s">
        <v>1049</v>
      </c>
      <c r="AC139">
        <v>0</v>
      </c>
      <c r="AD139">
        <v>0</v>
      </c>
      <c r="AE139">
        <v>1</v>
      </c>
      <c r="AF139">
        <v>0</v>
      </c>
      <c r="AG139" t="str">
        <f t="shared" si="12"/>
        <v>黄楼支行</v>
      </c>
      <c r="AI139" s="90" t="s">
        <v>476</v>
      </c>
      <c r="AJ139" s="90" t="s">
        <v>138</v>
      </c>
    </row>
    <row r="140" spans="27:36">
      <c r="AA140" t="str">
        <f t="shared" si="11"/>
        <v>人力资源部</v>
      </c>
      <c r="AB140" t="s">
        <v>187</v>
      </c>
      <c r="AC140">
        <v>0</v>
      </c>
      <c r="AD140">
        <v>0</v>
      </c>
      <c r="AE140">
        <v>0</v>
      </c>
      <c r="AF140">
        <v>0</v>
      </c>
      <c r="AG140" t="str">
        <f t="shared" si="12"/>
        <v>人力资源部</v>
      </c>
      <c r="AI140" s="90" t="s">
        <v>479</v>
      </c>
      <c r="AJ140" s="90" t="s">
        <v>138</v>
      </c>
    </row>
    <row r="141" spans="27:36">
      <c r="AA141" t="str">
        <f t="shared" si="11"/>
        <v>洋泾支行</v>
      </c>
      <c r="AB141" t="s">
        <v>478</v>
      </c>
      <c r="AC141">
        <v>0</v>
      </c>
      <c r="AD141">
        <v>0</v>
      </c>
      <c r="AE141">
        <v>1</v>
      </c>
      <c r="AF141">
        <v>0</v>
      </c>
      <c r="AG141" t="str">
        <f t="shared" si="12"/>
        <v>洋泾支行</v>
      </c>
      <c r="AI141" s="91" t="s">
        <v>80</v>
      </c>
      <c r="AJ141" s="90" t="s">
        <v>99</v>
      </c>
    </row>
    <row r="142" spans="27:36">
      <c r="AA142" t="str">
        <f t="shared" si="11"/>
        <v>高东支行</v>
      </c>
      <c r="AB142" t="s">
        <v>480</v>
      </c>
      <c r="AC142">
        <v>0</v>
      </c>
      <c r="AD142">
        <v>0</v>
      </c>
      <c r="AE142">
        <v>0</v>
      </c>
      <c r="AF142">
        <v>0</v>
      </c>
      <c r="AG142" t="str">
        <f t="shared" si="12"/>
        <v>高东支行</v>
      </c>
      <c r="AI142" s="90" t="s">
        <v>483</v>
      </c>
      <c r="AJ142" s="90" t="s">
        <v>99</v>
      </c>
    </row>
    <row r="143" spans="27:36">
      <c r="AA143">
        <f t="shared" si="11"/>
        <v>0</v>
      </c>
      <c r="AB143" t="s">
        <v>482</v>
      </c>
      <c r="AC143">
        <v>0</v>
      </c>
      <c r="AD143">
        <v>0</v>
      </c>
      <c r="AE143">
        <v>0</v>
      </c>
      <c r="AF143">
        <v>0</v>
      </c>
      <c r="AG143">
        <f t="shared" si="12"/>
        <v>0</v>
      </c>
      <c r="AI143" s="90" t="s">
        <v>485</v>
      </c>
      <c r="AJ143" s="90" t="s">
        <v>99</v>
      </c>
    </row>
    <row r="144" spans="27:36">
      <c r="AA144" t="str">
        <f t="shared" si="11"/>
        <v>高行支行</v>
      </c>
      <c r="AB144" t="s">
        <v>122</v>
      </c>
      <c r="AC144">
        <v>0</v>
      </c>
      <c r="AD144">
        <v>0</v>
      </c>
      <c r="AE144">
        <v>0</v>
      </c>
      <c r="AF144">
        <v>0</v>
      </c>
      <c r="AG144" t="str">
        <f t="shared" si="12"/>
        <v>高行支行</v>
      </c>
      <c r="AI144" s="90" t="s">
        <v>488</v>
      </c>
      <c r="AJ144" s="90" t="s">
        <v>99</v>
      </c>
    </row>
    <row r="145" spans="27:36">
      <c r="AA145" t="str">
        <f t="shared" si="11"/>
        <v>杨思支行</v>
      </c>
      <c r="AB145" t="s">
        <v>487</v>
      </c>
      <c r="AC145">
        <v>0</v>
      </c>
      <c r="AD145">
        <v>0</v>
      </c>
      <c r="AE145">
        <v>0</v>
      </c>
      <c r="AF145">
        <v>0</v>
      </c>
      <c r="AG145" t="str">
        <f t="shared" si="12"/>
        <v>杨思支行</v>
      </c>
      <c r="AI145" s="90" t="s">
        <v>490</v>
      </c>
      <c r="AJ145" s="90" t="s">
        <v>99</v>
      </c>
    </row>
    <row r="146" spans="27:36">
      <c r="AA146" t="str">
        <f t="shared" si="11"/>
        <v>高东支行</v>
      </c>
      <c r="AB146" t="s">
        <v>489</v>
      </c>
      <c r="AC146">
        <v>0</v>
      </c>
      <c r="AD146">
        <v>0</v>
      </c>
      <c r="AE146">
        <v>0</v>
      </c>
      <c r="AF146">
        <v>0</v>
      </c>
      <c r="AG146" t="str">
        <f t="shared" si="12"/>
        <v>高东支行</v>
      </c>
      <c r="AI146" s="90" t="s">
        <v>492</v>
      </c>
      <c r="AJ146" s="90" t="s">
        <v>99</v>
      </c>
    </row>
    <row r="147" spans="27:36">
      <c r="AA147" t="str">
        <f t="shared" si="11"/>
        <v>妙境支行</v>
      </c>
      <c r="AB147" t="s">
        <v>209</v>
      </c>
      <c r="AC147">
        <v>0</v>
      </c>
      <c r="AD147">
        <v>0</v>
      </c>
      <c r="AE147">
        <v>0</v>
      </c>
      <c r="AF147">
        <v>0</v>
      </c>
      <c r="AG147" t="str">
        <f t="shared" si="12"/>
        <v>妙境支行</v>
      </c>
      <c r="AI147" s="90" t="s">
        <v>495</v>
      </c>
      <c r="AJ147" s="90" t="s">
        <v>99</v>
      </c>
    </row>
    <row r="148" spans="27:36">
      <c r="AA148">
        <f t="shared" si="11"/>
        <v>0</v>
      </c>
      <c r="AB148" t="s">
        <v>494</v>
      </c>
      <c r="AC148">
        <v>0</v>
      </c>
      <c r="AD148">
        <v>0</v>
      </c>
      <c r="AE148">
        <v>0</v>
      </c>
      <c r="AF148">
        <v>0</v>
      </c>
      <c r="AG148">
        <f t="shared" si="12"/>
        <v>0</v>
      </c>
      <c r="AI148" s="90" t="s">
        <v>498</v>
      </c>
      <c r="AJ148" s="90" t="s">
        <v>99</v>
      </c>
    </row>
    <row r="149" spans="27:36">
      <c r="AA149">
        <f t="shared" si="11"/>
        <v>0</v>
      </c>
      <c r="AB149" t="s">
        <v>497</v>
      </c>
      <c r="AC149">
        <v>0</v>
      </c>
      <c r="AD149">
        <v>0</v>
      </c>
      <c r="AE149">
        <v>0</v>
      </c>
      <c r="AF149">
        <v>0</v>
      </c>
      <c r="AG149">
        <f t="shared" si="12"/>
        <v>0</v>
      </c>
      <c r="AI149" s="90" t="s">
        <v>501</v>
      </c>
      <c r="AJ149" s="90" t="s">
        <v>99</v>
      </c>
    </row>
    <row r="150" spans="27:36">
      <c r="AA150" t="str">
        <f t="shared" si="11"/>
        <v>曹路支行</v>
      </c>
      <c r="AB150" t="s">
        <v>500</v>
      </c>
      <c r="AC150">
        <v>0</v>
      </c>
      <c r="AD150">
        <v>0</v>
      </c>
      <c r="AE150">
        <v>0</v>
      </c>
      <c r="AF150">
        <v>0</v>
      </c>
      <c r="AG150" t="str">
        <f t="shared" si="12"/>
        <v>曹路支行</v>
      </c>
      <c r="AI150" s="90" t="s">
        <v>504</v>
      </c>
      <c r="AJ150" s="90" t="s">
        <v>99</v>
      </c>
    </row>
    <row r="151" spans="27:36">
      <c r="AA151">
        <f t="shared" si="11"/>
        <v>0</v>
      </c>
      <c r="AB151" t="s">
        <v>503</v>
      </c>
      <c r="AC151">
        <v>0</v>
      </c>
      <c r="AD151">
        <v>0</v>
      </c>
      <c r="AE151">
        <v>0</v>
      </c>
      <c r="AF151">
        <v>70000</v>
      </c>
      <c r="AG151">
        <f t="shared" si="12"/>
        <v>0</v>
      </c>
      <c r="AI151" s="90" t="s">
        <v>507</v>
      </c>
      <c r="AJ151" s="90" t="s">
        <v>99</v>
      </c>
    </row>
    <row r="152" spans="27:36">
      <c r="AA152">
        <f t="shared" si="11"/>
        <v>0</v>
      </c>
      <c r="AB152" t="s">
        <v>506</v>
      </c>
      <c r="AC152">
        <v>0</v>
      </c>
      <c r="AD152">
        <v>0</v>
      </c>
      <c r="AE152">
        <v>0</v>
      </c>
      <c r="AF152">
        <v>0</v>
      </c>
      <c r="AG152">
        <f t="shared" si="12"/>
        <v>0</v>
      </c>
      <c r="AI152" s="90" t="s">
        <v>509</v>
      </c>
      <c r="AJ152" s="90" t="s">
        <v>99</v>
      </c>
    </row>
    <row r="153" spans="27:36">
      <c r="AA153" t="str">
        <f t="shared" si="11"/>
        <v>运营管理部</v>
      </c>
      <c r="AB153" t="s">
        <v>330</v>
      </c>
      <c r="AC153">
        <v>0</v>
      </c>
      <c r="AD153">
        <v>0</v>
      </c>
      <c r="AE153">
        <v>0</v>
      </c>
      <c r="AF153">
        <v>0</v>
      </c>
      <c r="AG153" t="str">
        <f t="shared" si="12"/>
        <v>运营管理部</v>
      </c>
      <c r="AI153" s="90" t="s">
        <v>511</v>
      </c>
      <c r="AJ153" s="90" t="s">
        <v>99</v>
      </c>
    </row>
    <row r="154" spans="27:36">
      <c r="AA154" t="str">
        <f t="shared" si="11"/>
        <v>香山分理处</v>
      </c>
      <c r="AB154" t="s">
        <v>214</v>
      </c>
      <c r="AC154">
        <v>0</v>
      </c>
      <c r="AD154">
        <v>0</v>
      </c>
      <c r="AE154">
        <v>0</v>
      </c>
      <c r="AF154">
        <v>0</v>
      </c>
      <c r="AG154" t="str">
        <f t="shared" si="12"/>
        <v>香山分理处</v>
      </c>
      <c r="AI154" s="90" t="s">
        <v>513</v>
      </c>
      <c r="AJ154" s="90" t="s">
        <v>99</v>
      </c>
    </row>
    <row r="155" spans="27:36">
      <c r="AA155" t="str">
        <f t="shared" si="11"/>
        <v>高行支行</v>
      </c>
      <c r="AB155" t="s">
        <v>218</v>
      </c>
      <c r="AC155">
        <v>0</v>
      </c>
      <c r="AD155">
        <v>0</v>
      </c>
      <c r="AE155">
        <v>0</v>
      </c>
      <c r="AF155">
        <v>0</v>
      </c>
      <c r="AG155" t="str">
        <f t="shared" si="12"/>
        <v>高行支行</v>
      </c>
      <c r="AI155" s="90" t="s">
        <v>515</v>
      </c>
      <c r="AJ155" s="90" t="s">
        <v>99</v>
      </c>
    </row>
    <row r="156" spans="27:36">
      <c r="AA156" t="str">
        <f t="shared" si="11"/>
        <v>运营管理部</v>
      </c>
      <c r="AB156" t="s">
        <v>328</v>
      </c>
      <c r="AC156">
        <v>0</v>
      </c>
      <c r="AD156">
        <v>0</v>
      </c>
      <c r="AE156">
        <v>0</v>
      </c>
      <c r="AF156">
        <v>0</v>
      </c>
      <c r="AG156" t="str">
        <f t="shared" si="12"/>
        <v>运营管理部</v>
      </c>
      <c r="AI156" s="90" t="s">
        <v>518</v>
      </c>
      <c r="AJ156" s="90" t="s">
        <v>99</v>
      </c>
    </row>
    <row r="157" spans="27:36">
      <c r="AA157">
        <f t="shared" si="11"/>
        <v>0</v>
      </c>
      <c r="AB157" t="s">
        <v>517</v>
      </c>
      <c r="AC157">
        <v>0</v>
      </c>
      <c r="AD157">
        <v>0</v>
      </c>
      <c r="AE157">
        <v>0</v>
      </c>
      <c r="AF157">
        <v>0</v>
      </c>
      <c r="AG157">
        <f t="shared" si="12"/>
        <v>0</v>
      </c>
      <c r="AI157" s="90" t="s">
        <v>521</v>
      </c>
      <c r="AJ157" s="90" t="s">
        <v>99</v>
      </c>
    </row>
    <row r="158" spans="27:36">
      <c r="AA158" t="str">
        <f t="shared" si="11"/>
        <v>三林支行</v>
      </c>
      <c r="AB158" t="s">
        <v>520</v>
      </c>
      <c r="AC158">
        <v>0</v>
      </c>
      <c r="AD158">
        <v>0</v>
      </c>
      <c r="AE158">
        <v>0</v>
      </c>
      <c r="AF158">
        <v>0</v>
      </c>
      <c r="AG158" t="str">
        <f t="shared" si="12"/>
        <v>三林支行</v>
      </c>
      <c r="AI158" s="90" t="s">
        <v>524</v>
      </c>
      <c r="AJ158" s="90" t="s">
        <v>99</v>
      </c>
    </row>
    <row r="159" spans="27:36">
      <c r="AA159">
        <f t="shared" si="11"/>
        <v>0</v>
      </c>
      <c r="AB159" t="s">
        <v>523</v>
      </c>
      <c r="AC159">
        <v>0</v>
      </c>
      <c r="AD159">
        <v>0</v>
      </c>
      <c r="AE159">
        <v>0</v>
      </c>
      <c r="AF159">
        <v>0</v>
      </c>
      <c r="AG159">
        <f t="shared" si="12"/>
        <v>0</v>
      </c>
      <c r="AI159" s="90" t="s">
        <v>527</v>
      </c>
      <c r="AJ159" s="90" t="s">
        <v>99</v>
      </c>
    </row>
    <row r="160" spans="27:36">
      <c r="AA160" t="str">
        <f t="shared" si="11"/>
        <v>施湾支行</v>
      </c>
      <c r="AB160" t="s">
        <v>526</v>
      </c>
      <c r="AC160">
        <v>0</v>
      </c>
      <c r="AD160">
        <v>0</v>
      </c>
      <c r="AE160">
        <v>0</v>
      </c>
      <c r="AF160">
        <v>0</v>
      </c>
      <c r="AG160" t="str">
        <f t="shared" si="12"/>
        <v>施湾支行</v>
      </c>
      <c r="AI160" s="90" t="s">
        <v>530</v>
      </c>
      <c r="AJ160" s="90" t="s">
        <v>99</v>
      </c>
    </row>
    <row r="161" spans="27:36">
      <c r="AA161" t="str">
        <f t="shared" si="11"/>
        <v>花木支行</v>
      </c>
      <c r="AB161" t="s">
        <v>529</v>
      </c>
      <c r="AC161">
        <v>0</v>
      </c>
      <c r="AD161">
        <v>0</v>
      </c>
      <c r="AE161">
        <v>0</v>
      </c>
      <c r="AF161">
        <v>0</v>
      </c>
      <c r="AG161" t="str">
        <f t="shared" si="12"/>
        <v>花木支行</v>
      </c>
      <c r="AI161" s="90" t="s">
        <v>533</v>
      </c>
      <c r="AJ161" s="90" t="s">
        <v>99</v>
      </c>
    </row>
    <row r="162" spans="27:36">
      <c r="AA162">
        <f t="shared" si="11"/>
        <v>0</v>
      </c>
      <c r="AB162" t="s">
        <v>532</v>
      </c>
      <c r="AC162">
        <v>0</v>
      </c>
      <c r="AD162">
        <v>0</v>
      </c>
      <c r="AE162">
        <v>0</v>
      </c>
      <c r="AF162">
        <v>0</v>
      </c>
      <c r="AG162">
        <f t="shared" si="12"/>
        <v>0</v>
      </c>
      <c r="AI162" s="89" t="s">
        <v>534</v>
      </c>
      <c r="AJ162" s="90" t="s">
        <v>244</v>
      </c>
    </row>
    <row r="163" spans="27:36">
      <c r="AA163" t="str">
        <f t="shared" si="11"/>
        <v>高东支行</v>
      </c>
      <c r="AB163" t="s">
        <v>222</v>
      </c>
      <c r="AC163">
        <v>0</v>
      </c>
      <c r="AD163">
        <v>0</v>
      </c>
      <c r="AE163">
        <v>0</v>
      </c>
      <c r="AF163">
        <v>0</v>
      </c>
      <c r="AG163" t="str">
        <f t="shared" si="12"/>
        <v>高东支行</v>
      </c>
      <c r="AI163" s="91" t="s">
        <v>152</v>
      </c>
      <c r="AJ163" s="90" t="s">
        <v>244</v>
      </c>
    </row>
    <row r="164" spans="27:36">
      <c r="AA164">
        <f t="shared" si="11"/>
        <v>0</v>
      </c>
      <c r="AB164" t="s">
        <v>535</v>
      </c>
      <c r="AC164">
        <v>0</v>
      </c>
      <c r="AD164">
        <v>0</v>
      </c>
      <c r="AE164">
        <v>0</v>
      </c>
      <c r="AF164">
        <v>0</v>
      </c>
      <c r="AG164">
        <f t="shared" si="12"/>
        <v>0</v>
      </c>
      <c r="AI164" s="91" t="s">
        <v>538</v>
      </c>
      <c r="AJ164" s="90" t="s">
        <v>244</v>
      </c>
    </row>
    <row r="165" spans="27:36">
      <c r="AA165" t="str">
        <f t="shared" si="11"/>
        <v>市场三部</v>
      </c>
      <c r="AB165" t="s">
        <v>537</v>
      </c>
      <c r="AC165">
        <v>0</v>
      </c>
      <c r="AD165">
        <v>0</v>
      </c>
      <c r="AE165">
        <v>0</v>
      </c>
      <c r="AF165">
        <v>0</v>
      </c>
      <c r="AG165" t="str">
        <f t="shared" si="12"/>
        <v>市场三部</v>
      </c>
      <c r="AI165" s="90" t="s">
        <v>541</v>
      </c>
      <c r="AJ165" s="90" t="s">
        <v>244</v>
      </c>
    </row>
    <row r="166" spans="27:36">
      <c r="AA166">
        <f t="shared" si="11"/>
        <v>0</v>
      </c>
      <c r="AB166" t="s">
        <v>540</v>
      </c>
      <c r="AC166">
        <v>0</v>
      </c>
      <c r="AD166">
        <v>0</v>
      </c>
      <c r="AE166">
        <v>0</v>
      </c>
      <c r="AF166">
        <v>0</v>
      </c>
      <c r="AG166">
        <f t="shared" si="12"/>
        <v>0</v>
      </c>
      <c r="AI166" s="90" t="s">
        <v>543</v>
      </c>
      <c r="AJ166" s="90" t="s">
        <v>244</v>
      </c>
    </row>
    <row r="167" spans="27:36">
      <c r="AA167" t="str">
        <f t="shared" si="11"/>
        <v>陆家嘴支行</v>
      </c>
      <c r="AB167" t="s">
        <v>224</v>
      </c>
      <c r="AC167">
        <v>0</v>
      </c>
      <c r="AD167">
        <v>0</v>
      </c>
      <c r="AE167">
        <v>0</v>
      </c>
      <c r="AF167">
        <v>0</v>
      </c>
      <c r="AG167" t="str">
        <f t="shared" si="12"/>
        <v>陆家嘴支行</v>
      </c>
      <c r="AI167" s="90" t="s">
        <v>546</v>
      </c>
      <c r="AJ167" s="90" t="s">
        <v>244</v>
      </c>
    </row>
    <row r="168" spans="27:36">
      <c r="AA168">
        <f t="shared" si="11"/>
        <v>0</v>
      </c>
      <c r="AB168" t="s">
        <v>545</v>
      </c>
      <c r="AC168">
        <v>0</v>
      </c>
      <c r="AD168">
        <v>0</v>
      </c>
      <c r="AE168">
        <v>0</v>
      </c>
      <c r="AF168">
        <v>70000</v>
      </c>
      <c r="AG168">
        <f t="shared" si="12"/>
        <v>0</v>
      </c>
      <c r="AI168" s="90" t="s">
        <v>548</v>
      </c>
      <c r="AJ168" s="90" t="s">
        <v>244</v>
      </c>
    </row>
    <row r="169" spans="27:36">
      <c r="AA169" t="str">
        <f t="shared" si="11"/>
        <v>洋泾支行</v>
      </c>
      <c r="AB169" t="s">
        <v>95</v>
      </c>
      <c r="AC169">
        <v>0</v>
      </c>
      <c r="AD169">
        <v>0</v>
      </c>
      <c r="AE169">
        <v>0</v>
      </c>
      <c r="AF169">
        <v>0</v>
      </c>
      <c r="AG169" t="str">
        <f t="shared" si="12"/>
        <v>洋泾支行</v>
      </c>
      <c r="AI169" s="90" t="s">
        <v>551</v>
      </c>
      <c r="AJ169" s="90" t="s">
        <v>244</v>
      </c>
    </row>
    <row r="170" spans="27:36">
      <c r="AA170">
        <f t="shared" si="11"/>
        <v>0</v>
      </c>
      <c r="AB170" t="s">
        <v>550</v>
      </c>
      <c r="AC170">
        <v>0</v>
      </c>
      <c r="AD170">
        <v>0</v>
      </c>
      <c r="AE170">
        <v>0</v>
      </c>
      <c r="AF170">
        <v>0</v>
      </c>
      <c r="AG170">
        <f t="shared" si="12"/>
        <v>0</v>
      </c>
      <c r="AI170" s="90" t="s">
        <v>554</v>
      </c>
      <c r="AJ170" s="90" t="s">
        <v>244</v>
      </c>
    </row>
    <row r="171" spans="27:36">
      <c r="AA171" t="str">
        <f t="shared" si="11"/>
        <v>新园路支行</v>
      </c>
      <c r="AB171" t="s">
        <v>553</v>
      </c>
      <c r="AC171">
        <v>0</v>
      </c>
      <c r="AD171">
        <v>0</v>
      </c>
      <c r="AE171">
        <v>0</v>
      </c>
      <c r="AF171">
        <v>0</v>
      </c>
      <c r="AG171" t="str">
        <f t="shared" si="12"/>
        <v>新园路支行</v>
      </c>
      <c r="AI171" s="90" t="s">
        <v>557</v>
      </c>
      <c r="AJ171" s="90" t="s">
        <v>244</v>
      </c>
    </row>
    <row r="172" spans="27:36">
      <c r="AA172" t="str">
        <f t="shared" si="11"/>
        <v>六里支行</v>
      </c>
      <c r="AB172" t="s">
        <v>556</v>
      </c>
      <c r="AC172">
        <v>0</v>
      </c>
      <c r="AD172">
        <v>0</v>
      </c>
      <c r="AE172">
        <v>0</v>
      </c>
      <c r="AF172">
        <v>0</v>
      </c>
      <c r="AG172" t="str">
        <f t="shared" si="12"/>
        <v>六里支行</v>
      </c>
      <c r="AI172" s="90" t="s">
        <v>559</v>
      </c>
      <c r="AJ172" s="90" t="s">
        <v>244</v>
      </c>
    </row>
    <row r="173" spans="27:36">
      <c r="AA173" t="str">
        <f t="shared" si="11"/>
        <v>运营管理部</v>
      </c>
      <c r="AB173" t="s">
        <v>341</v>
      </c>
      <c r="AC173">
        <v>0</v>
      </c>
      <c r="AD173">
        <v>0</v>
      </c>
      <c r="AE173">
        <v>0</v>
      </c>
      <c r="AF173">
        <v>0</v>
      </c>
      <c r="AG173" t="str">
        <f t="shared" si="12"/>
        <v>运营管理部</v>
      </c>
      <c r="AI173" s="89" t="s">
        <v>561</v>
      </c>
      <c r="AJ173" s="90" t="s">
        <v>244</v>
      </c>
    </row>
    <row r="174" spans="27:36">
      <c r="AA174">
        <f t="shared" si="11"/>
        <v>0</v>
      </c>
      <c r="AB174" t="s">
        <v>560</v>
      </c>
      <c r="AC174">
        <v>0</v>
      </c>
      <c r="AD174">
        <v>0</v>
      </c>
      <c r="AE174">
        <v>0</v>
      </c>
      <c r="AF174">
        <v>0</v>
      </c>
      <c r="AG174">
        <f t="shared" si="12"/>
        <v>0</v>
      </c>
      <c r="AI174" s="91" t="s">
        <v>562</v>
      </c>
      <c r="AJ174" s="90" t="s">
        <v>244</v>
      </c>
    </row>
    <row r="175" spans="27:36">
      <c r="AA175" t="str">
        <f t="shared" si="11"/>
        <v>零售市场部</v>
      </c>
      <c r="AB175" t="s">
        <v>101</v>
      </c>
      <c r="AC175">
        <v>0</v>
      </c>
      <c r="AD175">
        <v>0</v>
      </c>
      <c r="AE175">
        <v>0</v>
      </c>
      <c r="AF175">
        <v>0</v>
      </c>
      <c r="AG175" t="str">
        <f t="shared" si="12"/>
        <v>零售市场部</v>
      </c>
      <c r="AI175" s="91" t="s">
        <v>564</v>
      </c>
      <c r="AJ175" s="90" t="s">
        <v>244</v>
      </c>
    </row>
    <row r="176" spans="27:36">
      <c r="AA176">
        <f t="shared" si="11"/>
        <v>0</v>
      </c>
      <c r="AB176" t="s">
        <v>563</v>
      </c>
      <c r="AC176">
        <v>0</v>
      </c>
      <c r="AD176">
        <v>0</v>
      </c>
      <c r="AE176">
        <v>0</v>
      </c>
      <c r="AF176">
        <v>0</v>
      </c>
      <c r="AG176">
        <f t="shared" si="12"/>
        <v>0</v>
      </c>
      <c r="AI176" s="90" t="s">
        <v>566</v>
      </c>
      <c r="AJ176" s="90" t="s">
        <v>259</v>
      </c>
    </row>
    <row r="177" spans="27:36">
      <c r="AA177">
        <f t="shared" si="11"/>
        <v>0</v>
      </c>
      <c r="AB177" t="s">
        <v>565</v>
      </c>
      <c r="AC177">
        <v>0</v>
      </c>
      <c r="AD177">
        <v>0</v>
      </c>
      <c r="AE177">
        <v>0</v>
      </c>
      <c r="AF177">
        <v>0</v>
      </c>
      <c r="AG177">
        <f t="shared" si="12"/>
        <v>0</v>
      </c>
      <c r="AI177" s="90" t="s">
        <v>568</v>
      </c>
      <c r="AJ177" s="90" t="s">
        <v>259</v>
      </c>
    </row>
    <row r="178" spans="27:36">
      <c r="AA178" t="str">
        <f t="shared" si="11"/>
        <v>张江支行</v>
      </c>
      <c r="AB178" t="s">
        <v>567</v>
      </c>
      <c r="AC178">
        <v>0</v>
      </c>
      <c r="AD178">
        <v>100000</v>
      </c>
      <c r="AE178">
        <v>0</v>
      </c>
      <c r="AF178">
        <v>100000</v>
      </c>
      <c r="AG178" t="str">
        <f t="shared" si="12"/>
        <v>张江支行</v>
      </c>
      <c r="AI178" s="90" t="s">
        <v>570</v>
      </c>
      <c r="AJ178" s="90" t="s">
        <v>259</v>
      </c>
    </row>
    <row r="179" spans="27:36">
      <c r="AA179" t="str">
        <f t="shared" si="11"/>
        <v>曹路支行</v>
      </c>
      <c r="AB179" t="s">
        <v>569</v>
      </c>
      <c r="AC179">
        <v>0</v>
      </c>
      <c r="AD179">
        <v>0</v>
      </c>
      <c r="AE179">
        <v>0</v>
      </c>
      <c r="AF179">
        <v>0</v>
      </c>
      <c r="AG179" t="str">
        <f t="shared" si="12"/>
        <v>曹路支行</v>
      </c>
      <c r="AI179" s="90" t="s">
        <v>572</v>
      </c>
      <c r="AJ179" s="90" t="s">
        <v>259</v>
      </c>
    </row>
    <row r="180" spans="27:36">
      <c r="AA180">
        <f t="shared" si="11"/>
        <v>0</v>
      </c>
      <c r="AB180" t="s">
        <v>571</v>
      </c>
      <c r="AC180">
        <v>0</v>
      </c>
      <c r="AD180">
        <v>0</v>
      </c>
      <c r="AE180">
        <v>0</v>
      </c>
      <c r="AF180">
        <v>5200</v>
      </c>
      <c r="AG180">
        <f t="shared" si="12"/>
        <v>0</v>
      </c>
      <c r="AI180" s="93" t="s">
        <v>574</v>
      </c>
      <c r="AJ180" s="90" t="s">
        <v>259</v>
      </c>
    </row>
    <row r="181" spans="27:36">
      <c r="AA181" t="str">
        <f t="shared" si="11"/>
        <v>芳华分理处</v>
      </c>
      <c r="AB181" t="s">
        <v>573</v>
      </c>
      <c r="AC181">
        <v>0</v>
      </c>
      <c r="AD181">
        <v>0</v>
      </c>
      <c r="AE181">
        <v>0</v>
      </c>
      <c r="AF181">
        <v>33000</v>
      </c>
      <c r="AG181" t="str">
        <f t="shared" si="12"/>
        <v>芳华分理处</v>
      </c>
      <c r="AI181" s="94" t="s">
        <v>576</v>
      </c>
      <c r="AJ181" s="90" t="s">
        <v>259</v>
      </c>
    </row>
    <row r="182" spans="27:36">
      <c r="AA182" t="str">
        <f t="shared" si="11"/>
        <v>高桥支行</v>
      </c>
      <c r="AB182" t="s">
        <v>575</v>
      </c>
      <c r="AC182">
        <v>0</v>
      </c>
      <c r="AD182">
        <v>0</v>
      </c>
      <c r="AE182">
        <v>0</v>
      </c>
      <c r="AF182">
        <v>0</v>
      </c>
      <c r="AG182" t="str">
        <f t="shared" si="12"/>
        <v>高桥支行</v>
      </c>
      <c r="AI182" s="90" t="s">
        <v>578</v>
      </c>
      <c r="AJ182" s="90" t="s">
        <v>259</v>
      </c>
    </row>
    <row r="183" spans="27:36">
      <c r="AA183" t="str">
        <f t="shared" si="11"/>
        <v>高东支行</v>
      </c>
      <c r="AB183" t="s">
        <v>577</v>
      </c>
      <c r="AC183">
        <v>0</v>
      </c>
      <c r="AD183">
        <v>0</v>
      </c>
      <c r="AE183">
        <v>0</v>
      </c>
      <c r="AF183">
        <v>0</v>
      </c>
      <c r="AG183" t="str">
        <f t="shared" si="12"/>
        <v>高东支行</v>
      </c>
      <c r="AI183" s="90" t="s">
        <v>580</v>
      </c>
      <c r="AJ183" s="90" t="s">
        <v>239</v>
      </c>
    </row>
    <row r="184" spans="27:36">
      <c r="AA184">
        <f t="shared" si="11"/>
        <v>0</v>
      </c>
      <c r="AB184" t="s">
        <v>579</v>
      </c>
      <c r="AC184">
        <v>0</v>
      </c>
      <c r="AD184">
        <v>0</v>
      </c>
      <c r="AE184">
        <v>0</v>
      </c>
      <c r="AF184">
        <v>0</v>
      </c>
      <c r="AG184">
        <f t="shared" si="12"/>
        <v>0</v>
      </c>
      <c r="AI184" s="90" t="s">
        <v>582</v>
      </c>
      <c r="AJ184" s="90" t="s">
        <v>239</v>
      </c>
    </row>
    <row r="185" spans="27:36">
      <c r="AA185">
        <f t="shared" si="11"/>
        <v>0</v>
      </c>
      <c r="AB185" t="s">
        <v>581</v>
      </c>
      <c r="AC185">
        <v>0</v>
      </c>
      <c r="AD185">
        <v>0</v>
      </c>
      <c r="AE185">
        <v>0</v>
      </c>
      <c r="AF185">
        <v>0</v>
      </c>
      <c r="AG185">
        <f t="shared" si="12"/>
        <v>0</v>
      </c>
      <c r="AI185" s="90" t="s">
        <v>584</v>
      </c>
      <c r="AJ185" s="90" t="s">
        <v>239</v>
      </c>
    </row>
    <row r="186" spans="27:36">
      <c r="AA186">
        <f t="shared" si="11"/>
        <v>0</v>
      </c>
      <c r="AB186" t="s">
        <v>583</v>
      </c>
      <c r="AC186">
        <v>0</v>
      </c>
      <c r="AD186">
        <v>0</v>
      </c>
      <c r="AE186">
        <v>0</v>
      </c>
      <c r="AF186">
        <v>0</v>
      </c>
      <c r="AG186">
        <f t="shared" si="12"/>
        <v>0</v>
      </c>
      <c r="AI186" s="90" t="s">
        <v>586</v>
      </c>
      <c r="AJ186" s="90" t="s">
        <v>239</v>
      </c>
    </row>
    <row r="187" spans="27:36">
      <c r="AA187" t="str">
        <f t="shared" si="11"/>
        <v>曹路支行</v>
      </c>
      <c r="AB187" t="s">
        <v>585</v>
      </c>
      <c r="AC187">
        <v>0</v>
      </c>
      <c r="AD187">
        <v>0</v>
      </c>
      <c r="AE187">
        <v>0</v>
      </c>
      <c r="AF187">
        <v>0</v>
      </c>
      <c r="AG187" t="str">
        <f t="shared" si="12"/>
        <v>曹路支行</v>
      </c>
      <c r="AI187" s="90" t="s">
        <v>588</v>
      </c>
      <c r="AJ187" s="90" t="s">
        <v>239</v>
      </c>
    </row>
    <row r="188" spans="27:36">
      <c r="AA188" t="str">
        <f t="shared" si="11"/>
        <v>三林支行</v>
      </c>
      <c r="AB188" t="s">
        <v>587</v>
      </c>
      <c r="AC188">
        <v>0</v>
      </c>
      <c r="AD188">
        <v>0</v>
      </c>
      <c r="AE188">
        <v>0</v>
      </c>
      <c r="AF188">
        <v>0</v>
      </c>
      <c r="AG188" t="str">
        <f t="shared" si="12"/>
        <v>三林支行</v>
      </c>
      <c r="AI188" s="90" t="s">
        <v>589</v>
      </c>
      <c r="AJ188" s="90" t="s">
        <v>239</v>
      </c>
    </row>
    <row r="189" spans="27:36">
      <c r="AA189" t="str">
        <f t="shared" si="11"/>
        <v>运营管理部业务保障部</v>
      </c>
      <c r="AB189" t="s">
        <v>415</v>
      </c>
      <c r="AC189">
        <v>0</v>
      </c>
      <c r="AD189">
        <v>0</v>
      </c>
      <c r="AE189">
        <v>0</v>
      </c>
      <c r="AF189">
        <v>0</v>
      </c>
      <c r="AG189" t="str">
        <f t="shared" si="12"/>
        <v>运营管理部业务保障部</v>
      </c>
      <c r="AI189" s="90" t="s">
        <v>590</v>
      </c>
      <c r="AJ189" s="90" t="s">
        <v>239</v>
      </c>
    </row>
    <row r="190" spans="27:36">
      <c r="AA190" t="str">
        <f t="shared" si="11"/>
        <v>凌兆分理处</v>
      </c>
      <c r="AB190" t="s">
        <v>236</v>
      </c>
      <c r="AC190">
        <v>0</v>
      </c>
      <c r="AD190">
        <v>0</v>
      </c>
      <c r="AE190">
        <v>0</v>
      </c>
      <c r="AF190">
        <v>0</v>
      </c>
      <c r="AG190" t="str">
        <f t="shared" si="12"/>
        <v>凌兆分理处</v>
      </c>
      <c r="AI190" s="94" t="s">
        <v>591</v>
      </c>
      <c r="AJ190" s="90" t="s">
        <v>239</v>
      </c>
    </row>
    <row r="191" spans="27:36">
      <c r="AA191" t="str">
        <f t="shared" si="11"/>
        <v>东沟支行</v>
      </c>
      <c r="AB191" t="s">
        <v>134</v>
      </c>
      <c r="AC191">
        <v>0</v>
      </c>
      <c r="AD191">
        <v>0</v>
      </c>
      <c r="AE191">
        <v>0</v>
      </c>
      <c r="AF191">
        <v>0</v>
      </c>
      <c r="AG191" t="str">
        <f t="shared" si="12"/>
        <v>东沟支行</v>
      </c>
      <c r="AI191" s="90" t="s">
        <v>352</v>
      </c>
      <c r="AJ191" s="90" t="s">
        <v>239</v>
      </c>
    </row>
    <row r="192" spans="27:36">
      <c r="AA192" t="str">
        <f t="shared" si="11"/>
        <v>潼港分理处</v>
      </c>
      <c r="AB192" t="s">
        <v>245</v>
      </c>
      <c r="AC192">
        <v>0</v>
      </c>
      <c r="AD192">
        <v>0</v>
      </c>
      <c r="AE192">
        <v>0</v>
      </c>
      <c r="AF192">
        <v>6000</v>
      </c>
      <c r="AG192" t="str">
        <f t="shared" si="12"/>
        <v>潼港分理处</v>
      </c>
      <c r="AI192" s="90" t="s">
        <v>593</v>
      </c>
      <c r="AJ192" s="90" t="s">
        <v>73</v>
      </c>
    </row>
    <row r="193" spans="27:36">
      <c r="AA193" t="str">
        <f t="shared" si="11"/>
        <v>曹路支行</v>
      </c>
      <c r="AB193" t="s">
        <v>592</v>
      </c>
      <c r="AC193">
        <v>0</v>
      </c>
      <c r="AD193">
        <v>0</v>
      </c>
      <c r="AE193">
        <v>0</v>
      </c>
      <c r="AF193">
        <v>0</v>
      </c>
      <c r="AG193" t="str">
        <f t="shared" si="12"/>
        <v>曹路支行</v>
      </c>
      <c r="AI193" s="90" t="s">
        <v>595</v>
      </c>
      <c r="AJ193" s="90" t="s">
        <v>73</v>
      </c>
    </row>
    <row r="194" spans="27:36">
      <c r="AA194">
        <f t="shared" ref="AA194:AA257" si="13">AG194</f>
        <v>0</v>
      </c>
      <c r="AB194" t="s">
        <v>594</v>
      </c>
      <c r="AC194">
        <v>0</v>
      </c>
      <c r="AD194">
        <v>0</v>
      </c>
      <c r="AE194">
        <v>0</v>
      </c>
      <c r="AF194">
        <v>0</v>
      </c>
      <c r="AG194">
        <f t="shared" ref="AG194:AG257" si="14">IFERROR(VLOOKUP(AB194,$AI:$AJ,2,FALSE),0)</f>
        <v>0</v>
      </c>
      <c r="AI194" s="90" t="s">
        <v>331</v>
      </c>
      <c r="AJ194" s="90" t="s">
        <v>73</v>
      </c>
    </row>
    <row r="195" spans="27:36">
      <c r="AA195" t="str">
        <f t="shared" si="13"/>
        <v>民耀分理处</v>
      </c>
      <c r="AB195" t="s">
        <v>248</v>
      </c>
      <c r="AC195">
        <v>0</v>
      </c>
      <c r="AD195">
        <v>0</v>
      </c>
      <c r="AE195">
        <v>0</v>
      </c>
      <c r="AF195">
        <v>0</v>
      </c>
      <c r="AG195" t="str">
        <f t="shared" si="14"/>
        <v>民耀分理处</v>
      </c>
      <c r="AI195" s="90" t="s">
        <v>597</v>
      </c>
      <c r="AJ195" s="90" t="s">
        <v>73</v>
      </c>
    </row>
    <row r="196" spans="27:36">
      <c r="AA196" t="str">
        <f t="shared" si="13"/>
        <v>张江支行</v>
      </c>
      <c r="AB196" t="s">
        <v>596</v>
      </c>
      <c r="AC196">
        <v>0</v>
      </c>
      <c r="AD196">
        <v>0</v>
      </c>
      <c r="AE196">
        <v>0</v>
      </c>
      <c r="AF196">
        <v>0</v>
      </c>
      <c r="AG196" t="str">
        <f t="shared" si="14"/>
        <v>张江支行</v>
      </c>
      <c r="AI196" s="90" t="s">
        <v>410</v>
      </c>
      <c r="AJ196" s="90" t="s">
        <v>73</v>
      </c>
    </row>
    <row r="197" spans="27:36">
      <c r="AA197" t="str">
        <f t="shared" si="13"/>
        <v>六里支行</v>
      </c>
      <c r="AB197" t="s">
        <v>108</v>
      </c>
      <c r="AC197">
        <v>0</v>
      </c>
      <c r="AD197">
        <v>0</v>
      </c>
      <c r="AE197">
        <v>0</v>
      </c>
      <c r="AF197">
        <v>0</v>
      </c>
      <c r="AG197" t="str">
        <f t="shared" si="14"/>
        <v>六里支行</v>
      </c>
      <c r="AI197" s="94" t="s">
        <v>598</v>
      </c>
      <c r="AJ197" s="90" t="s">
        <v>73</v>
      </c>
    </row>
    <row r="198" spans="27:36">
      <c r="AA198" t="str">
        <f t="shared" si="13"/>
        <v>零售金融部</v>
      </c>
      <c r="AB198" t="s">
        <v>282</v>
      </c>
      <c r="AC198">
        <v>0</v>
      </c>
      <c r="AD198">
        <v>0</v>
      </c>
      <c r="AE198">
        <v>0</v>
      </c>
      <c r="AF198">
        <v>0</v>
      </c>
      <c r="AG198" t="str">
        <f t="shared" si="14"/>
        <v>零售金融部</v>
      </c>
      <c r="AI198" s="90" t="s">
        <v>600</v>
      </c>
      <c r="AJ198" s="90" t="s">
        <v>73</v>
      </c>
    </row>
    <row r="199" spans="27:36">
      <c r="AA199" t="str">
        <f t="shared" si="13"/>
        <v>御桥分理处</v>
      </c>
      <c r="AB199" t="s">
        <v>599</v>
      </c>
      <c r="AC199">
        <v>0</v>
      </c>
      <c r="AD199">
        <v>0</v>
      </c>
      <c r="AE199">
        <v>0</v>
      </c>
      <c r="AF199">
        <v>0</v>
      </c>
      <c r="AG199" t="str">
        <f t="shared" si="14"/>
        <v>御桥分理处</v>
      </c>
      <c r="AI199" s="90" t="s">
        <v>602</v>
      </c>
      <c r="AJ199" s="90" t="s">
        <v>73</v>
      </c>
    </row>
    <row r="200" spans="27:36">
      <c r="AA200" t="str">
        <f t="shared" si="13"/>
        <v>三林支行</v>
      </c>
      <c r="AB200" t="s">
        <v>601</v>
      </c>
      <c r="AC200">
        <v>0</v>
      </c>
      <c r="AD200">
        <v>0</v>
      </c>
      <c r="AE200">
        <v>0</v>
      </c>
      <c r="AF200">
        <v>0</v>
      </c>
      <c r="AG200" t="str">
        <f t="shared" si="14"/>
        <v>三林支行</v>
      </c>
      <c r="AI200" s="90" t="s">
        <v>604</v>
      </c>
      <c r="AJ200" s="90" t="s">
        <v>73</v>
      </c>
    </row>
    <row r="201" spans="27:36">
      <c r="AA201">
        <f t="shared" si="13"/>
        <v>0</v>
      </c>
      <c r="AB201" t="s">
        <v>603</v>
      </c>
      <c r="AC201">
        <v>0</v>
      </c>
      <c r="AD201">
        <v>0</v>
      </c>
      <c r="AE201">
        <v>0</v>
      </c>
      <c r="AF201">
        <v>0</v>
      </c>
      <c r="AG201">
        <f t="shared" si="14"/>
        <v>0</v>
      </c>
      <c r="AI201" s="94" t="s">
        <v>262</v>
      </c>
      <c r="AJ201" s="90" t="s">
        <v>73</v>
      </c>
    </row>
    <row r="202" spans="27:36">
      <c r="AA202" t="str">
        <f t="shared" si="13"/>
        <v>零售市场部</v>
      </c>
      <c r="AB202" t="s">
        <v>255</v>
      </c>
      <c r="AC202">
        <v>0</v>
      </c>
      <c r="AD202">
        <v>56000</v>
      </c>
      <c r="AE202">
        <v>0</v>
      </c>
      <c r="AF202">
        <v>186000</v>
      </c>
      <c r="AG202" t="str">
        <f t="shared" si="14"/>
        <v>零售市场部</v>
      </c>
      <c r="AI202" s="90" t="s">
        <v>605</v>
      </c>
      <c r="AJ202" s="90" t="s">
        <v>235</v>
      </c>
    </row>
    <row r="203" spans="27:36">
      <c r="AA203" t="str">
        <f t="shared" si="13"/>
        <v>北蔡支行</v>
      </c>
      <c r="AB203" t="s">
        <v>260</v>
      </c>
      <c r="AC203">
        <v>0</v>
      </c>
      <c r="AD203">
        <v>0</v>
      </c>
      <c r="AE203">
        <v>0</v>
      </c>
      <c r="AF203">
        <v>0</v>
      </c>
      <c r="AG203" t="str">
        <f t="shared" si="14"/>
        <v>北蔡支行</v>
      </c>
      <c r="AI203" s="90" t="s">
        <v>607</v>
      </c>
      <c r="AJ203" s="90" t="s">
        <v>235</v>
      </c>
    </row>
    <row r="204" spans="27:36">
      <c r="AA204" t="str">
        <f t="shared" si="13"/>
        <v>金海华城分理处</v>
      </c>
      <c r="AB204" t="s">
        <v>606</v>
      </c>
      <c r="AC204">
        <v>0</v>
      </c>
      <c r="AD204">
        <v>0</v>
      </c>
      <c r="AE204">
        <v>0</v>
      </c>
      <c r="AF204">
        <v>0</v>
      </c>
      <c r="AG204" t="str">
        <f t="shared" si="14"/>
        <v>金海华城分理处</v>
      </c>
      <c r="AI204" s="90" t="s">
        <v>537</v>
      </c>
      <c r="AJ204" s="90" t="s">
        <v>235</v>
      </c>
    </row>
    <row r="205" spans="27:36">
      <c r="AA205" t="str">
        <f t="shared" si="13"/>
        <v>运营管理部</v>
      </c>
      <c r="AB205" t="s">
        <v>333</v>
      </c>
      <c r="AC205">
        <v>0</v>
      </c>
      <c r="AD205">
        <v>0</v>
      </c>
      <c r="AE205">
        <v>0</v>
      </c>
      <c r="AF205">
        <v>0</v>
      </c>
      <c r="AG205" t="str">
        <f t="shared" si="14"/>
        <v>运营管理部</v>
      </c>
      <c r="AI205" s="90" t="s">
        <v>608</v>
      </c>
      <c r="AJ205" s="90" t="s">
        <v>235</v>
      </c>
    </row>
    <row r="206" spans="27:36">
      <c r="AA206" t="str">
        <f t="shared" si="13"/>
        <v>合规内控部</v>
      </c>
      <c r="AB206" t="s">
        <v>470</v>
      </c>
      <c r="AC206">
        <v>0</v>
      </c>
      <c r="AD206">
        <v>0</v>
      </c>
      <c r="AE206">
        <v>0</v>
      </c>
      <c r="AF206">
        <v>0</v>
      </c>
      <c r="AG206" t="str">
        <f t="shared" si="14"/>
        <v>合规内控部</v>
      </c>
      <c r="AI206" s="89" t="s">
        <v>610</v>
      </c>
      <c r="AJ206" s="90" t="s">
        <v>66</v>
      </c>
    </row>
    <row r="207" spans="27:36">
      <c r="AA207" t="str">
        <f t="shared" si="13"/>
        <v>高行支行</v>
      </c>
      <c r="AB207" t="s">
        <v>609</v>
      </c>
      <c r="AC207">
        <v>0</v>
      </c>
      <c r="AD207">
        <v>0</v>
      </c>
      <c r="AE207">
        <v>0</v>
      </c>
      <c r="AF207">
        <v>0</v>
      </c>
      <c r="AG207" t="str">
        <f t="shared" si="14"/>
        <v>高行支行</v>
      </c>
      <c r="AI207" s="91" t="s">
        <v>275</v>
      </c>
      <c r="AJ207" s="90" t="s">
        <v>66</v>
      </c>
    </row>
    <row r="208" spans="27:36">
      <c r="AA208" t="str">
        <f t="shared" si="13"/>
        <v>风险管理部</v>
      </c>
      <c r="AB208" t="s">
        <v>513</v>
      </c>
      <c r="AC208">
        <v>0</v>
      </c>
      <c r="AD208">
        <v>0</v>
      </c>
      <c r="AE208">
        <v>0</v>
      </c>
      <c r="AF208">
        <v>0</v>
      </c>
      <c r="AG208" t="str">
        <f t="shared" si="14"/>
        <v>风险管理部</v>
      </c>
      <c r="AI208" s="90" t="s">
        <v>277</v>
      </c>
      <c r="AJ208" s="90" t="s">
        <v>66</v>
      </c>
    </row>
    <row r="209" spans="27:36">
      <c r="AA209" t="str">
        <f t="shared" si="13"/>
        <v>营业部</v>
      </c>
      <c r="AB209" t="s">
        <v>262</v>
      </c>
      <c r="AC209">
        <v>0</v>
      </c>
      <c r="AD209">
        <v>0</v>
      </c>
      <c r="AE209">
        <v>0</v>
      </c>
      <c r="AF209">
        <v>0</v>
      </c>
      <c r="AG209" t="str">
        <f t="shared" si="14"/>
        <v>营业部</v>
      </c>
      <c r="AI209" s="90" t="s">
        <v>313</v>
      </c>
      <c r="AJ209" s="90" t="s">
        <v>66</v>
      </c>
    </row>
    <row r="210" spans="27:36">
      <c r="AA210" t="str">
        <f t="shared" si="13"/>
        <v>运营管理部</v>
      </c>
      <c r="AB210" t="s">
        <v>344</v>
      </c>
      <c r="AC210">
        <v>0</v>
      </c>
      <c r="AD210">
        <v>0</v>
      </c>
      <c r="AE210">
        <v>0</v>
      </c>
      <c r="AF210">
        <v>0</v>
      </c>
      <c r="AG210" t="str">
        <f t="shared" si="14"/>
        <v>运营管理部</v>
      </c>
      <c r="AI210" s="90" t="s">
        <v>612</v>
      </c>
      <c r="AJ210" s="90" t="s">
        <v>66</v>
      </c>
    </row>
    <row r="211" spans="27:36">
      <c r="AA211" t="str">
        <f t="shared" si="13"/>
        <v>营业部</v>
      </c>
      <c r="AB211" t="s">
        <v>611</v>
      </c>
      <c r="AC211">
        <v>0</v>
      </c>
      <c r="AD211">
        <v>0</v>
      </c>
      <c r="AE211">
        <v>0</v>
      </c>
      <c r="AF211">
        <v>0</v>
      </c>
      <c r="AG211" t="str">
        <f t="shared" si="14"/>
        <v>营业部</v>
      </c>
      <c r="AI211" s="90" t="s">
        <v>614</v>
      </c>
      <c r="AJ211" s="90" t="s">
        <v>66</v>
      </c>
    </row>
    <row r="212" spans="27:36">
      <c r="AA212" t="str">
        <f t="shared" si="13"/>
        <v>香山分理处</v>
      </c>
      <c r="AB212" t="s">
        <v>613</v>
      </c>
      <c r="AC212">
        <v>0</v>
      </c>
      <c r="AD212">
        <v>0</v>
      </c>
      <c r="AE212">
        <v>5</v>
      </c>
      <c r="AF212">
        <v>0</v>
      </c>
      <c r="AG212" t="str">
        <f t="shared" si="14"/>
        <v>香山分理处</v>
      </c>
      <c r="AI212" s="90" t="s">
        <v>355</v>
      </c>
      <c r="AJ212" s="90" t="s">
        <v>100</v>
      </c>
    </row>
    <row r="213" spans="27:36">
      <c r="AA213" t="str">
        <f t="shared" si="13"/>
        <v>办公室</v>
      </c>
      <c r="AB213" t="s">
        <v>87</v>
      </c>
      <c r="AC213">
        <v>0</v>
      </c>
      <c r="AD213">
        <v>0</v>
      </c>
      <c r="AE213">
        <v>0</v>
      </c>
      <c r="AF213">
        <v>0</v>
      </c>
      <c r="AG213" t="str">
        <f t="shared" si="14"/>
        <v>办公室</v>
      </c>
      <c r="AI213" s="90" t="s">
        <v>423</v>
      </c>
      <c r="AJ213" s="90" t="s">
        <v>100</v>
      </c>
    </row>
    <row r="214" spans="27:36">
      <c r="AA214" t="str">
        <f t="shared" si="13"/>
        <v>和炯路支行</v>
      </c>
      <c r="AB214" t="s">
        <v>266</v>
      </c>
      <c r="AC214">
        <v>0</v>
      </c>
      <c r="AD214">
        <v>0</v>
      </c>
      <c r="AE214">
        <v>0</v>
      </c>
      <c r="AF214">
        <v>0</v>
      </c>
      <c r="AG214" t="str">
        <f t="shared" si="14"/>
        <v>和炯路支行</v>
      </c>
      <c r="AI214" s="90" t="s">
        <v>202</v>
      </c>
      <c r="AJ214" s="90" t="s">
        <v>100</v>
      </c>
    </row>
    <row r="215" spans="27:36">
      <c r="AA215" t="str">
        <f t="shared" si="13"/>
        <v>花木支行</v>
      </c>
      <c r="AB215" t="s">
        <v>270</v>
      </c>
      <c r="AC215">
        <v>0</v>
      </c>
      <c r="AD215">
        <v>0</v>
      </c>
      <c r="AE215">
        <v>0</v>
      </c>
      <c r="AF215">
        <v>0</v>
      </c>
      <c r="AG215" t="str">
        <f t="shared" si="14"/>
        <v>花木支行</v>
      </c>
      <c r="AI215" s="90" t="s">
        <v>403</v>
      </c>
      <c r="AJ215" s="90" t="s">
        <v>100</v>
      </c>
    </row>
    <row r="216" spans="27:36">
      <c r="AA216" t="str">
        <f t="shared" si="13"/>
        <v>运营管理部</v>
      </c>
      <c r="AB216" t="s">
        <v>309</v>
      </c>
      <c r="AC216">
        <v>0</v>
      </c>
      <c r="AD216">
        <v>0</v>
      </c>
      <c r="AE216">
        <v>0</v>
      </c>
      <c r="AF216">
        <v>0</v>
      </c>
      <c r="AG216" t="str">
        <f t="shared" si="14"/>
        <v>运营管理部</v>
      </c>
      <c r="AI216" s="90" t="s">
        <v>615</v>
      </c>
      <c r="AJ216" s="90" t="s">
        <v>100</v>
      </c>
    </row>
    <row r="217" spans="27:36">
      <c r="AA217" t="str">
        <f t="shared" si="13"/>
        <v>市场一部</v>
      </c>
      <c r="AB217" t="s">
        <v>589</v>
      </c>
      <c r="AC217">
        <v>0</v>
      </c>
      <c r="AD217">
        <v>0</v>
      </c>
      <c r="AE217">
        <v>0</v>
      </c>
      <c r="AF217">
        <v>0</v>
      </c>
      <c r="AG217" t="str">
        <f t="shared" si="14"/>
        <v>市场一部</v>
      </c>
      <c r="AI217" s="90" t="s">
        <v>617</v>
      </c>
      <c r="AJ217" s="90" t="s">
        <v>100</v>
      </c>
    </row>
    <row r="218" spans="27:36">
      <c r="AA218" t="str">
        <f t="shared" si="13"/>
        <v>民耀分理处</v>
      </c>
      <c r="AB218" t="s">
        <v>616</v>
      </c>
      <c r="AC218">
        <v>0</v>
      </c>
      <c r="AD218">
        <v>0</v>
      </c>
      <c r="AE218">
        <v>0</v>
      </c>
      <c r="AF218">
        <v>0</v>
      </c>
      <c r="AG218" t="str">
        <f t="shared" si="14"/>
        <v>民耀分理处</v>
      </c>
      <c r="AI218" s="90" t="s">
        <v>280</v>
      </c>
      <c r="AJ218" s="90" t="s">
        <v>100</v>
      </c>
    </row>
    <row r="219" spans="27:36">
      <c r="AA219">
        <f t="shared" si="13"/>
        <v>0</v>
      </c>
      <c r="AB219" t="s">
        <v>141</v>
      </c>
      <c r="AC219">
        <v>0</v>
      </c>
      <c r="AD219">
        <v>0</v>
      </c>
      <c r="AE219">
        <v>0</v>
      </c>
      <c r="AF219">
        <v>0</v>
      </c>
      <c r="AG219">
        <f t="shared" si="14"/>
        <v>0</v>
      </c>
      <c r="AI219" s="90" t="s">
        <v>618</v>
      </c>
      <c r="AJ219" s="90" t="s">
        <v>100</v>
      </c>
    </row>
    <row r="220" spans="27:36">
      <c r="AA220" t="str">
        <f t="shared" si="13"/>
        <v>张江支行</v>
      </c>
      <c r="AB220" t="s">
        <v>275</v>
      </c>
      <c r="AC220">
        <v>0</v>
      </c>
      <c r="AD220">
        <v>0</v>
      </c>
      <c r="AE220">
        <v>0</v>
      </c>
      <c r="AF220">
        <v>0</v>
      </c>
      <c r="AG220" t="str">
        <f t="shared" si="14"/>
        <v>张江支行</v>
      </c>
      <c r="AI220" s="90" t="s">
        <v>620</v>
      </c>
      <c r="AJ220" s="90" t="s">
        <v>100</v>
      </c>
    </row>
    <row r="221" spans="27:36">
      <c r="AA221" t="str">
        <f t="shared" si="13"/>
        <v>营业部</v>
      </c>
      <c r="AB221" t="s">
        <v>619</v>
      </c>
      <c r="AC221">
        <v>0</v>
      </c>
      <c r="AD221">
        <v>0</v>
      </c>
      <c r="AE221">
        <v>0</v>
      </c>
      <c r="AF221">
        <v>0</v>
      </c>
      <c r="AG221" t="str">
        <f t="shared" si="14"/>
        <v>营业部</v>
      </c>
      <c r="AI221" s="90" t="s">
        <v>408</v>
      </c>
      <c r="AJ221" s="90" t="s">
        <v>100</v>
      </c>
    </row>
    <row r="222" spans="27:36">
      <c r="AA222">
        <f t="shared" si="13"/>
        <v>0</v>
      </c>
      <c r="AB222" t="s">
        <v>621</v>
      </c>
      <c r="AC222">
        <v>0</v>
      </c>
      <c r="AD222">
        <v>0</v>
      </c>
      <c r="AE222">
        <v>0</v>
      </c>
      <c r="AF222">
        <v>0</v>
      </c>
      <c r="AG222">
        <f t="shared" si="14"/>
        <v>0</v>
      </c>
      <c r="AI222" s="90" t="s">
        <v>162</v>
      </c>
      <c r="AJ222" s="90" t="s">
        <v>100</v>
      </c>
    </row>
    <row r="223" spans="27:36">
      <c r="AA223" t="str">
        <f t="shared" si="13"/>
        <v>风险管理部</v>
      </c>
      <c r="AB223" t="s">
        <v>515</v>
      </c>
      <c r="AC223">
        <v>0</v>
      </c>
      <c r="AD223">
        <v>0</v>
      </c>
      <c r="AE223">
        <v>0</v>
      </c>
      <c r="AF223">
        <v>0</v>
      </c>
      <c r="AG223" t="str">
        <f t="shared" si="14"/>
        <v>风险管理部</v>
      </c>
      <c r="AI223" s="90" t="s">
        <v>173</v>
      </c>
      <c r="AJ223" s="90" t="s">
        <v>100</v>
      </c>
    </row>
    <row r="224" spans="27:36">
      <c r="AA224">
        <f t="shared" si="13"/>
        <v>0</v>
      </c>
      <c r="AB224" t="s">
        <v>622</v>
      </c>
      <c r="AC224">
        <v>0</v>
      </c>
      <c r="AD224">
        <v>0</v>
      </c>
      <c r="AE224">
        <v>0</v>
      </c>
      <c r="AF224">
        <v>0</v>
      </c>
      <c r="AG224">
        <f t="shared" si="14"/>
        <v>0</v>
      </c>
      <c r="AI224" s="90" t="s">
        <v>195</v>
      </c>
      <c r="AJ224" s="90" t="s">
        <v>100</v>
      </c>
    </row>
    <row r="225" spans="27:36">
      <c r="AA225" t="str">
        <f t="shared" si="13"/>
        <v>公司金融部</v>
      </c>
      <c r="AB225" t="s">
        <v>223</v>
      </c>
      <c r="AC225">
        <v>0</v>
      </c>
      <c r="AD225">
        <v>0</v>
      </c>
      <c r="AE225">
        <v>0</v>
      </c>
      <c r="AF225">
        <v>0</v>
      </c>
      <c r="AG225" t="str">
        <f t="shared" si="14"/>
        <v>公司金融部</v>
      </c>
      <c r="AI225" s="95" t="s">
        <v>65</v>
      </c>
      <c r="AJ225" s="90" t="s">
        <v>100</v>
      </c>
    </row>
    <row r="226" spans="27:36">
      <c r="AA226" t="str">
        <f t="shared" si="13"/>
        <v>张江支行</v>
      </c>
      <c r="AB226" t="s">
        <v>277</v>
      </c>
      <c r="AC226">
        <v>0</v>
      </c>
      <c r="AD226">
        <v>0</v>
      </c>
      <c r="AE226">
        <v>0</v>
      </c>
      <c r="AF226">
        <v>0</v>
      </c>
      <c r="AG226" t="str">
        <f t="shared" si="14"/>
        <v>张江支行</v>
      </c>
      <c r="AI226" s="93" t="s">
        <v>77</v>
      </c>
      <c r="AJ226" s="90" t="s">
        <v>100</v>
      </c>
    </row>
    <row r="227" spans="27:36">
      <c r="AA227" t="str">
        <f t="shared" si="13"/>
        <v>运营管理部</v>
      </c>
      <c r="AB227" t="s">
        <v>412</v>
      </c>
      <c r="AC227">
        <v>0</v>
      </c>
      <c r="AD227">
        <v>0</v>
      </c>
      <c r="AE227">
        <v>0</v>
      </c>
      <c r="AF227">
        <v>0</v>
      </c>
      <c r="AG227" t="str">
        <f t="shared" si="14"/>
        <v>运营管理部</v>
      </c>
      <c r="AI227" s="90" t="s">
        <v>206</v>
      </c>
      <c r="AJ227" s="90" t="s">
        <v>100</v>
      </c>
    </row>
    <row r="228" spans="27:36">
      <c r="AA228" t="str">
        <f t="shared" si="13"/>
        <v>三林支行</v>
      </c>
      <c r="AB228" t="s">
        <v>623</v>
      </c>
      <c r="AC228">
        <v>0</v>
      </c>
      <c r="AD228">
        <v>0</v>
      </c>
      <c r="AE228">
        <v>0</v>
      </c>
      <c r="AF228">
        <v>0</v>
      </c>
      <c r="AG228" t="str">
        <f t="shared" si="14"/>
        <v>三林支行</v>
      </c>
      <c r="AI228" s="96" t="s">
        <v>33</v>
      </c>
      <c r="AJ228" s="90" t="s">
        <v>100</v>
      </c>
    </row>
    <row r="229" spans="27:36">
      <c r="AA229">
        <f t="shared" si="13"/>
        <v>0</v>
      </c>
      <c r="AB229" t="s">
        <v>624</v>
      </c>
      <c r="AC229">
        <v>0</v>
      </c>
      <c r="AD229">
        <v>0</v>
      </c>
      <c r="AE229">
        <v>0</v>
      </c>
      <c r="AF229">
        <v>0</v>
      </c>
      <c r="AG229">
        <f t="shared" si="14"/>
        <v>0</v>
      </c>
      <c r="AI229" s="96" t="s">
        <v>255</v>
      </c>
      <c r="AJ229" s="90" t="s">
        <v>100</v>
      </c>
    </row>
    <row r="230" spans="27:36">
      <c r="AA230" t="str">
        <f t="shared" si="13"/>
        <v>零售市场部</v>
      </c>
      <c r="AB230" t="s">
        <v>280</v>
      </c>
      <c r="AC230">
        <v>0</v>
      </c>
      <c r="AD230">
        <v>0</v>
      </c>
      <c r="AE230">
        <v>0</v>
      </c>
      <c r="AF230">
        <v>0</v>
      </c>
      <c r="AG230" t="str">
        <f t="shared" si="14"/>
        <v>零售市场部</v>
      </c>
      <c r="AI230" s="90" t="s">
        <v>116</v>
      </c>
      <c r="AJ230" s="90" t="s">
        <v>100</v>
      </c>
    </row>
    <row r="231" spans="27:36">
      <c r="AA231" t="str">
        <f t="shared" si="13"/>
        <v>唐镇支行</v>
      </c>
      <c r="AB231" t="s">
        <v>625</v>
      </c>
      <c r="AC231">
        <v>0</v>
      </c>
      <c r="AD231">
        <v>0</v>
      </c>
      <c r="AE231">
        <v>0</v>
      </c>
      <c r="AF231">
        <v>0</v>
      </c>
      <c r="AG231" t="str">
        <f t="shared" si="14"/>
        <v>唐镇支行</v>
      </c>
      <c r="AI231" s="90" t="s">
        <v>158</v>
      </c>
      <c r="AJ231" s="90" t="s">
        <v>100</v>
      </c>
    </row>
    <row r="232" spans="27:36">
      <c r="AA232" t="str">
        <f t="shared" si="13"/>
        <v>川沙支行</v>
      </c>
      <c r="AB232" t="s">
        <v>283</v>
      </c>
      <c r="AC232">
        <v>0</v>
      </c>
      <c r="AD232">
        <v>0</v>
      </c>
      <c r="AE232">
        <v>2</v>
      </c>
      <c r="AF232">
        <v>0</v>
      </c>
      <c r="AG232" t="str">
        <f t="shared" si="14"/>
        <v>川沙支行</v>
      </c>
      <c r="AI232" s="90" t="s">
        <v>185</v>
      </c>
      <c r="AJ232" s="90" t="s">
        <v>100</v>
      </c>
    </row>
    <row r="233" spans="27:36">
      <c r="AA233" t="str">
        <f t="shared" si="13"/>
        <v>高东支行</v>
      </c>
      <c r="AB233" t="s">
        <v>287</v>
      </c>
      <c r="AC233">
        <v>0</v>
      </c>
      <c r="AD233">
        <v>0</v>
      </c>
      <c r="AE233">
        <v>3</v>
      </c>
      <c r="AF233">
        <v>90000</v>
      </c>
      <c r="AG233" t="str">
        <f t="shared" si="14"/>
        <v>高东支行</v>
      </c>
      <c r="AI233" s="90" t="s">
        <v>56</v>
      </c>
      <c r="AJ233" s="90" t="s">
        <v>100</v>
      </c>
    </row>
    <row r="234" spans="27:36">
      <c r="AA234" t="str">
        <f t="shared" si="13"/>
        <v>陆家嘴支行</v>
      </c>
      <c r="AB234" t="s">
        <v>291</v>
      </c>
      <c r="AC234">
        <v>0</v>
      </c>
      <c r="AD234">
        <v>0</v>
      </c>
      <c r="AE234">
        <v>0</v>
      </c>
      <c r="AF234">
        <v>0</v>
      </c>
      <c r="AG234" t="str">
        <f t="shared" si="14"/>
        <v>陆家嘴支行</v>
      </c>
      <c r="AI234" s="90" t="s">
        <v>189</v>
      </c>
      <c r="AJ234" s="90" t="s">
        <v>100</v>
      </c>
    </row>
    <row r="235" spans="27:36">
      <c r="AA235" t="str">
        <f t="shared" si="13"/>
        <v>高行支行</v>
      </c>
      <c r="AB235" t="s">
        <v>626</v>
      </c>
      <c r="AC235">
        <v>0</v>
      </c>
      <c r="AD235">
        <v>0</v>
      </c>
      <c r="AE235">
        <v>0</v>
      </c>
      <c r="AF235">
        <v>0</v>
      </c>
      <c r="AG235" t="str">
        <f t="shared" si="14"/>
        <v>高行支行</v>
      </c>
      <c r="AI235" s="90" t="s">
        <v>240</v>
      </c>
      <c r="AJ235" s="90" t="s">
        <v>100</v>
      </c>
    </row>
    <row r="236" spans="27:36">
      <c r="AA236" t="str">
        <f t="shared" si="13"/>
        <v>三林支行</v>
      </c>
      <c r="AB236" t="s">
        <v>627</v>
      </c>
      <c r="AC236">
        <v>0</v>
      </c>
      <c r="AD236">
        <v>0</v>
      </c>
      <c r="AE236">
        <v>0</v>
      </c>
      <c r="AF236">
        <v>0</v>
      </c>
      <c r="AG236" t="str">
        <f t="shared" si="14"/>
        <v>三林支行</v>
      </c>
      <c r="AI236" s="90" t="s">
        <v>150</v>
      </c>
      <c r="AJ236" s="90" t="s">
        <v>100</v>
      </c>
    </row>
    <row r="237" spans="27:36">
      <c r="AA237" t="str">
        <f t="shared" si="13"/>
        <v>高桥支行</v>
      </c>
      <c r="AB237" t="s">
        <v>628</v>
      </c>
      <c r="AC237">
        <v>0</v>
      </c>
      <c r="AD237">
        <v>0</v>
      </c>
      <c r="AE237">
        <v>0</v>
      </c>
      <c r="AF237">
        <v>0</v>
      </c>
      <c r="AG237" t="str">
        <f t="shared" si="14"/>
        <v>高桥支行</v>
      </c>
      <c r="AI237" s="90" t="s">
        <v>131</v>
      </c>
      <c r="AJ237" s="90" t="s">
        <v>100</v>
      </c>
    </row>
    <row r="238" spans="27:36">
      <c r="AA238">
        <f t="shared" si="13"/>
        <v>0</v>
      </c>
      <c r="AB238" t="s">
        <v>629</v>
      </c>
      <c r="AC238">
        <v>0</v>
      </c>
      <c r="AD238">
        <v>0</v>
      </c>
      <c r="AE238">
        <v>0</v>
      </c>
      <c r="AF238">
        <v>0</v>
      </c>
      <c r="AG238">
        <f t="shared" si="14"/>
        <v>0</v>
      </c>
      <c r="AI238" s="90" t="s">
        <v>179</v>
      </c>
      <c r="AJ238" s="90" t="s">
        <v>100</v>
      </c>
    </row>
    <row r="239" spans="27:36">
      <c r="AA239" t="str">
        <f t="shared" si="13"/>
        <v>零售市场部</v>
      </c>
      <c r="AB239" t="s">
        <v>116</v>
      </c>
      <c r="AC239">
        <v>0</v>
      </c>
      <c r="AD239">
        <v>0</v>
      </c>
      <c r="AE239">
        <v>0</v>
      </c>
      <c r="AF239">
        <v>0</v>
      </c>
      <c r="AG239" t="str">
        <f t="shared" si="14"/>
        <v>零售市场部</v>
      </c>
      <c r="AI239" s="90" t="s">
        <v>168</v>
      </c>
      <c r="AJ239" s="90" t="s">
        <v>100</v>
      </c>
    </row>
    <row r="240" spans="27:36">
      <c r="AA240">
        <f t="shared" si="13"/>
        <v>0</v>
      </c>
      <c r="AB240" t="s">
        <v>630</v>
      </c>
      <c r="AC240">
        <v>0</v>
      </c>
      <c r="AD240">
        <v>0</v>
      </c>
      <c r="AE240">
        <v>0</v>
      </c>
      <c r="AF240">
        <v>0</v>
      </c>
      <c r="AG240">
        <f t="shared" si="14"/>
        <v>0</v>
      </c>
      <c r="AI240" s="93" t="s">
        <v>632</v>
      </c>
      <c r="AJ240" s="90" t="s">
        <v>73</v>
      </c>
    </row>
    <row r="241" spans="27:36">
      <c r="AA241">
        <f t="shared" si="13"/>
        <v>0</v>
      </c>
      <c r="AB241" t="s">
        <v>631</v>
      </c>
      <c r="AC241">
        <v>0</v>
      </c>
      <c r="AD241">
        <v>0</v>
      </c>
      <c r="AE241">
        <v>0</v>
      </c>
      <c r="AF241">
        <v>0</v>
      </c>
      <c r="AG241">
        <f t="shared" si="14"/>
        <v>0</v>
      </c>
      <c r="AI241" s="94" t="s">
        <v>633</v>
      </c>
      <c r="AJ241" s="90" t="s">
        <v>73</v>
      </c>
    </row>
    <row r="242" spans="27:36">
      <c r="AA242" t="str">
        <f t="shared" si="13"/>
        <v>妙境支行</v>
      </c>
      <c r="AB242" t="s">
        <v>120</v>
      </c>
      <c r="AC242">
        <v>0</v>
      </c>
      <c r="AD242">
        <v>0</v>
      </c>
      <c r="AE242">
        <v>1</v>
      </c>
      <c r="AF242">
        <v>291000</v>
      </c>
      <c r="AG242" t="str">
        <f t="shared" si="14"/>
        <v>妙境支行</v>
      </c>
      <c r="AI242" s="95" t="s">
        <v>297</v>
      </c>
      <c r="AJ242" s="90" t="s">
        <v>73</v>
      </c>
    </row>
    <row r="243" spans="27:36">
      <c r="AA243" t="str">
        <f t="shared" si="13"/>
        <v>高桥支行</v>
      </c>
      <c r="AB243" t="s">
        <v>634</v>
      </c>
      <c r="AC243">
        <v>0</v>
      </c>
      <c r="AD243">
        <v>0</v>
      </c>
      <c r="AE243">
        <v>0</v>
      </c>
      <c r="AF243">
        <v>0</v>
      </c>
      <c r="AG243" t="str">
        <f t="shared" si="14"/>
        <v>高桥支行</v>
      </c>
      <c r="AI243" s="96" t="s">
        <v>519</v>
      </c>
      <c r="AJ243" s="90" t="s">
        <v>73</v>
      </c>
    </row>
    <row r="244" spans="27:36">
      <c r="AA244" t="str">
        <f t="shared" si="13"/>
        <v>六里支行</v>
      </c>
      <c r="AB244" t="s">
        <v>635</v>
      </c>
      <c r="AC244">
        <v>0</v>
      </c>
      <c r="AD244">
        <v>0</v>
      </c>
      <c r="AE244">
        <v>0</v>
      </c>
      <c r="AF244">
        <v>0</v>
      </c>
      <c r="AG244" t="str">
        <f t="shared" si="14"/>
        <v>六里支行</v>
      </c>
      <c r="AI244" s="90" t="s">
        <v>237</v>
      </c>
      <c r="AJ244" s="90" t="s">
        <v>57</v>
      </c>
    </row>
    <row r="245" spans="27:36">
      <c r="AA245" t="str">
        <f t="shared" si="13"/>
        <v>花木支行</v>
      </c>
      <c r="AB245" t="s">
        <v>636</v>
      </c>
      <c r="AC245">
        <v>0</v>
      </c>
      <c r="AD245">
        <v>0</v>
      </c>
      <c r="AE245">
        <v>0</v>
      </c>
      <c r="AF245">
        <v>0</v>
      </c>
      <c r="AG245" t="str">
        <f t="shared" si="14"/>
        <v>花木支行</v>
      </c>
      <c r="AI245" s="94" t="s">
        <v>249</v>
      </c>
      <c r="AJ245" s="90" t="s">
        <v>64</v>
      </c>
    </row>
    <row r="246" spans="27:36">
      <c r="AA246" t="str">
        <f t="shared" si="13"/>
        <v>零售金融部</v>
      </c>
      <c r="AB246" t="s">
        <v>274</v>
      </c>
      <c r="AC246">
        <v>0</v>
      </c>
      <c r="AD246">
        <v>0</v>
      </c>
      <c r="AE246">
        <v>0</v>
      </c>
      <c r="AF246">
        <v>0</v>
      </c>
      <c r="AG246" t="str">
        <f t="shared" si="14"/>
        <v>零售金融部</v>
      </c>
      <c r="AI246" s="90" t="s">
        <v>637</v>
      </c>
      <c r="AJ246" s="90" t="s">
        <v>73</v>
      </c>
    </row>
    <row r="247" spans="27:36">
      <c r="AA247" t="str">
        <f t="shared" si="13"/>
        <v>公司金融部</v>
      </c>
      <c r="AB247" t="s">
        <v>243</v>
      </c>
      <c r="AC247">
        <v>0</v>
      </c>
      <c r="AD247">
        <v>0</v>
      </c>
      <c r="AE247">
        <v>0</v>
      </c>
      <c r="AF247">
        <v>0</v>
      </c>
      <c r="AG247" t="str">
        <f t="shared" si="14"/>
        <v>公司金融部</v>
      </c>
      <c r="AI247" s="90" t="s">
        <v>619</v>
      </c>
      <c r="AJ247" s="90" t="s">
        <v>73</v>
      </c>
    </row>
    <row r="248" spans="27:36">
      <c r="AA248" t="str">
        <f t="shared" si="13"/>
        <v>运营管理部</v>
      </c>
      <c r="AB248" t="s">
        <v>315</v>
      </c>
      <c r="AC248">
        <v>0</v>
      </c>
      <c r="AD248">
        <v>0</v>
      </c>
      <c r="AE248">
        <v>0</v>
      </c>
      <c r="AF248">
        <v>0</v>
      </c>
      <c r="AG248" t="str">
        <f t="shared" si="14"/>
        <v>运营管理部</v>
      </c>
      <c r="AI248" s="90" t="s">
        <v>639</v>
      </c>
      <c r="AJ248" s="90" t="s">
        <v>73</v>
      </c>
    </row>
    <row r="249" spans="27:36">
      <c r="AA249" t="str">
        <f t="shared" si="13"/>
        <v>三林支行</v>
      </c>
      <c r="AB249" t="s">
        <v>638</v>
      </c>
      <c r="AC249">
        <v>0</v>
      </c>
      <c r="AD249">
        <v>0</v>
      </c>
      <c r="AE249">
        <v>0</v>
      </c>
      <c r="AF249">
        <v>0</v>
      </c>
      <c r="AG249" t="str">
        <f t="shared" si="14"/>
        <v>三林支行</v>
      </c>
      <c r="AI249" s="90" t="s">
        <v>640</v>
      </c>
      <c r="AJ249" s="90" t="s">
        <v>73</v>
      </c>
    </row>
    <row r="250" spans="27:36">
      <c r="AA250" t="str">
        <f t="shared" si="13"/>
        <v>运营管理部</v>
      </c>
      <c r="AB250" t="s">
        <v>312</v>
      </c>
      <c r="AC250">
        <v>0</v>
      </c>
      <c r="AD250">
        <v>0</v>
      </c>
      <c r="AE250">
        <v>0</v>
      </c>
      <c r="AF250">
        <v>0</v>
      </c>
      <c r="AG250" t="str">
        <f t="shared" si="14"/>
        <v>运营管理部</v>
      </c>
      <c r="AI250" s="90" t="s">
        <v>611</v>
      </c>
      <c r="AJ250" s="90" t="s">
        <v>73</v>
      </c>
    </row>
    <row r="251" spans="27:36">
      <c r="AA251" t="str">
        <f t="shared" si="13"/>
        <v>合庆支行</v>
      </c>
      <c r="AB251" t="s">
        <v>641</v>
      </c>
      <c r="AC251">
        <v>0</v>
      </c>
      <c r="AD251">
        <v>0</v>
      </c>
      <c r="AE251">
        <v>0</v>
      </c>
      <c r="AF251">
        <v>0</v>
      </c>
      <c r="AG251" t="str">
        <f t="shared" si="14"/>
        <v>合庆支行</v>
      </c>
      <c r="AI251" s="90" t="s">
        <v>643</v>
      </c>
      <c r="AJ251" s="90" t="s">
        <v>73</v>
      </c>
    </row>
    <row r="252" spans="27:36">
      <c r="AA252">
        <f t="shared" si="13"/>
        <v>0</v>
      </c>
      <c r="AB252" t="s">
        <v>642</v>
      </c>
      <c r="AC252">
        <v>0</v>
      </c>
      <c r="AD252">
        <v>90000</v>
      </c>
      <c r="AE252">
        <v>0</v>
      </c>
      <c r="AF252">
        <v>140000</v>
      </c>
      <c r="AG252">
        <f t="shared" si="14"/>
        <v>0</v>
      </c>
      <c r="AI252" s="90" t="s">
        <v>645</v>
      </c>
      <c r="AJ252" s="90" t="s">
        <v>73</v>
      </c>
    </row>
    <row r="253" spans="27:36">
      <c r="AA253" t="str">
        <f t="shared" si="13"/>
        <v>曹路支行</v>
      </c>
      <c r="AB253" t="s">
        <v>644</v>
      </c>
      <c r="AC253">
        <v>0</v>
      </c>
      <c r="AD253">
        <v>0</v>
      </c>
      <c r="AE253">
        <v>0</v>
      </c>
      <c r="AF253">
        <v>0</v>
      </c>
      <c r="AG253" t="str">
        <f t="shared" si="14"/>
        <v>曹路支行</v>
      </c>
      <c r="AI253" s="90" t="s">
        <v>647</v>
      </c>
      <c r="AJ253" s="90" t="s">
        <v>73</v>
      </c>
    </row>
    <row r="254" spans="27:36">
      <c r="AA254" t="str">
        <f t="shared" si="13"/>
        <v>新园路支行</v>
      </c>
      <c r="AB254" t="s">
        <v>646</v>
      </c>
      <c r="AC254">
        <v>0</v>
      </c>
      <c r="AD254">
        <v>0</v>
      </c>
      <c r="AE254">
        <v>0</v>
      </c>
      <c r="AF254">
        <v>20000</v>
      </c>
      <c r="AG254" t="str">
        <f t="shared" si="14"/>
        <v>新园路支行</v>
      </c>
      <c r="AI254" s="90" t="s">
        <v>648</v>
      </c>
      <c r="AJ254" s="90" t="s">
        <v>73</v>
      </c>
    </row>
    <row r="255" spans="27:36">
      <c r="AA255" t="str">
        <f t="shared" si="13"/>
        <v>高行支行</v>
      </c>
      <c r="AB255" t="s">
        <v>127</v>
      </c>
      <c r="AC255">
        <v>0</v>
      </c>
      <c r="AD255">
        <v>0</v>
      </c>
      <c r="AE255">
        <v>0</v>
      </c>
      <c r="AF255">
        <v>0</v>
      </c>
      <c r="AG255" t="str">
        <f t="shared" si="14"/>
        <v>高行支行</v>
      </c>
      <c r="AI255" s="90" t="s">
        <v>420</v>
      </c>
      <c r="AJ255" s="90" t="s">
        <v>73</v>
      </c>
    </row>
    <row r="256" spans="27:36">
      <c r="AA256">
        <f t="shared" si="13"/>
        <v>0</v>
      </c>
      <c r="AB256" t="s">
        <v>300</v>
      </c>
      <c r="AC256">
        <v>0</v>
      </c>
      <c r="AD256">
        <v>0</v>
      </c>
      <c r="AE256">
        <v>0</v>
      </c>
      <c r="AF256">
        <v>0</v>
      </c>
      <c r="AG256">
        <f t="shared" si="14"/>
        <v>0</v>
      </c>
      <c r="AI256" s="90" t="s">
        <v>649</v>
      </c>
      <c r="AJ256" s="90" t="s">
        <v>49</v>
      </c>
    </row>
    <row r="257" spans="27:36">
      <c r="AA257" t="str">
        <f t="shared" si="13"/>
        <v>运营管理部</v>
      </c>
      <c r="AB257" t="s">
        <v>293</v>
      </c>
      <c r="AC257">
        <v>0</v>
      </c>
      <c r="AD257">
        <v>0</v>
      </c>
      <c r="AE257">
        <v>0</v>
      </c>
      <c r="AF257">
        <v>0</v>
      </c>
      <c r="AG257" t="str">
        <f t="shared" si="14"/>
        <v>运营管理部</v>
      </c>
      <c r="AI257" s="90" t="s">
        <v>224</v>
      </c>
      <c r="AJ257" s="90" t="s">
        <v>49</v>
      </c>
    </row>
    <row r="258" spans="27:36">
      <c r="AA258">
        <f t="shared" ref="AA258:AA321" si="15">AG258</f>
        <v>0</v>
      </c>
      <c r="AB258" t="s">
        <v>650</v>
      </c>
      <c r="AC258">
        <v>0</v>
      </c>
      <c r="AD258">
        <v>0</v>
      </c>
      <c r="AE258">
        <v>0</v>
      </c>
      <c r="AF258">
        <v>0</v>
      </c>
      <c r="AG258">
        <f t="shared" ref="AG258:AG321" si="16">IFERROR(VLOOKUP(AB258,$AI:$AJ,2,FALSE),0)</f>
        <v>0</v>
      </c>
      <c r="AI258" s="90" t="s">
        <v>314</v>
      </c>
      <c r="AJ258" s="90" t="s">
        <v>49</v>
      </c>
    </row>
    <row r="259" spans="27:36">
      <c r="AA259" t="str">
        <f t="shared" si="15"/>
        <v>金杨支行</v>
      </c>
      <c r="AB259" t="s">
        <v>303</v>
      </c>
      <c r="AC259">
        <v>0</v>
      </c>
      <c r="AD259">
        <v>0</v>
      </c>
      <c r="AE259">
        <v>0</v>
      </c>
      <c r="AF259">
        <v>0</v>
      </c>
      <c r="AG259" t="str">
        <f t="shared" si="16"/>
        <v>金杨支行</v>
      </c>
      <c r="AI259" s="95" t="s">
        <v>651</v>
      </c>
      <c r="AJ259" s="90" t="s">
        <v>49</v>
      </c>
    </row>
    <row r="260" spans="27:36">
      <c r="AA260" t="str">
        <f t="shared" si="15"/>
        <v>运营管理部</v>
      </c>
      <c r="AB260" t="s">
        <v>346</v>
      </c>
      <c r="AC260">
        <v>0</v>
      </c>
      <c r="AD260">
        <v>0</v>
      </c>
      <c r="AE260">
        <v>0</v>
      </c>
      <c r="AF260">
        <v>0</v>
      </c>
      <c r="AG260" t="str">
        <f t="shared" si="16"/>
        <v>运营管理部</v>
      </c>
      <c r="AI260" s="96" t="s">
        <v>653</v>
      </c>
      <c r="AJ260" s="90" t="s">
        <v>49</v>
      </c>
    </row>
    <row r="261" spans="27:36">
      <c r="AA261" t="str">
        <f t="shared" si="15"/>
        <v>唐镇支行</v>
      </c>
      <c r="AB261" t="s">
        <v>652</v>
      </c>
      <c r="AC261">
        <v>0</v>
      </c>
      <c r="AD261">
        <v>0</v>
      </c>
      <c r="AE261">
        <v>0</v>
      </c>
      <c r="AF261">
        <v>0</v>
      </c>
      <c r="AG261" t="str">
        <f t="shared" si="16"/>
        <v>唐镇支行</v>
      </c>
      <c r="AI261" s="90" t="s">
        <v>655</v>
      </c>
      <c r="AJ261" s="90" t="s">
        <v>49</v>
      </c>
    </row>
    <row r="262" spans="27:36">
      <c r="AA262" t="str">
        <f t="shared" si="15"/>
        <v>东沟支行</v>
      </c>
      <c r="AB262" t="s">
        <v>654</v>
      </c>
      <c r="AC262">
        <v>0</v>
      </c>
      <c r="AD262">
        <v>0</v>
      </c>
      <c r="AE262">
        <v>0</v>
      </c>
      <c r="AF262">
        <v>0</v>
      </c>
      <c r="AG262" t="str">
        <f t="shared" si="16"/>
        <v>东沟支行</v>
      </c>
      <c r="AI262" s="90" t="s">
        <v>657</v>
      </c>
      <c r="AJ262" s="90" t="s">
        <v>49</v>
      </c>
    </row>
    <row r="263" spans="27:36">
      <c r="AA263" t="str">
        <f t="shared" si="15"/>
        <v>川沙支行</v>
      </c>
      <c r="AB263" t="s">
        <v>656</v>
      </c>
      <c r="AC263">
        <v>0</v>
      </c>
      <c r="AD263">
        <v>0</v>
      </c>
      <c r="AE263">
        <v>0</v>
      </c>
      <c r="AF263">
        <v>0</v>
      </c>
      <c r="AG263" t="str">
        <f t="shared" si="16"/>
        <v>川沙支行</v>
      </c>
      <c r="AI263" s="90" t="s">
        <v>659</v>
      </c>
      <c r="AJ263" s="90" t="s">
        <v>49</v>
      </c>
    </row>
    <row r="264" spans="27:36">
      <c r="AA264" t="str">
        <f t="shared" si="15"/>
        <v>妙境支行</v>
      </c>
      <c r="AB264" t="s">
        <v>658</v>
      </c>
      <c r="AC264">
        <v>0</v>
      </c>
      <c r="AD264">
        <v>0</v>
      </c>
      <c r="AE264">
        <v>0</v>
      </c>
      <c r="AF264">
        <v>0</v>
      </c>
      <c r="AG264" t="str">
        <f t="shared" si="16"/>
        <v>妙境支行</v>
      </c>
      <c r="AI264" s="90" t="s">
        <v>291</v>
      </c>
      <c r="AJ264" s="90" t="s">
        <v>49</v>
      </c>
    </row>
    <row r="265" spans="27:36">
      <c r="AA265" t="str">
        <f t="shared" si="15"/>
        <v>零售市场部</v>
      </c>
      <c r="AB265" t="s">
        <v>615</v>
      </c>
      <c r="AC265">
        <v>0</v>
      </c>
      <c r="AD265">
        <v>0</v>
      </c>
      <c r="AE265">
        <v>0</v>
      </c>
      <c r="AF265">
        <v>0</v>
      </c>
      <c r="AG265" t="str">
        <f t="shared" si="16"/>
        <v>零售市场部</v>
      </c>
      <c r="AI265" s="90" t="s">
        <v>132</v>
      </c>
      <c r="AJ265" s="90" t="s">
        <v>49</v>
      </c>
    </row>
    <row r="266" spans="27:36">
      <c r="AA266" t="str">
        <f t="shared" si="15"/>
        <v>运营管理部</v>
      </c>
      <c r="AB266" t="s">
        <v>320</v>
      </c>
      <c r="AC266">
        <v>0</v>
      </c>
      <c r="AD266">
        <v>0</v>
      </c>
      <c r="AE266">
        <v>0</v>
      </c>
      <c r="AF266">
        <v>0</v>
      </c>
      <c r="AG266" t="str">
        <f t="shared" si="16"/>
        <v>运营管理部</v>
      </c>
      <c r="AI266" s="93" t="s">
        <v>370</v>
      </c>
      <c r="AJ266" s="90" t="s">
        <v>49</v>
      </c>
    </row>
    <row r="267" spans="27:36">
      <c r="AA267">
        <f t="shared" si="15"/>
        <v>0</v>
      </c>
      <c r="AB267" t="s">
        <v>660</v>
      </c>
      <c r="AC267">
        <v>0</v>
      </c>
      <c r="AD267">
        <v>0</v>
      </c>
      <c r="AE267">
        <v>0</v>
      </c>
      <c r="AF267">
        <v>0</v>
      </c>
      <c r="AG267">
        <f t="shared" si="16"/>
        <v>0</v>
      </c>
      <c r="AI267" s="94" t="s">
        <v>661</v>
      </c>
      <c r="AJ267" s="90" t="s">
        <v>49</v>
      </c>
    </row>
    <row r="268" spans="27:36">
      <c r="AA268" t="str">
        <f t="shared" si="15"/>
        <v>陆家嘴支行</v>
      </c>
      <c r="AB268" t="s">
        <v>132</v>
      </c>
      <c r="AC268">
        <v>0</v>
      </c>
      <c r="AD268">
        <v>0</v>
      </c>
      <c r="AE268">
        <v>1</v>
      </c>
      <c r="AF268">
        <v>200000</v>
      </c>
      <c r="AG268" t="str">
        <f t="shared" si="16"/>
        <v>陆家嘴支行</v>
      </c>
      <c r="AI268" s="96" t="s">
        <v>662</v>
      </c>
      <c r="AJ268" s="90" t="s">
        <v>49</v>
      </c>
    </row>
    <row r="269" spans="27:36">
      <c r="AA269">
        <f t="shared" si="15"/>
        <v>0</v>
      </c>
      <c r="AB269" t="s">
        <v>308</v>
      </c>
      <c r="AC269">
        <v>0</v>
      </c>
      <c r="AD269">
        <v>0</v>
      </c>
      <c r="AE269">
        <v>0</v>
      </c>
      <c r="AF269">
        <v>0</v>
      </c>
      <c r="AG269">
        <f t="shared" si="16"/>
        <v>0</v>
      </c>
      <c r="AI269" s="95" t="s">
        <v>664</v>
      </c>
      <c r="AJ269" s="90" t="s">
        <v>49</v>
      </c>
    </row>
    <row r="270" spans="27:36">
      <c r="AA270" t="str">
        <f t="shared" si="15"/>
        <v>六团支行</v>
      </c>
      <c r="AB270" t="s">
        <v>663</v>
      </c>
      <c r="AC270">
        <v>0</v>
      </c>
      <c r="AD270">
        <v>0</v>
      </c>
      <c r="AE270">
        <v>0</v>
      </c>
      <c r="AF270">
        <v>0</v>
      </c>
      <c r="AG270" t="str">
        <f t="shared" si="16"/>
        <v>六团支行</v>
      </c>
      <c r="AI270" s="90" t="s">
        <v>666</v>
      </c>
      <c r="AJ270" s="90" t="s">
        <v>49</v>
      </c>
    </row>
    <row r="271" spans="27:36">
      <c r="AA271">
        <f t="shared" si="15"/>
        <v>0</v>
      </c>
      <c r="AB271" t="s">
        <v>665</v>
      </c>
      <c r="AC271">
        <v>0</v>
      </c>
      <c r="AD271">
        <v>0</v>
      </c>
      <c r="AE271">
        <v>0</v>
      </c>
      <c r="AF271">
        <v>0</v>
      </c>
      <c r="AG271">
        <f t="shared" si="16"/>
        <v>0</v>
      </c>
      <c r="AI271" s="90" t="s">
        <v>668</v>
      </c>
      <c r="AJ271" s="90" t="s">
        <v>49</v>
      </c>
    </row>
    <row r="272" spans="27:36">
      <c r="AA272">
        <f t="shared" si="15"/>
        <v>0</v>
      </c>
      <c r="AB272" t="s">
        <v>667</v>
      </c>
      <c r="AC272">
        <v>0</v>
      </c>
      <c r="AD272">
        <v>0</v>
      </c>
      <c r="AE272">
        <v>0</v>
      </c>
      <c r="AF272">
        <v>0</v>
      </c>
      <c r="AG272">
        <f t="shared" si="16"/>
        <v>0</v>
      </c>
      <c r="AI272" s="94" t="s">
        <v>669</v>
      </c>
      <c r="AJ272" s="90" t="s">
        <v>49</v>
      </c>
    </row>
    <row r="273" spans="27:36">
      <c r="AA273" t="str">
        <f t="shared" si="15"/>
        <v>风险管理部</v>
      </c>
      <c r="AB273" t="s">
        <v>492</v>
      </c>
      <c r="AC273">
        <v>0</v>
      </c>
      <c r="AD273">
        <v>0</v>
      </c>
      <c r="AE273">
        <v>0</v>
      </c>
      <c r="AF273">
        <v>0</v>
      </c>
      <c r="AG273" t="str">
        <f t="shared" si="16"/>
        <v>风险管理部</v>
      </c>
      <c r="AI273" s="90" t="s">
        <v>425</v>
      </c>
      <c r="AJ273" s="90" t="s">
        <v>241</v>
      </c>
    </row>
    <row r="274" spans="27:36">
      <c r="AA274">
        <f t="shared" si="15"/>
        <v>0</v>
      </c>
      <c r="AB274" t="s">
        <v>670</v>
      </c>
      <c r="AC274">
        <v>0</v>
      </c>
      <c r="AD274">
        <v>0</v>
      </c>
      <c r="AE274">
        <v>0</v>
      </c>
      <c r="AF274">
        <v>0</v>
      </c>
      <c r="AG274">
        <f t="shared" si="16"/>
        <v>0</v>
      </c>
      <c r="AI274" s="90" t="s">
        <v>183</v>
      </c>
      <c r="AJ274" s="90" t="s">
        <v>241</v>
      </c>
    </row>
    <row r="275" spans="27:36">
      <c r="AA275" t="str">
        <f t="shared" si="15"/>
        <v>江镇支行</v>
      </c>
      <c r="AB275" t="s">
        <v>140</v>
      </c>
      <c r="AC275">
        <v>0</v>
      </c>
      <c r="AD275">
        <v>0</v>
      </c>
      <c r="AE275">
        <v>0</v>
      </c>
      <c r="AF275">
        <v>0</v>
      </c>
      <c r="AG275" t="str">
        <f t="shared" si="16"/>
        <v>江镇支行</v>
      </c>
      <c r="AI275" s="90" t="s">
        <v>461</v>
      </c>
      <c r="AJ275" s="90" t="s">
        <v>241</v>
      </c>
    </row>
    <row r="276" spans="27:36">
      <c r="AA276" t="str">
        <f t="shared" si="15"/>
        <v>运营管理部</v>
      </c>
      <c r="AB276" t="s">
        <v>348</v>
      </c>
      <c r="AC276">
        <v>0</v>
      </c>
      <c r="AD276">
        <v>0</v>
      </c>
      <c r="AE276">
        <v>0</v>
      </c>
      <c r="AF276">
        <v>0</v>
      </c>
      <c r="AG276" t="str">
        <f t="shared" si="16"/>
        <v>运营管理部</v>
      </c>
      <c r="AI276" s="90" t="s">
        <v>484</v>
      </c>
      <c r="AJ276" s="90" t="s">
        <v>241</v>
      </c>
    </row>
    <row r="277" spans="27:36">
      <c r="AA277">
        <f t="shared" si="15"/>
        <v>0</v>
      </c>
      <c r="AB277" t="s">
        <v>671</v>
      </c>
      <c r="AC277">
        <v>0</v>
      </c>
      <c r="AD277">
        <v>0</v>
      </c>
      <c r="AE277">
        <v>0</v>
      </c>
      <c r="AF277">
        <v>0</v>
      </c>
      <c r="AG277">
        <f t="shared" si="16"/>
        <v>0</v>
      </c>
      <c r="AI277" s="90" t="s">
        <v>214</v>
      </c>
      <c r="AJ277" s="90" t="s">
        <v>241</v>
      </c>
    </row>
    <row r="278" spans="27:36">
      <c r="AA278">
        <f t="shared" si="15"/>
        <v>0</v>
      </c>
      <c r="AB278" t="s">
        <v>672</v>
      </c>
      <c r="AC278">
        <v>0</v>
      </c>
      <c r="AD278">
        <v>0</v>
      </c>
      <c r="AE278">
        <v>0</v>
      </c>
      <c r="AF278">
        <v>0</v>
      </c>
      <c r="AG278">
        <f t="shared" si="16"/>
        <v>0</v>
      </c>
      <c r="AI278" s="90" t="s">
        <v>613</v>
      </c>
      <c r="AJ278" s="90" t="s">
        <v>241</v>
      </c>
    </row>
    <row r="279" spans="27:36">
      <c r="AA279" t="str">
        <f t="shared" si="15"/>
        <v>金桥支行</v>
      </c>
      <c r="AB279" t="s">
        <v>673</v>
      </c>
      <c r="AC279">
        <v>0</v>
      </c>
      <c r="AD279">
        <v>0</v>
      </c>
      <c r="AE279">
        <v>0</v>
      </c>
      <c r="AF279">
        <v>0</v>
      </c>
      <c r="AG279" t="str">
        <f t="shared" si="16"/>
        <v>金桥支行</v>
      </c>
      <c r="AI279" s="90" t="s">
        <v>675</v>
      </c>
      <c r="AJ279" s="90" t="s">
        <v>241</v>
      </c>
    </row>
    <row r="280" spans="27:36">
      <c r="AA280">
        <f t="shared" si="15"/>
        <v>0</v>
      </c>
      <c r="AB280" t="s">
        <v>674</v>
      </c>
      <c r="AC280">
        <v>0</v>
      </c>
      <c r="AD280">
        <v>0</v>
      </c>
      <c r="AE280">
        <v>0</v>
      </c>
      <c r="AF280">
        <v>0</v>
      </c>
      <c r="AG280">
        <f t="shared" si="16"/>
        <v>0</v>
      </c>
      <c r="AI280" s="90" t="s">
        <v>677</v>
      </c>
      <c r="AJ280" s="90" t="s">
        <v>241</v>
      </c>
    </row>
    <row r="281" spans="27:36">
      <c r="AA281" t="str">
        <f t="shared" si="15"/>
        <v>金桥支行</v>
      </c>
      <c r="AB281" t="s">
        <v>676</v>
      </c>
      <c r="AC281">
        <v>0</v>
      </c>
      <c r="AD281">
        <v>0</v>
      </c>
      <c r="AE281">
        <v>0</v>
      </c>
      <c r="AF281">
        <v>0</v>
      </c>
      <c r="AG281" t="str">
        <f t="shared" si="16"/>
        <v>金桥支行</v>
      </c>
      <c r="AI281" s="90" t="s">
        <v>679</v>
      </c>
      <c r="AJ281" s="90" t="s">
        <v>241</v>
      </c>
    </row>
    <row r="282" spans="27:36">
      <c r="AA282">
        <f t="shared" si="15"/>
        <v>0</v>
      </c>
      <c r="AB282" t="s">
        <v>678</v>
      </c>
      <c r="AC282">
        <v>0</v>
      </c>
      <c r="AD282">
        <v>0</v>
      </c>
      <c r="AE282">
        <v>0</v>
      </c>
      <c r="AF282">
        <v>45000</v>
      </c>
      <c r="AG282">
        <f t="shared" si="16"/>
        <v>0</v>
      </c>
      <c r="AI282" s="90" t="s">
        <v>681</v>
      </c>
      <c r="AJ282" s="90" t="s">
        <v>57</v>
      </c>
    </row>
    <row r="283" spans="27:36">
      <c r="AA283">
        <f t="shared" si="15"/>
        <v>0</v>
      </c>
      <c r="AB283" t="s">
        <v>680</v>
      </c>
      <c r="AC283">
        <v>0</v>
      </c>
      <c r="AD283">
        <v>0</v>
      </c>
      <c r="AE283">
        <v>0</v>
      </c>
      <c r="AF283">
        <v>0</v>
      </c>
      <c r="AG283">
        <f t="shared" si="16"/>
        <v>0</v>
      </c>
      <c r="AI283" s="90" t="s">
        <v>683</v>
      </c>
      <c r="AJ283" s="90" t="s">
        <v>57</v>
      </c>
    </row>
    <row r="284" spans="27:36">
      <c r="AA284">
        <f t="shared" si="15"/>
        <v>0</v>
      </c>
      <c r="AB284" t="s">
        <v>682</v>
      </c>
      <c r="AC284">
        <v>0</v>
      </c>
      <c r="AD284">
        <v>0</v>
      </c>
      <c r="AE284">
        <v>0</v>
      </c>
      <c r="AF284">
        <v>0</v>
      </c>
      <c r="AG284">
        <f t="shared" si="16"/>
        <v>0</v>
      </c>
      <c r="AI284" s="90" t="s">
        <v>685</v>
      </c>
      <c r="AJ284" s="90" t="s">
        <v>57</v>
      </c>
    </row>
    <row r="285" spans="27:36">
      <c r="AA285" t="str">
        <f t="shared" si="15"/>
        <v>六里支行</v>
      </c>
      <c r="AB285" t="s">
        <v>684</v>
      </c>
      <c r="AC285">
        <v>0</v>
      </c>
      <c r="AD285">
        <v>0</v>
      </c>
      <c r="AE285">
        <v>0</v>
      </c>
      <c r="AF285">
        <v>0</v>
      </c>
      <c r="AG285" t="str">
        <f t="shared" si="16"/>
        <v>六里支行</v>
      </c>
      <c r="AI285" s="90" t="s">
        <v>529</v>
      </c>
      <c r="AJ285" s="90" t="s">
        <v>57</v>
      </c>
    </row>
    <row r="286" spans="27:36">
      <c r="AA286">
        <f t="shared" si="15"/>
        <v>0</v>
      </c>
      <c r="AB286" t="s">
        <v>686</v>
      </c>
      <c r="AC286">
        <v>0</v>
      </c>
      <c r="AD286">
        <v>0</v>
      </c>
      <c r="AE286">
        <v>0</v>
      </c>
      <c r="AF286">
        <v>0</v>
      </c>
      <c r="AG286">
        <f t="shared" si="16"/>
        <v>0</v>
      </c>
      <c r="AI286" s="95" t="s">
        <v>435</v>
      </c>
      <c r="AJ286" s="90" t="s">
        <v>57</v>
      </c>
    </row>
    <row r="287" spans="27:36">
      <c r="AA287" t="str">
        <f t="shared" si="15"/>
        <v>人力资源部</v>
      </c>
      <c r="AB287" t="s">
        <v>181</v>
      </c>
      <c r="AC287">
        <v>0</v>
      </c>
      <c r="AD287">
        <v>0</v>
      </c>
      <c r="AE287">
        <v>0</v>
      </c>
      <c r="AF287">
        <v>0</v>
      </c>
      <c r="AG287" t="str">
        <f t="shared" si="16"/>
        <v>人力资源部</v>
      </c>
      <c r="AI287" s="96" t="s">
        <v>270</v>
      </c>
      <c r="AJ287" s="90" t="s">
        <v>57</v>
      </c>
    </row>
    <row r="288" spans="27:36">
      <c r="AA288" t="str">
        <f t="shared" si="15"/>
        <v>风险管理部</v>
      </c>
      <c r="AB288" t="s">
        <v>524</v>
      </c>
      <c r="AC288">
        <v>0</v>
      </c>
      <c r="AD288">
        <v>0</v>
      </c>
      <c r="AE288">
        <v>0</v>
      </c>
      <c r="AF288">
        <v>0</v>
      </c>
      <c r="AG288" t="str">
        <f t="shared" si="16"/>
        <v>风险管理部</v>
      </c>
      <c r="AI288" s="90" t="s">
        <v>687</v>
      </c>
      <c r="AJ288" s="90" t="s">
        <v>57</v>
      </c>
    </row>
    <row r="289" spans="27:36">
      <c r="AA289" t="str">
        <f t="shared" si="15"/>
        <v>花木支行</v>
      </c>
      <c r="AB289" t="s">
        <v>681</v>
      </c>
      <c r="AC289">
        <v>0</v>
      </c>
      <c r="AD289">
        <v>0</v>
      </c>
      <c r="AE289">
        <v>0</v>
      </c>
      <c r="AF289">
        <v>0</v>
      </c>
      <c r="AG289" t="str">
        <f t="shared" si="16"/>
        <v>花木支行</v>
      </c>
      <c r="AI289" s="90" t="s">
        <v>688</v>
      </c>
      <c r="AJ289" s="90" t="s">
        <v>57</v>
      </c>
    </row>
    <row r="290" spans="27:36">
      <c r="AA290" t="str">
        <f t="shared" si="15"/>
        <v>金海华城分理处</v>
      </c>
      <c r="AB290" t="s">
        <v>145</v>
      </c>
      <c r="AC290">
        <v>0</v>
      </c>
      <c r="AD290">
        <v>0</v>
      </c>
      <c r="AE290">
        <v>0</v>
      </c>
      <c r="AF290">
        <v>0</v>
      </c>
      <c r="AG290" t="str">
        <f t="shared" si="16"/>
        <v>金海华城分理处</v>
      </c>
      <c r="AI290" s="90" t="s">
        <v>636</v>
      </c>
      <c r="AJ290" s="90" t="s">
        <v>57</v>
      </c>
    </row>
    <row r="291" spans="27:36">
      <c r="AA291" t="str">
        <f t="shared" si="15"/>
        <v>张江支行</v>
      </c>
      <c r="AB291" t="s">
        <v>313</v>
      </c>
      <c r="AC291">
        <v>0</v>
      </c>
      <c r="AD291">
        <v>0</v>
      </c>
      <c r="AE291">
        <v>0</v>
      </c>
      <c r="AF291">
        <v>0</v>
      </c>
      <c r="AG291" t="str">
        <f t="shared" si="16"/>
        <v>张江支行</v>
      </c>
      <c r="AI291" s="90" t="s">
        <v>449</v>
      </c>
      <c r="AJ291" s="90" t="s">
        <v>121</v>
      </c>
    </row>
    <row r="292" spans="27:36">
      <c r="AA292" t="str">
        <f t="shared" si="15"/>
        <v>洋泾支行</v>
      </c>
      <c r="AB292" t="s">
        <v>689</v>
      </c>
      <c r="AC292">
        <v>0</v>
      </c>
      <c r="AD292">
        <v>0</v>
      </c>
      <c r="AE292">
        <v>0</v>
      </c>
      <c r="AF292">
        <v>0</v>
      </c>
      <c r="AG292" t="str">
        <f t="shared" si="16"/>
        <v>洋泾支行</v>
      </c>
      <c r="AI292" s="90" t="s">
        <v>364</v>
      </c>
      <c r="AJ292" s="90" t="s">
        <v>57</v>
      </c>
    </row>
    <row r="293" spans="27:36">
      <c r="AA293">
        <f t="shared" si="15"/>
        <v>0</v>
      </c>
      <c r="AB293" t="s">
        <v>316</v>
      </c>
      <c r="AC293">
        <v>0</v>
      </c>
      <c r="AD293">
        <v>0</v>
      </c>
      <c r="AE293">
        <v>0</v>
      </c>
      <c r="AF293">
        <v>0</v>
      </c>
      <c r="AG293">
        <f t="shared" si="16"/>
        <v>0</v>
      </c>
      <c r="AI293" s="90" t="s">
        <v>154</v>
      </c>
      <c r="AJ293" s="90" t="s">
        <v>57</v>
      </c>
    </row>
    <row r="294" spans="27:36">
      <c r="AA294">
        <f t="shared" si="15"/>
        <v>0</v>
      </c>
      <c r="AB294" t="s">
        <v>690</v>
      </c>
      <c r="AC294">
        <v>0</v>
      </c>
      <c r="AD294">
        <v>0</v>
      </c>
      <c r="AE294">
        <v>0</v>
      </c>
      <c r="AF294">
        <v>0</v>
      </c>
      <c r="AG294">
        <f t="shared" si="16"/>
        <v>0</v>
      </c>
      <c r="AI294" s="95" t="s">
        <v>339</v>
      </c>
      <c r="AJ294" s="90" t="s">
        <v>57</v>
      </c>
    </row>
    <row r="295" spans="27:36">
      <c r="AA295" t="str">
        <f t="shared" si="15"/>
        <v>高桥支行</v>
      </c>
      <c r="AB295" t="s">
        <v>691</v>
      </c>
      <c r="AC295">
        <v>0</v>
      </c>
      <c r="AD295">
        <v>0</v>
      </c>
      <c r="AE295">
        <v>0</v>
      </c>
      <c r="AF295">
        <v>0</v>
      </c>
      <c r="AG295" t="str">
        <f t="shared" si="16"/>
        <v>高桥支行</v>
      </c>
      <c r="AI295" s="96" t="s">
        <v>692</v>
      </c>
      <c r="AJ295" s="90" t="s">
        <v>57</v>
      </c>
    </row>
    <row r="296" spans="27:36">
      <c r="AA296" t="str">
        <f t="shared" si="15"/>
        <v>营业部</v>
      </c>
      <c r="AB296" t="s">
        <v>632</v>
      </c>
      <c r="AC296">
        <v>0</v>
      </c>
      <c r="AD296">
        <v>0</v>
      </c>
      <c r="AE296">
        <v>0</v>
      </c>
      <c r="AF296">
        <v>0</v>
      </c>
      <c r="AG296" t="str">
        <f t="shared" si="16"/>
        <v>营业部</v>
      </c>
      <c r="AI296" s="90" t="s">
        <v>694</v>
      </c>
      <c r="AJ296" s="90" t="s">
        <v>57</v>
      </c>
    </row>
    <row r="297" spans="27:36">
      <c r="AA297">
        <f t="shared" si="15"/>
        <v>0</v>
      </c>
      <c r="AB297" t="s">
        <v>693</v>
      </c>
      <c r="AC297">
        <v>0</v>
      </c>
      <c r="AD297">
        <v>0</v>
      </c>
      <c r="AE297">
        <v>0</v>
      </c>
      <c r="AF297">
        <v>0</v>
      </c>
      <c r="AG297">
        <f t="shared" si="16"/>
        <v>0</v>
      </c>
      <c r="AI297" s="90" t="s">
        <v>696</v>
      </c>
      <c r="AJ297" s="90" t="s">
        <v>57</v>
      </c>
    </row>
    <row r="298" spans="27:36">
      <c r="AA298">
        <f t="shared" si="15"/>
        <v>0</v>
      </c>
      <c r="AB298" t="s">
        <v>695</v>
      </c>
      <c r="AC298">
        <v>0</v>
      </c>
      <c r="AD298">
        <v>0</v>
      </c>
      <c r="AE298">
        <v>0</v>
      </c>
      <c r="AF298">
        <v>0</v>
      </c>
      <c r="AG298">
        <f t="shared" si="16"/>
        <v>0</v>
      </c>
      <c r="AI298" s="90" t="s">
        <v>505</v>
      </c>
      <c r="AJ298" s="90" t="s">
        <v>57</v>
      </c>
    </row>
    <row r="299" spans="27:36">
      <c r="AA299" t="str">
        <f t="shared" si="15"/>
        <v>运营管理部</v>
      </c>
      <c r="AB299" t="s">
        <v>398</v>
      </c>
      <c r="AC299">
        <v>0</v>
      </c>
      <c r="AD299">
        <v>0</v>
      </c>
      <c r="AE299">
        <v>0</v>
      </c>
      <c r="AF299">
        <v>0</v>
      </c>
      <c r="AG299" t="str">
        <f t="shared" si="16"/>
        <v>运营管理部</v>
      </c>
      <c r="AI299" s="90" t="s">
        <v>698</v>
      </c>
      <c r="AJ299" s="90" t="s">
        <v>57</v>
      </c>
    </row>
    <row r="300" spans="27:36">
      <c r="AA300" t="str">
        <f t="shared" si="15"/>
        <v>合庆支行</v>
      </c>
      <c r="AB300" t="s">
        <v>697</v>
      </c>
      <c r="AC300">
        <v>0</v>
      </c>
      <c r="AD300">
        <v>0</v>
      </c>
      <c r="AE300">
        <v>0</v>
      </c>
      <c r="AF300">
        <v>0</v>
      </c>
      <c r="AG300" t="str">
        <f t="shared" si="16"/>
        <v>合庆支行</v>
      </c>
      <c r="AI300" s="90" t="s">
        <v>256</v>
      </c>
      <c r="AJ300" s="90" t="s">
        <v>84</v>
      </c>
    </row>
    <row r="301" spans="27:36">
      <c r="AA301">
        <f t="shared" si="15"/>
        <v>0</v>
      </c>
      <c r="AB301" t="s">
        <v>699</v>
      </c>
      <c r="AC301">
        <v>0</v>
      </c>
      <c r="AD301">
        <v>0</v>
      </c>
      <c r="AE301">
        <v>0</v>
      </c>
      <c r="AF301">
        <v>0</v>
      </c>
      <c r="AG301">
        <f t="shared" si="16"/>
        <v>0</v>
      </c>
      <c r="AI301" s="90" t="s">
        <v>381</v>
      </c>
      <c r="AJ301" s="90" t="s">
        <v>84</v>
      </c>
    </row>
    <row r="302" spans="27:36">
      <c r="AA302" t="str">
        <f t="shared" si="15"/>
        <v>零售市场部</v>
      </c>
      <c r="AB302" t="s">
        <v>150</v>
      </c>
      <c r="AC302">
        <v>0</v>
      </c>
      <c r="AD302">
        <v>0</v>
      </c>
      <c r="AE302">
        <v>1</v>
      </c>
      <c r="AF302">
        <v>0</v>
      </c>
      <c r="AG302" t="str">
        <f t="shared" si="16"/>
        <v>零售市场部</v>
      </c>
      <c r="AI302" s="90" t="s">
        <v>95</v>
      </c>
      <c r="AJ302" s="90" t="s">
        <v>84</v>
      </c>
    </row>
    <row r="303" spans="27:36">
      <c r="AA303">
        <f t="shared" si="15"/>
        <v>0</v>
      </c>
      <c r="AB303" t="s">
        <v>700</v>
      </c>
      <c r="AC303">
        <v>0</v>
      </c>
      <c r="AD303">
        <v>0</v>
      </c>
      <c r="AE303">
        <v>0</v>
      </c>
      <c r="AF303">
        <v>0</v>
      </c>
      <c r="AG303">
        <f t="shared" si="16"/>
        <v>0</v>
      </c>
      <c r="AI303" s="95" t="s">
        <v>194</v>
      </c>
      <c r="AJ303" s="90" t="s">
        <v>84</v>
      </c>
    </row>
    <row r="304" spans="27:36">
      <c r="AA304" t="str">
        <f t="shared" si="15"/>
        <v>办公室</v>
      </c>
      <c r="AB304" t="s">
        <v>81</v>
      </c>
      <c r="AC304">
        <v>0</v>
      </c>
      <c r="AD304">
        <v>0</v>
      </c>
      <c r="AE304">
        <v>0</v>
      </c>
      <c r="AF304">
        <v>0</v>
      </c>
      <c r="AG304" t="str">
        <f t="shared" si="16"/>
        <v>办公室</v>
      </c>
      <c r="AI304" s="90" t="s">
        <v>689</v>
      </c>
      <c r="AJ304" s="90" t="s">
        <v>84</v>
      </c>
    </row>
    <row r="305" spans="27:36">
      <c r="AA305" t="str">
        <f t="shared" si="15"/>
        <v>零售市场部</v>
      </c>
      <c r="AB305" t="s">
        <v>173</v>
      </c>
      <c r="AC305">
        <v>0</v>
      </c>
      <c r="AD305">
        <v>7465</v>
      </c>
      <c r="AE305">
        <v>1</v>
      </c>
      <c r="AF305">
        <v>193465</v>
      </c>
      <c r="AG305" t="str">
        <f t="shared" si="16"/>
        <v>零售市场部</v>
      </c>
      <c r="AI305" s="90" t="s">
        <v>166</v>
      </c>
      <c r="AJ305" s="90" t="s">
        <v>84</v>
      </c>
    </row>
    <row r="306" spans="27:36">
      <c r="AA306" t="str">
        <f t="shared" si="15"/>
        <v>黄楼支行</v>
      </c>
      <c r="AB306" t="s">
        <v>321</v>
      </c>
      <c r="AC306">
        <v>1</v>
      </c>
      <c r="AD306">
        <v>0</v>
      </c>
      <c r="AE306">
        <v>5</v>
      </c>
      <c r="AF306">
        <v>50000</v>
      </c>
      <c r="AG306" t="str">
        <f t="shared" si="16"/>
        <v>黄楼支行</v>
      </c>
      <c r="AI306" s="90" t="s">
        <v>478</v>
      </c>
      <c r="AJ306" s="90" t="s">
        <v>84</v>
      </c>
    </row>
    <row r="307" spans="27:36">
      <c r="AA307" t="str">
        <f t="shared" si="15"/>
        <v>五星路支行</v>
      </c>
      <c r="AB307" t="s">
        <v>701</v>
      </c>
      <c r="AC307">
        <v>0</v>
      </c>
      <c r="AD307">
        <v>0</v>
      </c>
      <c r="AE307">
        <v>0</v>
      </c>
      <c r="AF307">
        <v>0</v>
      </c>
      <c r="AG307" t="str">
        <f t="shared" si="16"/>
        <v>五星路支行</v>
      </c>
      <c r="AI307" s="90" t="s">
        <v>703</v>
      </c>
      <c r="AJ307" s="90" t="s">
        <v>84</v>
      </c>
    </row>
    <row r="308" spans="27:36">
      <c r="AA308" t="str">
        <f t="shared" si="15"/>
        <v>川沙支行</v>
      </c>
      <c r="AB308" t="s">
        <v>702</v>
      </c>
      <c r="AC308">
        <v>0</v>
      </c>
      <c r="AD308">
        <v>0</v>
      </c>
      <c r="AE308">
        <v>0</v>
      </c>
      <c r="AF308">
        <v>0</v>
      </c>
      <c r="AG308" t="str">
        <f t="shared" si="16"/>
        <v>川沙支行</v>
      </c>
      <c r="AI308" s="90" t="s">
        <v>211</v>
      </c>
      <c r="AJ308" s="90" t="s">
        <v>135</v>
      </c>
    </row>
    <row r="309" spans="27:36">
      <c r="AA309" t="str">
        <f t="shared" si="15"/>
        <v>三林支行</v>
      </c>
      <c r="AB309" t="s">
        <v>704</v>
      </c>
      <c r="AC309">
        <v>0</v>
      </c>
      <c r="AD309">
        <v>0</v>
      </c>
      <c r="AE309">
        <v>0</v>
      </c>
      <c r="AF309">
        <v>0</v>
      </c>
      <c r="AG309" t="str">
        <f t="shared" si="16"/>
        <v>三林支行</v>
      </c>
      <c r="AI309" s="90" t="s">
        <v>473</v>
      </c>
      <c r="AJ309" s="90" t="s">
        <v>135</v>
      </c>
    </row>
    <row r="310" spans="27:36">
      <c r="AA310" t="str">
        <f t="shared" si="15"/>
        <v>六团支行</v>
      </c>
      <c r="AB310" t="s">
        <v>705</v>
      </c>
      <c r="AC310">
        <v>0</v>
      </c>
      <c r="AD310">
        <v>0</v>
      </c>
      <c r="AE310">
        <v>0</v>
      </c>
      <c r="AF310">
        <v>0</v>
      </c>
      <c r="AG310" t="str">
        <f t="shared" si="16"/>
        <v>六团支行</v>
      </c>
      <c r="AI310" s="93" t="s">
        <v>431</v>
      </c>
      <c r="AJ310" s="90" t="s">
        <v>135</v>
      </c>
    </row>
    <row r="311" spans="27:36">
      <c r="AA311" t="str">
        <f t="shared" si="15"/>
        <v>花木支行</v>
      </c>
      <c r="AB311" t="s">
        <v>154</v>
      </c>
      <c r="AC311">
        <v>0</v>
      </c>
      <c r="AD311">
        <v>0</v>
      </c>
      <c r="AE311">
        <v>0</v>
      </c>
      <c r="AF311">
        <v>1100</v>
      </c>
      <c r="AG311" t="str">
        <f t="shared" si="16"/>
        <v>花木支行</v>
      </c>
      <c r="AI311" s="95" t="s">
        <v>322</v>
      </c>
      <c r="AJ311" s="90" t="s">
        <v>135</v>
      </c>
    </row>
    <row r="312" spans="27:36">
      <c r="AA312">
        <f t="shared" si="15"/>
        <v>0</v>
      </c>
      <c r="AB312" t="s">
        <v>706</v>
      </c>
      <c r="AC312">
        <v>0</v>
      </c>
      <c r="AD312">
        <v>0</v>
      </c>
      <c r="AE312">
        <v>0</v>
      </c>
      <c r="AF312">
        <v>0</v>
      </c>
      <c r="AG312">
        <f t="shared" si="16"/>
        <v>0</v>
      </c>
      <c r="AI312" s="96" t="s">
        <v>118</v>
      </c>
      <c r="AJ312" s="90" t="s">
        <v>135</v>
      </c>
    </row>
    <row r="313" spans="27:36">
      <c r="AA313" t="str">
        <f t="shared" si="15"/>
        <v>花木支行</v>
      </c>
      <c r="AB313" t="s">
        <v>694</v>
      </c>
      <c r="AC313">
        <v>0</v>
      </c>
      <c r="AD313">
        <v>0</v>
      </c>
      <c r="AE313">
        <v>0</v>
      </c>
      <c r="AF313">
        <v>0</v>
      </c>
      <c r="AG313" t="str">
        <f t="shared" si="16"/>
        <v>花木支行</v>
      </c>
      <c r="AI313" s="95" t="s">
        <v>708</v>
      </c>
      <c r="AJ313" s="90" t="s">
        <v>135</v>
      </c>
    </row>
    <row r="314" spans="27:36">
      <c r="AA314" t="str">
        <f t="shared" si="15"/>
        <v>施湾支行</v>
      </c>
      <c r="AB314" t="s">
        <v>707</v>
      </c>
      <c r="AC314">
        <v>0</v>
      </c>
      <c r="AD314">
        <v>0</v>
      </c>
      <c r="AE314">
        <v>0</v>
      </c>
      <c r="AF314">
        <v>0</v>
      </c>
      <c r="AG314" t="str">
        <f t="shared" si="16"/>
        <v>施湾支行</v>
      </c>
      <c r="AI314" s="90" t="s">
        <v>464</v>
      </c>
      <c r="AJ314" s="90" t="s">
        <v>135</v>
      </c>
    </row>
    <row r="315" spans="27:36">
      <c r="AA315" t="str">
        <f t="shared" si="15"/>
        <v>东沟支行</v>
      </c>
      <c r="AB315" t="s">
        <v>709</v>
      </c>
      <c r="AC315">
        <v>0</v>
      </c>
      <c r="AD315">
        <v>0</v>
      </c>
      <c r="AE315">
        <v>0</v>
      </c>
      <c r="AF315">
        <v>0</v>
      </c>
      <c r="AG315" t="str">
        <f t="shared" si="16"/>
        <v>东沟支行</v>
      </c>
      <c r="AI315" s="90" t="s">
        <v>710</v>
      </c>
      <c r="AJ315" s="90" t="s">
        <v>135</v>
      </c>
    </row>
    <row r="316" spans="27:36">
      <c r="AA316" t="str">
        <f t="shared" si="15"/>
        <v>北蔡支行</v>
      </c>
      <c r="AB316" t="s">
        <v>326</v>
      </c>
      <c r="AC316">
        <v>0</v>
      </c>
      <c r="AD316">
        <v>0</v>
      </c>
      <c r="AE316">
        <v>0</v>
      </c>
      <c r="AF316">
        <v>0</v>
      </c>
      <c r="AG316" t="str">
        <f t="shared" si="16"/>
        <v>北蔡支行</v>
      </c>
      <c r="AI316" s="90" t="s">
        <v>232</v>
      </c>
      <c r="AJ316" s="90" t="s">
        <v>93</v>
      </c>
    </row>
    <row r="317" spans="27:36">
      <c r="AA317" t="str">
        <f t="shared" si="15"/>
        <v>办公室</v>
      </c>
      <c r="AB317" t="s">
        <v>92</v>
      </c>
      <c r="AC317">
        <v>0</v>
      </c>
      <c r="AD317">
        <v>0</v>
      </c>
      <c r="AE317">
        <v>0</v>
      </c>
      <c r="AF317">
        <v>0</v>
      </c>
      <c r="AG317" t="str">
        <f t="shared" si="16"/>
        <v>办公室</v>
      </c>
      <c r="AI317" s="90" t="s">
        <v>712</v>
      </c>
      <c r="AJ317" s="90" t="s">
        <v>182</v>
      </c>
    </row>
    <row r="318" spans="27:36">
      <c r="AA318" t="str">
        <f t="shared" si="15"/>
        <v>张江支行</v>
      </c>
      <c r="AB318" t="s">
        <v>711</v>
      </c>
      <c r="AC318">
        <v>0</v>
      </c>
      <c r="AD318">
        <v>0</v>
      </c>
      <c r="AE318">
        <v>0</v>
      </c>
      <c r="AF318">
        <v>0</v>
      </c>
      <c r="AG318" t="str">
        <f t="shared" si="16"/>
        <v>张江支行</v>
      </c>
      <c r="AI318" s="94" t="s">
        <v>85</v>
      </c>
      <c r="AJ318" s="90" t="s">
        <v>93</v>
      </c>
    </row>
    <row r="319" spans="27:36">
      <c r="AA319" t="str">
        <f t="shared" si="15"/>
        <v>三林支行</v>
      </c>
      <c r="AB319" t="s">
        <v>713</v>
      </c>
      <c r="AC319">
        <v>0</v>
      </c>
      <c r="AD319">
        <v>0</v>
      </c>
      <c r="AE319">
        <v>0</v>
      </c>
      <c r="AF319">
        <v>0</v>
      </c>
      <c r="AG319" t="str">
        <f t="shared" si="16"/>
        <v>三林支行</v>
      </c>
      <c r="AI319" s="90" t="s">
        <v>573</v>
      </c>
      <c r="AJ319" s="90" t="s">
        <v>93</v>
      </c>
    </row>
    <row r="320" spans="27:36">
      <c r="AA320" t="str">
        <f t="shared" si="15"/>
        <v>运营管理部</v>
      </c>
      <c r="AB320" t="s">
        <v>285</v>
      </c>
      <c r="AC320">
        <v>0</v>
      </c>
      <c r="AD320">
        <v>0</v>
      </c>
      <c r="AE320">
        <v>0</v>
      </c>
      <c r="AF320">
        <v>0</v>
      </c>
      <c r="AG320" t="str">
        <f t="shared" si="16"/>
        <v>运营管理部</v>
      </c>
      <c r="AI320" s="90" t="s">
        <v>715</v>
      </c>
      <c r="AJ320" s="90" t="s">
        <v>72</v>
      </c>
    </row>
    <row r="321" spans="27:36">
      <c r="AA321">
        <f t="shared" si="15"/>
        <v>0</v>
      </c>
      <c r="AB321" t="s">
        <v>714</v>
      </c>
      <c r="AC321">
        <v>0</v>
      </c>
      <c r="AD321">
        <v>0</v>
      </c>
      <c r="AE321">
        <v>0</v>
      </c>
      <c r="AF321">
        <v>19000</v>
      </c>
      <c r="AG321">
        <f t="shared" si="16"/>
        <v>0</v>
      </c>
      <c r="AI321" s="90" t="s">
        <v>638</v>
      </c>
      <c r="AJ321" s="90" t="s">
        <v>72</v>
      </c>
    </row>
    <row r="322" spans="27:36">
      <c r="AA322" t="str">
        <f t="shared" ref="AA322:AA385" si="17">AG322</f>
        <v>运营管理部</v>
      </c>
      <c r="AB322" t="s">
        <v>350</v>
      </c>
      <c r="AC322">
        <v>0</v>
      </c>
      <c r="AD322">
        <v>0</v>
      </c>
      <c r="AE322">
        <v>0</v>
      </c>
      <c r="AF322">
        <v>0</v>
      </c>
      <c r="AG322" t="str">
        <f t="shared" ref="AG322:AG385" si="18">IFERROR(VLOOKUP(AB322,$AI:$AJ,2,FALSE),0)</f>
        <v>运营管理部</v>
      </c>
      <c r="AI322" s="90" t="s">
        <v>627</v>
      </c>
      <c r="AJ322" s="90" t="s">
        <v>72</v>
      </c>
    </row>
    <row r="323" spans="27:36">
      <c r="AA323" t="str">
        <f t="shared" si="17"/>
        <v>北蔡支行</v>
      </c>
      <c r="AB323" t="s">
        <v>176</v>
      </c>
      <c r="AC323">
        <v>0</v>
      </c>
      <c r="AD323">
        <v>0</v>
      </c>
      <c r="AE323">
        <v>0</v>
      </c>
      <c r="AF323">
        <v>0</v>
      </c>
      <c r="AG323" t="str">
        <f t="shared" si="18"/>
        <v>北蔡支行</v>
      </c>
      <c r="AI323" s="90" t="s">
        <v>623</v>
      </c>
      <c r="AJ323" s="90" t="s">
        <v>72</v>
      </c>
    </row>
    <row r="324" spans="27:36">
      <c r="AA324" t="str">
        <f t="shared" si="17"/>
        <v>高桥支行</v>
      </c>
      <c r="AB324" t="s">
        <v>716</v>
      </c>
      <c r="AC324">
        <v>0</v>
      </c>
      <c r="AD324">
        <v>0</v>
      </c>
      <c r="AE324">
        <v>1</v>
      </c>
      <c r="AF324">
        <v>111000</v>
      </c>
      <c r="AG324" t="str">
        <f t="shared" si="18"/>
        <v>高桥支行</v>
      </c>
      <c r="AI324" s="90" t="s">
        <v>717</v>
      </c>
      <c r="AJ324" s="90" t="s">
        <v>72</v>
      </c>
    </row>
    <row r="325" spans="27:36">
      <c r="AA325" t="str">
        <f t="shared" si="17"/>
        <v>营业部</v>
      </c>
      <c r="AB325" t="s">
        <v>331</v>
      </c>
      <c r="AC325">
        <v>0</v>
      </c>
      <c r="AD325">
        <v>102000</v>
      </c>
      <c r="AE325">
        <v>0</v>
      </c>
      <c r="AF325">
        <v>270000</v>
      </c>
      <c r="AG325" t="str">
        <f t="shared" si="18"/>
        <v>营业部</v>
      </c>
      <c r="AI325" s="90" t="s">
        <v>390</v>
      </c>
      <c r="AJ325" s="90" t="s">
        <v>72</v>
      </c>
    </row>
    <row r="326" spans="27:36">
      <c r="AA326">
        <f t="shared" si="17"/>
        <v>0</v>
      </c>
      <c r="AB326" t="s">
        <v>718</v>
      </c>
      <c r="AC326">
        <v>0</v>
      </c>
      <c r="AD326">
        <v>0</v>
      </c>
      <c r="AE326">
        <v>0</v>
      </c>
      <c r="AF326">
        <v>0</v>
      </c>
      <c r="AG326">
        <f t="shared" si="18"/>
        <v>0</v>
      </c>
      <c r="AI326" s="90" t="s">
        <v>396</v>
      </c>
      <c r="AJ326" s="90" t="s">
        <v>72</v>
      </c>
    </row>
    <row r="327" spans="27:36">
      <c r="AA327">
        <f t="shared" si="17"/>
        <v>0</v>
      </c>
      <c r="AB327" t="s">
        <v>334</v>
      </c>
      <c r="AC327">
        <v>0</v>
      </c>
      <c r="AD327">
        <v>0</v>
      </c>
      <c r="AE327">
        <v>0</v>
      </c>
      <c r="AF327">
        <v>0</v>
      </c>
      <c r="AG327">
        <f t="shared" si="18"/>
        <v>0</v>
      </c>
      <c r="AI327" s="90" t="s">
        <v>719</v>
      </c>
      <c r="AJ327" s="90" t="s">
        <v>72</v>
      </c>
    </row>
    <row r="328" spans="27:36">
      <c r="AA328" t="str">
        <f t="shared" si="17"/>
        <v>市场一部</v>
      </c>
      <c r="AB328" t="s">
        <v>580</v>
      </c>
      <c r="AC328">
        <v>0</v>
      </c>
      <c r="AD328">
        <v>0</v>
      </c>
      <c r="AE328">
        <v>0</v>
      </c>
      <c r="AF328">
        <v>2734</v>
      </c>
      <c r="AG328" t="str">
        <f t="shared" si="18"/>
        <v>市场一部</v>
      </c>
      <c r="AI328" s="90" t="s">
        <v>720</v>
      </c>
      <c r="AJ328" s="90" t="s">
        <v>72</v>
      </c>
    </row>
    <row r="329" spans="27:36">
      <c r="AA329" t="str">
        <f t="shared" si="17"/>
        <v>风险管理部</v>
      </c>
      <c r="AB329" t="s">
        <v>483</v>
      </c>
      <c r="AC329">
        <v>0</v>
      </c>
      <c r="AD329">
        <v>0</v>
      </c>
      <c r="AE329">
        <v>0</v>
      </c>
      <c r="AF329">
        <v>0</v>
      </c>
      <c r="AG329" t="str">
        <f t="shared" si="18"/>
        <v>风险管理部</v>
      </c>
      <c r="AI329" s="90" t="s">
        <v>722</v>
      </c>
      <c r="AJ329" s="90" t="s">
        <v>72</v>
      </c>
    </row>
    <row r="330" spans="27:36">
      <c r="AA330">
        <f t="shared" si="17"/>
        <v>0</v>
      </c>
      <c r="AB330" t="s">
        <v>721</v>
      </c>
      <c r="AC330">
        <v>0</v>
      </c>
      <c r="AD330">
        <v>0</v>
      </c>
      <c r="AE330">
        <v>0</v>
      </c>
      <c r="AF330">
        <v>0</v>
      </c>
      <c r="AG330">
        <f t="shared" si="18"/>
        <v>0</v>
      </c>
      <c r="AI330" s="90" t="s">
        <v>704</v>
      </c>
      <c r="AJ330" s="90" t="s">
        <v>72</v>
      </c>
    </row>
    <row r="331" spans="27:36">
      <c r="AA331">
        <f t="shared" si="17"/>
        <v>0</v>
      </c>
      <c r="AB331" t="s">
        <v>723</v>
      </c>
      <c r="AC331">
        <v>0</v>
      </c>
      <c r="AD331">
        <v>0</v>
      </c>
      <c r="AE331">
        <v>0</v>
      </c>
      <c r="AF331">
        <v>0</v>
      </c>
      <c r="AG331">
        <f t="shared" si="18"/>
        <v>0</v>
      </c>
      <c r="AI331" s="90" t="s">
        <v>281</v>
      </c>
      <c r="AJ331" s="90" t="s">
        <v>72</v>
      </c>
    </row>
    <row r="332" spans="27:36">
      <c r="AA332" t="str">
        <f t="shared" si="17"/>
        <v>合规内控部</v>
      </c>
      <c r="AB332" t="s">
        <v>479</v>
      </c>
      <c r="AC332">
        <v>0</v>
      </c>
      <c r="AD332">
        <v>0</v>
      </c>
      <c r="AE332">
        <v>0</v>
      </c>
      <c r="AF332">
        <v>0</v>
      </c>
      <c r="AG332" t="str">
        <f t="shared" si="18"/>
        <v>合规内控部</v>
      </c>
      <c r="AI332" s="90" t="s">
        <v>601</v>
      </c>
      <c r="AJ332" s="90" t="s">
        <v>72</v>
      </c>
    </row>
    <row r="333" spans="27:36">
      <c r="AA333" t="str">
        <f t="shared" si="17"/>
        <v>零售市场部</v>
      </c>
      <c r="AB333" t="s">
        <v>158</v>
      </c>
      <c r="AC333">
        <v>0</v>
      </c>
      <c r="AD333">
        <v>0</v>
      </c>
      <c r="AE333">
        <v>1</v>
      </c>
      <c r="AF333">
        <v>190000</v>
      </c>
      <c r="AG333" t="str">
        <f t="shared" si="18"/>
        <v>零售市场部</v>
      </c>
      <c r="AI333" s="90" t="s">
        <v>724</v>
      </c>
      <c r="AJ333" s="90" t="s">
        <v>72</v>
      </c>
    </row>
    <row r="334" spans="27:36">
      <c r="AA334" t="str">
        <f t="shared" si="17"/>
        <v>川沙支行</v>
      </c>
      <c r="AB334" t="s">
        <v>336</v>
      </c>
      <c r="AC334">
        <v>0</v>
      </c>
      <c r="AD334">
        <v>0</v>
      </c>
      <c r="AE334">
        <v>0</v>
      </c>
      <c r="AF334">
        <v>0</v>
      </c>
      <c r="AG334" t="str">
        <f t="shared" si="18"/>
        <v>川沙支行</v>
      </c>
      <c r="AI334" s="90" t="s">
        <v>252</v>
      </c>
      <c r="AJ334" s="90" t="s">
        <v>72</v>
      </c>
    </row>
    <row r="335" spans="27:36">
      <c r="AA335">
        <f t="shared" si="17"/>
        <v>0</v>
      </c>
      <c r="AB335" t="s">
        <v>725</v>
      </c>
      <c r="AC335">
        <v>0</v>
      </c>
      <c r="AD335">
        <v>0</v>
      </c>
      <c r="AE335">
        <v>0</v>
      </c>
      <c r="AF335">
        <v>0</v>
      </c>
      <c r="AG335">
        <f t="shared" si="18"/>
        <v>0</v>
      </c>
      <c r="AI335" s="90" t="s">
        <v>713</v>
      </c>
      <c r="AJ335" s="90" t="s">
        <v>72</v>
      </c>
    </row>
    <row r="336" spans="27:36">
      <c r="AA336" t="str">
        <f t="shared" si="17"/>
        <v>办公室</v>
      </c>
      <c r="AB336" t="s">
        <v>47</v>
      </c>
      <c r="AC336">
        <v>0</v>
      </c>
      <c r="AD336">
        <v>0</v>
      </c>
      <c r="AE336">
        <v>0</v>
      </c>
      <c r="AF336">
        <v>0</v>
      </c>
      <c r="AG336" t="str">
        <f t="shared" si="18"/>
        <v>办公室</v>
      </c>
      <c r="AI336" s="95" t="s">
        <v>587</v>
      </c>
      <c r="AJ336" s="90" t="s">
        <v>72</v>
      </c>
    </row>
    <row r="337" spans="27:36">
      <c r="AA337" t="str">
        <f t="shared" si="17"/>
        <v>零售金融部</v>
      </c>
      <c r="AB337" t="s">
        <v>269</v>
      </c>
      <c r="AC337">
        <v>0</v>
      </c>
      <c r="AD337">
        <v>0</v>
      </c>
      <c r="AE337">
        <v>0</v>
      </c>
      <c r="AF337">
        <v>0</v>
      </c>
      <c r="AG337" t="str">
        <f t="shared" si="18"/>
        <v>零售金融部</v>
      </c>
      <c r="AI337" s="96" t="s">
        <v>207</v>
      </c>
      <c r="AJ337" s="90" t="s">
        <v>72</v>
      </c>
    </row>
    <row r="338" spans="27:36">
      <c r="AA338" t="str">
        <f t="shared" si="17"/>
        <v>营业部</v>
      </c>
      <c r="AB338" t="s">
        <v>593</v>
      </c>
      <c r="AC338">
        <v>0</v>
      </c>
      <c r="AD338">
        <v>0</v>
      </c>
      <c r="AE338">
        <v>0</v>
      </c>
      <c r="AF338">
        <v>0</v>
      </c>
      <c r="AG338" t="str">
        <f t="shared" si="18"/>
        <v>营业部</v>
      </c>
      <c r="AI338" s="90" t="s">
        <v>520</v>
      </c>
      <c r="AJ338" s="90" t="s">
        <v>72</v>
      </c>
    </row>
    <row r="339" spans="27:36">
      <c r="AA339">
        <f t="shared" si="17"/>
        <v>0</v>
      </c>
      <c r="AB339" t="s">
        <v>726</v>
      </c>
      <c r="AC339">
        <v>0</v>
      </c>
      <c r="AD339">
        <v>0</v>
      </c>
      <c r="AE339">
        <v>0</v>
      </c>
      <c r="AF339">
        <v>0</v>
      </c>
      <c r="AG339">
        <f t="shared" si="18"/>
        <v>0</v>
      </c>
      <c r="AI339" s="90" t="s">
        <v>728</v>
      </c>
      <c r="AJ339" s="90" t="s">
        <v>72</v>
      </c>
    </row>
    <row r="340" spans="27:36">
      <c r="AA340" t="str">
        <f t="shared" si="17"/>
        <v>曹路支行</v>
      </c>
      <c r="AB340" t="s">
        <v>727</v>
      </c>
      <c r="AC340">
        <v>0</v>
      </c>
      <c r="AD340">
        <v>0</v>
      </c>
      <c r="AE340">
        <v>0</v>
      </c>
      <c r="AF340">
        <v>0</v>
      </c>
      <c r="AG340" t="str">
        <f t="shared" si="18"/>
        <v>曹路支行</v>
      </c>
      <c r="AI340" s="90" t="s">
        <v>729</v>
      </c>
      <c r="AJ340" s="90" t="s">
        <v>72</v>
      </c>
    </row>
    <row r="341" spans="27:36">
      <c r="AA341" t="str">
        <f t="shared" si="17"/>
        <v>风险管理部</v>
      </c>
      <c r="AB341" t="s">
        <v>518</v>
      </c>
      <c r="AC341">
        <v>0</v>
      </c>
      <c r="AD341">
        <v>0</v>
      </c>
      <c r="AE341">
        <v>0</v>
      </c>
      <c r="AF341">
        <v>0</v>
      </c>
      <c r="AG341" t="str">
        <f t="shared" si="18"/>
        <v>风险管理部</v>
      </c>
      <c r="AI341" s="90" t="s">
        <v>730</v>
      </c>
      <c r="AJ341" s="90" t="s">
        <v>72</v>
      </c>
    </row>
    <row r="342" spans="27:36">
      <c r="AA342" t="str">
        <f t="shared" si="17"/>
        <v>人力资源部</v>
      </c>
      <c r="AB342" t="s">
        <v>174</v>
      </c>
      <c r="AC342">
        <v>0</v>
      </c>
      <c r="AD342">
        <v>0</v>
      </c>
      <c r="AE342">
        <v>0</v>
      </c>
      <c r="AF342">
        <v>0</v>
      </c>
      <c r="AG342" t="str">
        <f t="shared" si="18"/>
        <v>人力资源部</v>
      </c>
      <c r="AI342" s="90" t="s">
        <v>732</v>
      </c>
      <c r="AJ342" s="90" t="s">
        <v>72</v>
      </c>
    </row>
    <row r="343" spans="27:36">
      <c r="AA343">
        <f t="shared" si="17"/>
        <v>0</v>
      </c>
      <c r="AB343" t="s">
        <v>731</v>
      </c>
      <c r="AC343">
        <v>0</v>
      </c>
      <c r="AD343">
        <v>0</v>
      </c>
      <c r="AE343">
        <v>0</v>
      </c>
      <c r="AF343">
        <v>0</v>
      </c>
      <c r="AG343">
        <f t="shared" si="18"/>
        <v>0</v>
      </c>
      <c r="AI343" s="90" t="s">
        <v>734</v>
      </c>
      <c r="AJ343" s="90" t="s">
        <v>72</v>
      </c>
    </row>
    <row r="344" spans="27:36">
      <c r="AA344">
        <f t="shared" si="17"/>
        <v>0</v>
      </c>
      <c r="AB344" t="s">
        <v>733</v>
      </c>
      <c r="AC344">
        <v>0</v>
      </c>
      <c r="AD344">
        <v>0</v>
      </c>
      <c r="AE344">
        <v>0</v>
      </c>
      <c r="AF344">
        <v>0</v>
      </c>
      <c r="AG344">
        <f t="shared" si="18"/>
        <v>0</v>
      </c>
      <c r="AI344" s="90" t="s">
        <v>735</v>
      </c>
      <c r="AJ344" s="90" t="s">
        <v>72</v>
      </c>
    </row>
    <row r="345" spans="27:36">
      <c r="AA345" t="str">
        <f t="shared" si="17"/>
        <v>川沙支行</v>
      </c>
      <c r="AB345" t="s">
        <v>338</v>
      </c>
      <c r="AC345">
        <v>0</v>
      </c>
      <c r="AD345">
        <v>0</v>
      </c>
      <c r="AE345">
        <v>0</v>
      </c>
      <c r="AF345">
        <v>0</v>
      </c>
      <c r="AG345" t="str">
        <f t="shared" si="18"/>
        <v>川沙支行</v>
      </c>
      <c r="AI345" s="90" t="s">
        <v>737</v>
      </c>
      <c r="AJ345" s="90" t="s">
        <v>117</v>
      </c>
    </row>
    <row r="346" spans="27:36">
      <c r="AA346" t="str">
        <f t="shared" si="17"/>
        <v>高行支行</v>
      </c>
      <c r="AB346" t="s">
        <v>736</v>
      </c>
      <c r="AC346">
        <v>0</v>
      </c>
      <c r="AD346">
        <v>0</v>
      </c>
      <c r="AE346">
        <v>0</v>
      </c>
      <c r="AF346">
        <v>170000</v>
      </c>
      <c r="AG346" t="str">
        <f t="shared" si="18"/>
        <v>高行支行</v>
      </c>
      <c r="AI346" s="90" t="s">
        <v>144</v>
      </c>
      <c r="AJ346" s="90" t="s">
        <v>117</v>
      </c>
    </row>
    <row r="347" spans="27:36">
      <c r="AA347" t="str">
        <f t="shared" si="17"/>
        <v>运营管理部业务保障部</v>
      </c>
      <c r="AB347" t="s">
        <v>418</v>
      </c>
      <c r="AC347">
        <v>0</v>
      </c>
      <c r="AD347">
        <v>0</v>
      </c>
      <c r="AE347">
        <v>0</v>
      </c>
      <c r="AF347">
        <v>200000</v>
      </c>
      <c r="AG347" t="str">
        <f t="shared" si="18"/>
        <v>运营管理部业务保障部</v>
      </c>
      <c r="AI347" s="90" t="s">
        <v>451</v>
      </c>
      <c r="AJ347" s="90" t="s">
        <v>117</v>
      </c>
    </row>
    <row r="348" spans="27:36">
      <c r="AA348">
        <f t="shared" si="17"/>
        <v>0</v>
      </c>
      <c r="AB348" t="s">
        <v>738</v>
      </c>
      <c r="AC348">
        <v>0</v>
      </c>
      <c r="AD348">
        <v>0</v>
      </c>
      <c r="AE348">
        <v>0</v>
      </c>
      <c r="AF348">
        <v>0</v>
      </c>
      <c r="AG348">
        <f t="shared" si="18"/>
        <v>0</v>
      </c>
      <c r="AI348" s="90" t="s">
        <v>198</v>
      </c>
      <c r="AJ348" s="90" t="s">
        <v>117</v>
      </c>
    </row>
    <row r="349" spans="27:36">
      <c r="AA349" t="str">
        <f t="shared" si="17"/>
        <v>零售市场部</v>
      </c>
      <c r="AB349" t="s">
        <v>185</v>
      </c>
      <c r="AC349">
        <v>0</v>
      </c>
      <c r="AD349">
        <v>0</v>
      </c>
      <c r="AE349">
        <v>0</v>
      </c>
      <c r="AF349">
        <v>0</v>
      </c>
      <c r="AG349" t="str">
        <f t="shared" si="18"/>
        <v>零售市场部</v>
      </c>
      <c r="AI349" s="95" t="s">
        <v>487</v>
      </c>
      <c r="AJ349" s="90" t="s">
        <v>117</v>
      </c>
    </row>
    <row r="350" spans="27:36">
      <c r="AA350">
        <f t="shared" si="17"/>
        <v>0</v>
      </c>
      <c r="AB350" t="s">
        <v>739</v>
      </c>
      <c r="AC350">
        <v>0</v>
      </c>
      <c r="AD350">
        <v>0</v>
      </c>
      <c r="AE350">
        <v>0</v>
      </c>
      <c r="AF350">
        <v>0</v>
      </c>
      <c r="AG350">
        <f t="shared" si="18"/>
        <v>0</v>
      </c>
      <c r="AI350" s="96" t="s">
        <v>155</v>
      </c>
      <c r="AJ350" s="90" t="s">
        <v>117</v>
      </c>
    </row>
    <row r="351" spans="27:36">
      <c r="AA351" t="str">
        <f t="shared" si="17"/>
        <v>孙桥支行</v>
      </c>
      <c r="AB351" t="s">
        <v>342</v>
      </c>
      <c r="AC351">
        <v>1</v>
      </c>
      <c r="AD351">
        <v>30000</v>
      </c>
      <c r="AE351">
        <v>1</v>
      </c>
      <c r="AF351">
        <v>130000</v>
      </c>
      <c r="AG351" t="str">
        <f t="shared" si="18"/>
        <v>孙桥支行</v>
      </c>
      <c r="AI351" s="90" t="s">
        <v>740</v>
      </c>
      <c r="AJ351" s="90" t="s">
        <v>117</v>
      </c>
    </row>
    <row r="352" spans="27:36">
      <c r="AA352" t="str">
        <f t="shared" si="17"/>
        <v>凌兆分理处</v>
      </c>
      <c r="AB352" t="s">
        <v>345</v>
      </c>
      <c r="AC352">
        <v>0</v>
      </c>
      <c r="AD352">
        <v>0</v>
      </c>
      <c r="AE352">
        <v>0</v>
      </c>
      <c r="AF352">
        <v>0</v>
      </c>
      <c r="AG352" t="str">
        <f t="shared" si="18"/>
        <v>凌兆分理处</v>
      </c>
      <c r="AI352" s="90" t="s">
        <v>742</v>
      </c>
      <c r="AJ352" s="90" t="s">
        <v>117</v>
      </c>
    </row>
    <row r="353" spans="27:36">
      <c r="AA353">
        <f t="shared" si="17"/>
        <v>0</v>
      </c>
      <c r="AB353" t="s">
        <v>741</v>
      </c>
      <c r="AC353">
        <v>0</v>
      </c>
      <c r="AD353">
        <v>0</v>
      </c>
      <c r="AE353">
        <v>0</v>
      </c>
      <c r="AF353">
        <v>0</v>
      </c>
      <c r="AG353">
        <f t="shared" si="18"/>
        <v>0</v>
      </c>
      <c r="AI353" s="90" t="s">
        <v>744</v>
      </c>
      <c r="AJ353" s="90" t="s">
        <v>117</v>
      </c>
    </row>
    <row r="354" spans="27:36">
      <c r="AA354" t="str">
        <f t="shared" si="17"/>
        <v>孙桥支行</v>
      </c>
      <c r="AB354" t="s">
        <v>743</v>
      </c>
      <c r="AC354">
        <v>0</v>
      </c>
      <c r="AD354">
        <v>0</v>
      </c>
      <c r="AE354">
        <v>0</v>
      </c>
      <c r="AF354">
        <v>0</v>
      </c>
      <c r="AG354" t="str">
        <f t="shared" si="18"/>
        <v>孙桥支行</v>
      </c>
      <c r="AI354" s="90" t="s">
        <v>746</v>
      </c>
      <c r="AJ354" s="90" t="s">
        <v>117</v>
      </c>
    </row>
    <row r="355" spans="27:36">
      <c r="AA355" t="str">
        <f t="shared" si="17"/>
        <v>金桥支行</v>
      </c>
      <c r="AB355" t="s">
        <v>745</v>
      </c>
      <c r="AC355">
        <v>0</v>
      </c>
      <c r="AD355">
        <v>0</v>
      </c>
      <c r="AE355">
        <v>0</v>
      </c>
      <c r="AF355">
        <v>0</v>
      </c>
      <c r="AG355" t="str">
        <f t="shared" si="18"/>
        <v>金桥支行</v>
      </c>
      <c r="AI355" s="90" t="s">
        <v>747</v>
      </c>
      <c r="AJ355" s="90" t="s">
        <v>221</v>
      </c>
    </row>
    <row r="356" spans="27:36">
      <c r="AA356" t="str">
        <f t="shared" si="17"/>
        <v>营业部</v>
      </c>
      <c r="AB356" t="s">
        <v>633</v>
      </c>
      <c r="AC356">
        <v>0</v>
      </c>
      <c r="AD356">
        <v>0</v>
      </c>
      <c r="AE356">
        <v>0</v>
      </c>
      <c r="AF356">
        <v>0</v>
      </c>
      <c r="AG356" t="str">
        <f t="shared" si="18"/>
        <v>营业部</v>
      </c>
      <c r="AI356" s="95" t="s">
        <v>749</v>
      </c>
      <c r="AJ356" s="90" t="s">
        <v>149</v>
      </c>
    </row>
    <row r="357" spans="27:36">
      <c r="AA357">
        <f t="shared" si="17"/>
        <v>0</v>
      </c>
      <c r="AB357" t="s">
        <v>748</v>
      </c>
      <c r="AC357">
        <v>0</v>
      </c>
      <c r="AD357">
        <v>0</v>
      </c>
      <c r="AE357">
        <v>0</v>
      </c>
      <c r="AF357">
        <v>0</v>
      </c>
      <c r="AG357">
        <f t="shared" si="18"/>
        <v>0</v>
      </c>
      <c r="AI357" s="96" t="s">
        <v>266</v>
      </c>
      <c r="AJ357" s="90" t="s">
        <v>149</v>
      </c>
    </row>
    <row r="358" spans="27:36">
      <c r="AA358">
        <f t="shared" si="17"/>
        <v>0</v>
      </c>
      <c r="AB358" t="s">
        <v>750</v>
      </c>
      <c r="AC358">
        <v>0</v>
      </c>
      <c r="AD358">
        <v>0</v>
      </c>
      <c r="AE358">
        <v>0</v>
      </c>
      <c r="AF358">
        <v>0</v>
      </c>
      <c r="AG358">
        <f t="shared" si="18"/>
        <v>0</v>
      </c>
      <c r="AI358" s="90" t="s">
        <v>751</v>
      </c>
      <c r="AJ358" s="90" t="s">
        <v>149</v>
      </c>
    </row>
    <row r="359" spans="27:36">
      <c r="AA359" t="str">
        <f t="shared" si="17"/>
        <v>风险管理部</v>
      </c>
      <c r="AB359" t="s">
        <v>495</v>
      </c>
      <c r="AC359">
        <v>0</v>
      </c>
      <c r="AD359">
        <v>0</v>
      </c>
      <c r="AE359">
        <v>0</v>
      </c>
      <c r="AF359">
        <v>0</v>
      </c>
      <c r="AG359" t="str">
        <f t="shared" si="18"/>
        <v>风险管理部</v>
      </c>
      <c r="AI359" s="90" t="s">
        <v>752</v>
      </c>
      <c r="AJ359" s="90" t="s">
        <v>149</v>
      </c>
    </row>
    <row r="360" spans="27:36">
      <c r="AA360" t="str">
        <f t="shared" si="17"/>
        <v>市场三部</v>
      </c>
      <c r="AB360" t="s">
        <v>605</v>
      </c>
      <c r="AC360">
        <v>0</v>
      </c>
      <c r="AD360">
        <v>0</v>
      </c>
      <c r="AE360">
        <v>0</v>
      </c>
      <c r="AF360">
        <v>0</v>
      </c>
      <c r="AG360" t="str">
        <f t="shared" si="18"/>
        <v>市场三部</v>
      </c>
      <c r="AI360" s="90" t="s">
        <v>754</v>
      </c>
      <c r="AJ360" s="90" t="s">
        <v>149</v>
      </c>
    </row>
    <row r="361" spans="27:36">
      <c r="AA361" t="str">
        <f t="shared" si="17"/>
        <v>金桥支行</v>
      </c>
      <c r="AB361" t="s">
        <v>753</v>
      </c>
      <c r="AC361">
        <v>0</v>
      </c>
      <c r="AD361">
        <v>0</v>
      </c>
      <c r="AE361">
        <v>0</v>
      </c>
      <c r="AF361">
        <v>80000</v>
      </c>
      <c r="AG361" t="str">
        <f t="shared" si="18"/>
        <v>金桥支行</v>
      </c>
      <c r="AI361" s="90" t="s">
        <v>756</v>
      </c>
      <c r="AJ361" s="90" t="s">
        <v>149</v>
      </c>
    </row>
    <row r="362" spans="27:36">
      <c r="AA362" t="str">
        <f t="shared" si="17"/>
        <v>曹路支行</v>
      </c>
      <c r="AB362" t="s">
        <v>755</v>
      </c>
      <c r="AC362">
        <v>0</v>
      </c>
      <c r="AD362">
        <v>0</v>
      </c>
      <c r="AE362">
        <v>0</v>
      </c>
      <c r="AF362">
        <v>0</v>
      </c>
      <c r="AG362" t="str">
        <f t="shared" si="18"/>
        <v>曹路支行</v>
      </c>
      <c r="AI362" s="90" t="s">
        <v>758</v>
      </c>
      <c r="AJ362" s="90" t="s">
        <v>149</v>
      </c>
    </row>
    <row r="363" spans="27:36">
      <c r="AA363">
        <f t="shared" si="17"/>
        <v>0</v>
      </c>
      <c r="AB363" t="s">
        <v>757</v>
      </c>
      <c r="AC363">
        <v>0</v>
      </c>
      <c r="AD363">
        <v>0</v>
      </c>
      <c r="AE363">
        <v>0</v>
      </c>
      <c r="AF363">
        <v>200000</v>
      </c>
      <c r="AG363">
        <f t="shared" si="18"/>
        <v>0</v>
      </c>
      <c r="AI363" s="90" t="s">
        <v>558</v>
      </c>
      <c r="AJ363" s="90" t="s">
        <v>149</v>
      </c>
    </row>
    <row r="364" spans="27:36">
      <c r="AA364" t="str">
        <f t="shared" si="17"/>
        <v>王港支行</v>
      </c>
      <c r="AB364" t="s">
        <v>759</v>
      </c>
      <c r="AC364">
        <v>0</v>
      </c>
      <c r="AD364">
        <v>0</v>
      </c>
      <c r="AE364">
        <v>0</v>
      </c>
      <c r="AF364">
        <v>0</v>
      </c>
      <c r="AG364" t="str">
        <f t="shared" si="18"/>
        <v>王港支行</v>
      </c>
      <c r="AI364" s="90" t="s">
        <v>345</v>
      </c>
      <c r="AJ364" s="90" t="s">
        <v>182</v>
      </c>
    </row>
    <row r="365" spans="27:36">
      <c r="AA365">
        <f t="shared" si="17"/>
        <v>0</v>
      </c>
      <c r="AB365" t="s">
        <v>760</v>
      </c>
      <c r="AC365">
        <v>0</v>
      </c>
      <c r="AD365">
        <v>0</v>
      </c>
      <c r="AE365">
        <v>0</v>
      </c>
      <c r="AF365">
        <v>0</v>
      </c>
      <c r="AG365">
        <f t="shared" si="18"/>
        <v>0</v>
      </c>
      <c r="AI365" s="90" t="s">
        <v>236</v>
      </c>
      <c r="AJ365" s="90" t="s">
        <v>182</v>
      </c>
    </row>
    <row r="366" spans="27:36">
      <c r="AA366" t="str">
        <f t="shared" si="17"/>
        <v>黄楼支行</v>
      </c>
      <c r="AB366" t="s">
        <v>347</v>
      </c>
      <c r="AC366">
        <v>0</v>
      </c>
      <c r="AD366">
        <v>0</v>
      </c>
      <c r="AE366">
        <v>0</v>
      </c>
      <c r="AF366">
        <v>0</v>
      </c>
      <c r="AG366" t="str">
        <f t="shared" si="18"/>
        <v>黄楼支行</v>
      </c>
      <c r="AI366" s="90" t="s">
        <v>296</v>
      </c>
      <c r="AJ366" s="90" t="s">
        <v>182</v>
      </c>
    </row>
    <row r="367" spans="27:36">
      <c r="AA367">
        <f t="shared" si="17"/>
        <v>0</v>
      </c>
      <c r="AB367" t="s">
        <v>761</v>
      </c>
      <c r="AC367">
        <v>0</v>
      </c>
      <c r="AD367">
        <v>0</v>
      </c>
      <c r="AE367">
        <v>0</v>
      </c>
      <c r="AF367">
        <v>0</v>
      </c>
      <c r="AG367">
        <f t="shared" si="18"/>
        <v>0</v>
      </c>
      <c r="AI367" s="90" t="s">
        <v>763</v>
      </c>
      <c r="AJ367" s="90" t="s">
        <v>182</v>
      </c>
    </row>
    <row r="368" spans="27:36">
      <c r="AA368" t="str">
        <f t="shared" si="17"/>
        <v>高桥支行</v>
      </c>
      <c r="AB368" t="s">
        <v>762</v>
      </c>
      <c r="AC368">
        <v>0</v>
      </c>
      <c r="AD368">
        <v>0</v>
      </c>
      <c r="AE368">
        <v>0</v>
      </c>
      <c r="AF368">
        <v>0</v>
      </c>
      <c r="AG368" t="str">
        <f t="shared" si="18"/>
        <v>高桥支行</v>
      </c>
      <c r="AI368" s="93" t="s">
        <v>376</v>
      </c>
      <c r="AJ368" s="90" t="s">
        <v>182</v>
      </c>
    </row>
    <row r="369" spans="27:36">
      <c r="AA369" t="str">
        <f t="shared" si="17"/>
        <v>运营管理部</v>
      </c>
      <c r="AB369" t="s">
        <v>351</v>
      </c>
      <c r="AC369">
        <v>0</v>
      </c>
      <c r="AD369">
        <v>0</v>
      </c>
      <c r="AE369">
        <v>0</v>
      </c>
      <c r="AF369">
        <v>0</v>
      </c>
      <c r="AG369" t="str">
        <f t="shared" si="18"/>
        <v>运营管理部</v>
      </c>
      <c r="AI369" s="95" t="s">
        <v>242</v>
      </c>
      <c r="AJ369" s="90" t="s">
        <v>182</v>
      </c>
    </row>
    <row r="370" spans="27:36">
      <c r="AA370">
        <f t="shared" si="17"/>
        <v>0</v>
      </c>
      <c r="AB370" t="s">
        <v>764</v>
      </c>
      <c r="AC370">
        <v>0</v>
      </c>
      <c r="AD370">
        <v>0</v>
      </c>
      <c r="AE370">
        <v>0</v>
      </c>
      <c r="AF370">
        <v>0</v>
      </c>
      <c r="AG370">
        <f t="shared" si="18"/>
        <v>0</v>
      </c>
      <c r="AI370" s="94" t="s">
        <v>766</v>
      </c>
      <c r="AJ370" s="90" t="s">
        <v>182</v>
      </c>
    </row>
    <row r="371" spans="27:36">
      <c r="AA371" t="str">
        <f t="shared" si="17"/>
        <v>高行支行</v>
      </c>
      <c r="AB371" t="s">
        <v>765</v>
      </c>
      <c r="AC371">
        <v>0</v>
      </c>
      <c r="AD371">
        <v>0</v>
      </c>
      <c r="AE371">
        <v>0</v>
      </c>
      <c r="AF371">
        <v>3000</v>
      </c>
      <c r="AG371" t="str">
        <f t="shared" si="18"/>
        <v>高行支行</v>
      </c>
      <c r="AI371" s="90" t="s">
        <v>768</v>
      </c>
      <c r="AJ371" s="90" t="s">
        <v>182</v>
      </c>
    </row>
    <row r="372" spans="27:36">
      <c r="AA372">
        <f t="shared" si="17"/>
        <v>0</v>
      </c>
      <c r="AB372" t="s">
        <v>767</v>
      </c>
      <c r="AC372">
        <v>0</v>
      </c>
      <c r="AD372">
        <v>0</v>
      </c>
      <c r="AE372">
        <v>0</v>
      </c>
      <c r="AF372">
        <v>0</v>
      </c>
      <c r="AG372">
        <f t="shared" si="18"/>
        <v>0</v>
      </c>
      <c r="AI372" s="90" t="s">
        <v>770</v>
      </c>
      <c r="AJ372" s="90" t="s">
        <v>182</v>
      </c>
    </row>
    <row r="373" spans="27:36">
      <c r="AA373">
        <f t="shared" si="17"/>
        <v>0</v>
      </c>
      <c r="AB373" t="s">
        <v>769</v>
      </c>
      <c r="AC373">
        <v>0</v>
      </c>
      <c r="AD373">
        <v>0</v>
      </c>
      <c r="AE373">
        <v>0</v>
      </c>
      <c r="AF373">
        <v>0</v>
      </c>
      <c r="AG373">
        <f t="shared" si="18"/>
        <v>0</v>
      </c>
      <c r="AI373" s="96" t="s">
        <v>771</v>
      </c>
      <c r="AJ373" s="90" t="s">
        <v>182</v>
      </c>
    </row>
    <row r="374" spans="27:36">
      <c r="AA374" t="str">
        <f t="shared" si="17"/>
        <v>运营管理部业务保障部</v>
      </c>
      <c r="AB374" t="s">
        <v>453</v>
      </c>
      <c r="AC374">
        <v>0</v>
      </c>
      <c r="AD374">
        <v>0</v>
      </c>
      <c r="AE374">
        <v>0</v>
      </c>
      <c r="AF374">
        <v>0</v>
      </c>
      <c r="AG374" t="str">
        <f t="shared" si="18"/>
        <v>运营管理部业务保障部</v>
      </c>
      <c r="AI374" s="90" t="s">
        <v>772</v>
      </c>
      <c r="AJ374" s="90" t="s">
        <v>182</v>
      </c>
    </row>
    <row r="375" spans="27:36">
      <c r="AA375" t="str">
        <f t="shared" si="17"/>
        <v>龚路支行</v>
      </c>
      <c r="AB375" t="s">
        <v>349</v>
      </c>
      <c r="AC375">
        <v>0</v>
      </c>
      <c r="AD375">
        <v>0</v>
      </c>
      <c r="AE375">
        <v>0</v>
      </c>
      <c r="AF375">
        <v>0</v>
      </c>
      <c r="AG375" t="str">
        <f t="shared" si="18"/>
        <v>龚路支行</v>
      </c>
      <c r="AI375" s="90" t="s">
        <v>774</v>
      </c>
      <c r="AJ375" s="90" t="s">
        <v>182</v>
      </c>
    </row>
    <row r="376" spans="27:36">
      <c r="AA376" t="str">
        <f t="shared" si="17"/>
        <v>东沟支行</v>
      </c>
      <c r="AB376" t="s">
        <v>773</v>
      </c>
      <c r="AC376">
        <v>0</v>
      </c>
      <c r="AD376">
        <v>0</v>
      </c>
      <c r="AE376">
        <v>0</v>
      </c>
      <c r="AF376">
        <v>0</v>
      </c>
      <c r="AG376" t="str">
        <f t="shared" si="18"/>
        <v>东沟支行</v>
      </c>
      <c r="AI376" s="90" t="s">
        <v>776</v>
      </c>
      <c r="AJ376" s="90" t="s">
        <v>182</v>
      </c>
    </row>
    <row r="377" spans="27:36">
      <c r="AA377">
        <f t="shared" si="17"/>
        <v>0</v>
      </c>
      <c r="AB377" t="s">
        <v>775</v>
      </c>
      <c r="AC377">
        <v>0</v>
      </c>
      <c r="AD377">
        <v>0</v>
      </c>
      <c r="AE377">
        <v>0</v>
      </c>
      <c r="AF377">
        <v>0</v>
      </c>
      <c r="AG377">
        <f t="shared" si="18"/>
        <v>0</v>
      </c>
      <c r="AI377" s="94" t="s">
        <v>777</v>
      </c>
      <c r="AJ377" s="90" t="s">
        <v>54</v>
      </c>
    </row>
    <row r="378" spans="27:36">
      <c r="AA378" t="str">
        <f t="shared" si="17"/>
        <v>北蔡支行</v>
      </c>
      <c r="AB378" t="s">
        <v>190</v>
      </c>
      <c r="AC378">
        <v>0</v>
      </c>
      <c r="AD378">
        <v>0</v>
      </c>
      <c r="AE378">
        <v>0</v>
      </c>
      <c r="AF378">
        <v>42000</v>
      </c>
      <c r="AG378" t="str">
        <f t="shared" si="18"/>
        <v>北蔡支行</v>
      </c>
      <c r="AI378" s="90" t="s">
        <v>779</v>
      </c>
      <c r="AJ378" s="90" t="s">
        <v>54</v>
      </c>
    </row>
    <row r="379" spans="27:36">
      <c r="AA379" t="str">
        <f t="shared" si="17"/>
        <v>高行支行</v>
      </c>
      <c r="AB379" t="s">
        <v>778</v>
      </c>
      <c r="AC379">
        <v>0</v>
      </c>
      <c r="AD379">
        <v>0</v>
      </c>
      <c r="AE379">
        <v>0</v>
      </c>
      <c r="AF379">
        <v>0</v>
      </c>
      <c r="AG379" t="str">
        <f t="shared" si="18"/>
        <v>高行支行</v>
      </c>
      <c r="AI379" s="90" t="s">
        <v>781</v>
      </c>
      <c r="AJ379" s="90" t="s">
        <v>54</v>
      </c>
    </row>
    <row r="380" spans="27:36">
      <c r="AA380" t="str">
        <f t="shared" si="17"/>
        <v>合庆支行</v>
      </c>
      <c r="AB380" t="s">
        <v>780</v>
      </c>
      <c r="AC380">
        <v>0</v>
      </c>
      <c r="AD380">
        <v>0</v>
      </c>
      <c r="AE380">
        <v>0</v>
      </c>
      <c r="AF380">
        <v>0</v>
      </c>
      <c r="AG380" t="str">
        <f t="shared" si="18"/>
        <v>合庆支行</v>
      </c>
      <c r="AI380" s="90" t="s">
        <v>783</v>
      </c>
      <c r="AJ380" s="90" t="s">
        <v>54</v>
      </c>
    </row>
    <row r="381" spans="27:36">
      <c r="AA381" t="str">
        <f t="shared" si="17"/>
        <v>张江支行</v>
      </c>
      <c r="AB381" t="s">
        <v>782</v>
      </c>
      <c r="AC381">
        <v>0</v>
      </c>
      <c r="AD381">
        <v>0</v>
      </c>
      <c r="AE381">
        <v>0</v>
      </c>
      <c r="AF381">
        <v>0</v>
      </c>
      <c r="AG381" t="str">
        <f t="shared" si="18"/>
        <v>张江支行</v>
      </c>
      <c r="AI381" s="90" t="s">
        <v>784</v>
      </c>
      <c r="AJ381" s="90" t="s">
        <v>54</v>
      </c>
    </row>
    <row r="382" spans="27:36">
      <c r="AA382" t="str">
        <f t="shared" si="17"/>
        <v>零售市场部</v>
      </c>
      <c r="AB382" t="s">
        <v>195</v>
      </c>
      <c r="AC382">
        <v>0</v>
      </c>
      <c r="AD382">
        <v>0</v>
      </c>
      <c r="AE382">
        <v>0</v>
      </c>
      <c r="AF382">
        <v>411000</v>
      </c>
      <c r="AG382" t="str">
        <f t="shared" si="18"/>
        <v>零售市场部</v>
      </c>
      <c r="AI382" s="90" t="s">
        <v>786</v>
      </c>
      <c r="AJ382" s="90" t="s">
        <v>54</v>
      </c>
    </row>
    <row r="383" spans="27:36">
      <c r="AA383" t="str">
        <f t="shared" si="17"/>
        <v>妙境支行</v>
      </c>
      <c r="AB383" t="s">
        <v>785</v>
      </c>
      <c r="AC383">
        <v>0</v>
      </c>
      <c r="AD383">
        <v>0</v>
      </c>
      <c r="AE383">
        <v>0</v>
      </c>
      <c r="AF383">
        <v>0</v>
      </c>
      <c r="AG383" t="str">
        <f t="shared" si="18"/>
        <v>妙境支行</v>
      </c>
      <c r="AI383" s="90" t="s">
        <v>787</v>
      </c>
      <c r="AJ383" s="90" t="s">
        <v>54</v>
      </c>
    </row>
    <row r="384" spans="27:36">
      <c r="AA384" t="str">
        <f t="shared" si="17"/>
        <v>东波分理处</v>
      </c>
      <c r="AB384" t="s">
        <v>354</v>
      </c>
      <c r="AC384">
        <v>0</v>
      </c>
      <c r="AD384">
        <v>0</v>
      </c>
      <c r="AE384">
        <v>0</v>
      </c>
      <c r="AF384">
        <v>0</v>
      </c>
      <c r="AG384" t="str">
        <f t="shared" si="18"/>
        <v>东波分理处</v>
      </c>
      <c r="AI384" s="90" t="s">
        <v>260</v>
      </c>
      <c r="AJ384" s="90" t="s">
        <v>54</v>
      </c>
    </row>
    <row r="385" spans="27:36">
      <c r="AA385" t="str">
        <f t="shared" si="17"/>
        <v>运营管理部</v>
      </c>
      <c r="AB385" t="s">
        <v>353</v>
      </c>
      <c r="AC385">
        <v>0</v>
      </c>
      <c r="AD385">
        <v>0</v>
      </c>
      <c r="AE385">
        <v>0</v>
      </c>
      <c r="AF385">
        <v>0</v>
      </c>
      <c r="AG385" t="str">
        <f t="shared" si="18"/>
        <v>运营管理部</v>
      </c>
      <c r="AI385" s="90" t="s">
        <v>788</v>
      </c>
      <c r="AJ385" s="90" t="s">
        <v>54</v>
      </c>
    </row>
    <row r="386" spans="27:36">
      <c r="AA386" t="str">
        <f t="shared" ref="AA386:AA449" si="19">AG386</f>
        <v>六团支行</v>
      </c>
      <c r="AB386" t="s">
        <v>357</v>
      </c>
      <c r="AC386">
        <v>0</v>
      </c>
      <c r="AD386">
        <v>14000</v>
      </c>
      <c r="AE386">
        <v>0</v>
      </c>
      <c r="AF386">
        <v>14000</v>
      </c>
      <c r="AG386" t="str">
        <f t="shared" ref="AG386:AG449" si="20">IFERROR(VLOOKUP(AB386,$AI:$AJ,2,FALSE),0)</f>
        <v>六团支行</v>
      </c>
      <c r="AI386" s="90" t="s">
        <v>789</v>
      </c>
      <c r="AJ386" s="90" t="s">
        <v>54</v>
      </c>
    </row>
    <row r="387" spans="27:36">
      <c r="AA387" t="str">
        <f t="shared" si="19"/>
        <v>高行支行</v>
      </c>
      <c r="AB387" t="s">
        <v>360</v>
      </c>
      <c r="AC387">
        <v>0</v>
      </c>
      <c r="AD387">
        <v>0</v>
      </c>
      <c r="AE387">
        <v>0</v>
      </c>
      <c r="AF387">
        <v>0</v>
      </c>
      <c r="AG387" t="str">
        <f t="shared" si="20"/>
        <v>高行支行</v>
      </c>
      <c r="AI387" s="90" t="s">
        <v>190</v>
      </c>
      <c r="AJ387" s="90" t="s">
        <v>54</v>
      </c>
    </row>
    <row r="388" spans="27:36">
      <c r="AA388" t="str">
        <f t="shared" si="19"/>
        <v>唐镇支行</v>
      </c>
      <c r="AB388" t="s">
        <v>362</v>
      </c>
      <c r="AC388">
        <v>0</v>
      </c>
      <c r="AD388">
        <v>0</v>
      </c>
      <c r="AE388">
        <v>0</v>
      </c>
      <c r="AF388">
        <v>100000</v>
      </c>
      <c r="AG388" t="str">
        <f t="shared" si="20"/>
        <v>唐镇支行</v>
      </c>
      <c r="AI388" s="90" t="s">
        <v>326</v>
      </c>
      <c r="AJ388" s="90" t="s">
        <v>54</v>
      </c>
    </row>
    <row r="389" spans="27:36">
      <c r="AA389">
        <f t="shared" si="19"/>
        <v>0</v>
      </c>
      <c r="AB389" t="s">
        <v>790</v>
      </c>
      <c r="AC389">
        <v>0</v>
      </c>
      <c r="AD389">
        <v>0</v>
      </c>
      <c r="AE389">
        <v>0</v>
      </c>
      <c r="AF389">
        <v>0</v>
      </c>
      <c r="AG389">
        <f t="shared" si="20"/>
        <v>0</v>
      </c>
      <c r="AI389" s="90" t="s">
        <v>58</v>
      </c>
      <c r="AJ389" s="90" t="s">
        <v>54</v>
      </c>
    </row>
    <row r="390" spans="27:36">
      <c r="AA390" t="str">
        <f t="shared" si="19"/>
        <v>营业部</v>
      </c>
      <c r="AB390" t="s">
        <v>640</v>
      </c>
      <c r="AC390">
        <v>0</v>
      </c>
      <c r="AD390">
        <v>0</v>
      </c>
      <c r="AE390">
        <v>0</v>
      </c>
      <c r="AF390">
        <v>0</v>
      </c>
      <c r="AG390" t="str">
        <f t="shared" si="20"/>
        <v>营业部</v>
      </c>
      <c r="AI390" s="90" t="s">
        <v>176</v>
      </c>
      <c r="AJ390" s="90" t="s">
        <v>54</v>
      </c>
    </row>
    <row r="391" spans="27:36">
      <c r="AA391">
        <f t="shared" si="19"/>
        <v>0</v>
      </c>
      <c r="AB391" t="s">
        <v>791</v>
      </c>
      <c r="AC391">
        <v>0</v>
      </c>
      <c r="AD391">
        <v>0</v>
      </c>
      <c r="AE391">
        <v>0</v>
      </c>
      <c r="AF391">
        <v>0</v>
      </c>
      <c r="AG391">
        <f t="shared" si="20"/>
        <v>0</v>
      </c>
      <c r="AI391" s="90" t="s">
        <v>792</v>
      </c>
      <c r="AJ391" s="90" t="s">
        <v>54</v>
      </c>
    </row>
    <row r="392" spans="27:36">
      <c r="AA392" t="str">
        <f t="shared" si="19"/>
        <v>花木支行</v>
      </c>
      <c r="AB392" t="s">
        <v>364</v>
      </c>
      <c r="AC392">
        <v>0</v>
      </c>
      <c r="AD392">
        <v>0</v>
      </c>
      <c r="AE392">
        <v>0</v>
      </c>
      <c r="AF392">
        <v>0</v>
      </c>
      <c r="AG392" t="str">
        <f t="shared" si="20"/>
        <v>花木支行</v>
      </c>
      <c r="AI392" s="90" t="s">
        <v>793</v>
      </c>
      <c r="AJ392" s="90" t="s">
        <v>54</v>
      </c>
    </row>
    <row r="393" spans="27:36">
      <c r="AA393" t="str">
        <f t="shared" si="19"/>
        <v>零售市场部</v>
      </c>
      <c r="AB393" t="s">
        <v>162</v>
      </c>
      <c r="AC393">
        <v>0</v>
      </c>
      <c r="AD393">
        <v>20000</v>
      </c>
      <c r="AE393">
        <v>0</v>
      </c>
      <c r="AF393">
        <v>183022</v>
      </c>
      <c r="AG393" t="str">
        <f t="shared" si="20"/>
        <v>零售市场部</v>
      </c>
      <c r="AI393" s="90" t="s">
        <v>794</v>
      </c>
      <c r="AJ393" s="90" t="s">
        <v>54</v>
      </c>
    </row>
    <row r="394" spans="27:36">
      <c r="AA394" t="str">
        <f t="shared" si="19"/>
        <v>运营管理部</v>
      </c>
      <c r="AB394" t="s">
        <v>356</v>
      </c>
      <c r="AC394">
        <v>0</v>
      </c>
      <c r="AD394">
        <v>0</v>
      </c>
      <c r="AE394">
        <v>0</v>
      </c>
      <c r="AF394">
        <v>0</v>
      </c>
      <c r="AG394" t="str">
        <f t="shared" si="20"/>
        <v>运营管理部</v>
      </c>
      <c r="AI394" s="90" t="s">
        <v>795</v>
      </c>
      <c r="AJ394" s="90" t="s">
        <v>54</v>
      </c>
    </row>
    <row r="395" spans="27:36">
      <c r="AA395" t="str">
        <f t="shared" si="19"/>
        <v>和炯路支行</v>
      </c>
      <c r="AB395" t="s">
        <v>752</v>
      </c>
      <c r="AC395">
        <v>0</v>
      </c>
      <c r="AD395">
        <v>0</v>
      </c>
      <c r="AE395">
        <v>0</v>
      </c>
      <c r="AF395">
        <v>0</v>
      </c>
      <c r="AG395" t="str">
        <f t="shared" si="20"/>
        <v>和炯路支行</v>
      </c>
      <c r="AI395" s="90" t="s">
        <v>797</v>
      </c>
      <c r="AJ395" s="90" t="s">
        <v>54</v>
      </c>
    </row>
    <row r="396" spans="27:36">
      <c r="AA396">
        <f t="shared" si="19"/>
        <v>0</v>
      </c>
      <c r="AB396" t="s">
        <v>796</v>
      </c>
      <c r="AC396">
        <v>0</v>
      </c>
      <c r="AD396">
        <v>0</v>
      </c>
      <c r="AE396">
        <v>0</v>
      </c>
      <c r="AF396">
        <v>0</v>
      </c>
      <c r="AG396">
        <f t="shared" si="20"/>
        <v>0</v>
      </c>
      <c r="AI396" s="90" t="s">
        <v>413</v>
      </c>
      <c r="AJ396" s="90" t="s">
        <v>54</v>
      </c>
    </row>
    <row r="397" spans="27:36">
      <c r="AA397" t="str">
        <f t="shared" si="19"/>
        <v>唐镇支行</v>
      </c>
      <c r="AB397" t="s">
        <v>798</v>
      </c>
      <c r="AC397">
        <v>0</v>
      </c>
      <c r="AD397">
        <v>0</v>
      </c>
      <c r="AE397">
        <v>0</v>
      </c>
      <c r="AF397">
        <v>0</v>
      </c>
      <c r="AG397" t="str">
        <f t="shared" si="20"/>
        <v>唐镇支行</v>
      </c>
      <c r="AI397" s="90" t="s">
        <v>800</v>
      </c>
      <c r="AJ397" s="90" t="s">
        <v>54</v>
      </c>
    </row>
    <row r="398" spans="27:36">
      <c r="AA398">
        <f t="shared" si="19"/>
        <v>0</v>
      </c>
      <c r="AB398" t="s">
        <v>799</v>
      </c>
      <c r="AC398">
        <v>0</v>
      </c>
      <c r="AD398">
        <v>0</v>
      </c>
      <c r="AE398">
        <v>0</v>
      </c>
      <c r="AF398">
        <v>0</v>
      </c>
      <c r="AG398">
        <f t="shared" si="20"/>
        <v>0</v>
      </c>
      <c r="AI398" s="90" t="s">
        <v>802</v>
      </c>
      <c r="AJ398" s="90" t="s">
        <v>54</v>
      </c>
    </row>
    <row r="399" spans="27:36">
      <c r="AA399">
        <f t="shared" si="19"/>
        <v>0</v>
      </c>
      <c r="AB399" t="s">
        <v>801</v>
      </c>
      <c r="AC399">
        <v>0</v>
      </c>
      <c r="AD399">
        <v>0</v>
      </c>
      <c r="AE399">
        <v>0</v>
      </c>
      <c r="AF399">
        <v>0</v>
      </c>
      <c r="AG399">
        <f t="shared" si="20"/>
        <v>0</v>
      </c>
      <c r="AI399" s="95" t="s">
        <v>804</v>
      </c>
      <c r="AJ399" s="90" t="s">
        <v>54</v>
      </c>
    </row>
    <row r="400" spans="27:36">
      <c r="AA400">
        <f t="shared" si="19"/>
        <v>0</v>
      </c>
      <c r="AB400" t="s">
        <v>803</v>
      </c>
      <c r="AC400">
        <v>0</v>
      </c>
      <c r="AD400">
        <v>0</v>
      </c>
      <c r="AE400">
        <v>0</v>
      </c>
      <c r="AF400">
        <v>30000</v>
      </c>
      <c r="AG400">
        <f t="shared" si="20"/>
        <v>0</v>
      </c>
      <c r="AI400" s="96" t="s">
        <v>806</v>
      </c>
      <c r="AJ400" s="90" t="s">
        <v>54</v>
      </c>
    </row>
    <row r="401" spans="27:36">
      <c r="AA401">
        <f t="shared" si="19"/>
        <v>0</v>
      </c>
      <c r="AB401" t="s">
        <v>805</v>
      </c>
      <c r="AC401">
        <v>0</v>
      </c>
      <c r="AD401">
        <v>0</v>
      </c>
      <c r="AE401">
        <v>0</v>
      </c>
      <c r="AF401">
        <v>0</v>
      </c>
      <c r="AG401">
        <f t="shared" si="20"/>
        <v>0</v>
      </c>
      <c r="AI401" s="90" t="s">
        <v>779</v>
      </c>
      <c r="AJ401" s="90" t="s">
        <v>54</v>
      </c>
    </row>
    <row r="402" spans="27:36">
      <c r="AA402" t="str">
        <f t="shared" si="19"/>
        <v>运营管理部</v>
      </c>
      <c r="AB402" t="s">
        <v>400</v>
      </c>
      <c r="AC402">
        <v>0</v>
      </c>
      <c r="AD402">
        <v>0</v>
      </c>
      <c r="AE402">
        <v>0</v>
      </c>
      <c r="AF402">
        <v>0</v>
      </c>
      <c r="AG402" t="str">
        <f t="shared" si="20"/>
        <v>运营管理部</v>
      </c>
      <c r="AI402" s="90" t="s">
        <v>808</v>
      </c>
      <c r="AJ402" s="90" t="s">
        <v>54</v>
      </c>
    </row>
    <row r="403" spans="27:36">
      <c r="AA403">
        <f t="shared" si="19"/>
        <v>0</v>
      </c>
      <c r="AB403" t="s">
        <v>807</v>
      </c>
      <c r="AC403">
        <v>0</v>
      </c>
      <c r="AD403">
        <v>0</v>
      </c>
      <c r="AE403">
        <v>0</v>
      </c>
      <c r="AF403">
        <v>0</v>
      </c>
      <c r="AG403">
        <f t="shared" si="20"/>
        <v>0</v>
      </c>
      <c r="AI403" s="90" t="s">
        <v>810</v>
      </c>
      <c r="AJ403" s="90" t="s">
        <v>54</v>
      </c>
    </row>
    <row r="404" spans="27:36">
      <c r="AA404">
        <f t="shared" si="19"/>
        <v>0</v>
      </c>
      <c r="AB404" t="s">
        <v>809</v>
      </c>
      <c r="AC404">
        <v>0</v>
      </c>
      <c r="AD404">
        <v>0</v>
      </c>
      <c r="AE404">
        <v>0</v>
      </c>
      <c r="AF404">
        <v>0</v>
      </c>
      <c r="AG404">
        <f t="shared" si="20"/>
        <v>0</v>
      </c>
      <c r="AI404" s="90" t="s">
        <v>556</v>
      </c>
      <c r="AJ404" s="90" t="s">
        <v>90</v>
      </c>
    </row>
    <row r="405" spans="27:36">
      <c r="AA405">
        <f t="shared" si="19"/>
        <v>0</v>
      </c>
      <c r="AB405" t="s">
        <v>811</v>
      </c>
      <c r="AC405">
        <v>0</v>
      </c>
      <c r="AD405">
        <v>0</v>
      </c>
      <c r="AE405">
        <v>0</v>
      </c>
      <c r="AF405">
        <v>10000</v>
      </c>
      <c r="AG405">
        <f t="shared" si="20"/>
        <v>0</v>
      </c>
      <c r="AI405" s="90" t="s">
        <v>108</v>
      </c>
      <c r="AJ405" s="90" t="s">
        <v>90</v>
      </c>
    </row>
    <row r="406" spans="27:36">
      <c r="AA406" t="str">
        <f t="shared" si="19"/>
        <v>市场一部</v>
      </c>
      <c r="AB406" t="s">
        <v>584</v>
      </c>
      <c r="AC406">
        <v>0</v>
      </c>
      <c r="AD406">
        <v>0</v>
      </c>
      <c r="AE406">
        <v>0</v>
      </c>
      <c r="AF406">
        <v>0</v>
      </c>
      <c r="AG406" t="str">
        <f t="shared" si="20"/>
        <v>市场一部</v>
      </c>
      <c r="AI406" s="90" t="s">
        <v>812</v>
      </c>
      <c r="AJ406" s="90" t="s">
        <v>90</v>
      </c>
    </row>
    <row r="407" spans="27:36">
      <c r="AA407" t="str">
        <f t="shared" si="19"/>
        <v>严桥支行</v>
      </c>
      <c r="AB407" t="s">
        <v>710</v>
      </c>
      <c r="AC407">
        <v>0</v>
      </c>
      <c r="AD407">
        <v>0</v>
      </c>
      <c r="AE407">
        <v>0</v>
      </c>
      <c r="AF407">
        <v>0</v>
      </c>
      <c r="AG407" t="str">
        <f t="shared" si="20"/>
        <v>严桥支行</v>
      </c>
      <c r="AI407" s="90" t="s">
        <v>635</v>
      </c>
      <c r="AJ407" s="90" t="s">
        <v>90</v>
      </c>
    </row>
    <row r="408" spans="27:36">
      <c r="AA408" t="str">
        <f t="shared" si="19"/>
        <v>办公室</v>
      </c>
      <c r="AB408" t="s">
        <v>143</v>
      </c>
      <c r="AC408">
        <v>0</v>
      </c>
      <c r="AD408">
        <v>0</v>
      </c>
      <c r="AE408">
        <v>0</v>
      </c>
      <c r="AF408">
        <v>0</v>
      </c>
      <c r="AG408" t="str">
        <f t="shared" si="20"/>
        <v>办公室</v>
      </c>
      <c r="AI408" s="95" t="s">
        <v>684</v>
      </c>
      <c r="AJ408" s="90" t="s">
        <v>90</v>
      </c>
    </row>
    <row r="409" spans="27:36">
      <c r="AA409" t="str">
        <f t="shared" si="19"/>
        <v>南新分理处</v>
      </c>
      <c r="AB409" t="s">
        <v>368</v>
      </c>
      <c r="AC409">
        <v>0</v>
      </c>
      <c r="AD409">
        <v>0</v>
      </c>
      <c r="AE409">
        <v>1</v>
      </c>
      <c r="AF409">
        <v>0</v>
      </c>
      <c r="AG409" t="str">
        <f t="shared" si="20"/>
        <v>南新分理处</v>
      </c>
      <c r="AI409" s="96" t="s">
        <v>814</v>
      </c>
      <c r="AJ409" s="90" t="s">
        <v>90</v>
      </c>
    </row>
    <row r="410" spans="27:36">
      <c r="AA410">
        <f t="shared" si="19"/>
        <v>0</v>
      </c>
      <c r="AB410" t="s">
        <v>813</v>
      </c>
      <c r="AC410">
        <v>0</v>
      </c>
      <c r="AD410">
        <v>0</v>
      </c>
      <c r="AE410">
        <v>0</v>
      </c>
      <c r="AF410">
        <v>0</v>
      </c>
      <c r="AG410">
        <f t="shared" si="20"/>
        <v>0</v>
      </c>
      <c r="AI410" s="90" t="s">
        <v>815</v>
      </c>
      <c r="AJ410" s="90" t="s">
        <v>90</v>
      </c>
    </row>
    <row r="411" spans="27:36">
      <c r="AA411" t="str">
        <f t="shared" si="19"/>
        <v>陆家嘴支行</v>
      </c>
      <c r="AB411" t="s">
        <v>370</v>
      </c>
      <c r="AC411">
        <v>0</v>
      </c>
      <c r="AD411">
        <v>0</v>
      </c>
      <c r="AE411">
        <v>0</v>
      </c>
      <c r="AF411">
        <v>200000</v>
      </c>
      <c r="AG411" t="str">
        <f t="shared" si="20"/>
        <v>陆家嘴支行</v>
      </c>
      <c r="AI411" s="95" t="s">
        <v>816</v>
      </c>
      <c r="AJ411" s="90" t="s">
        <v>90</v>
      </c>
    </row>
    <row r="412" spans="27:36">
      <c r="AA412" t="str">
        <f t="shared" si="19"/>
        <v>东沟支行</v>
      </c>
      <c r="AB412" t="s">
        <v>373</v>
      </c>
      <c r="AC412">
        <v>0</v>
      </c>
      <c r="AD412">
        <v>0</v>
      </c>
      <c r="AE412">
        <v>0</v>
      </c>
      <c r="AF412">
        <v>0</v>
      </c>
      <c r="AG412" t="str">
        <f t="shared" si="20"/>
        <v>东沟支行</v>
      </c>
      <c r="AI412" s="90" t="s">
        <v>701</v>
      </c>
      <c r="AJ412" s="90" t="s">
        <v>219</v>
      </c>
    </row>
    <row r="413" spans="27:36">
      <c r="AA413">
        <f t="shared" si="19"/>
        <v>0</v>
      </c>
      <c r="AB413" t="s">
        <v>817</v>
      </c>
      <c r="AC413">
        <v>0</v>
      </c>
      <c r="AD413">
        <v>0</v>
      </c>
      <c r="AE413">
        <v>0</v>
      </c>
      <c r="AF413">
        <v>0</v>
      </c>
      <c r="AG413">
        <f t="shared" si="20"/>
        <v>0</v>
      </c>
      <c r="AI413" s="90" t="s">
        <v>512</v>
      </c>
      <c r="AJ413" s="90" t="s">
        <v>54</v>
      </c>
    </row>
    <row r="414" spans="27:36">
      <c r="AA414" t="str">
        <f t="shared" si="19"/>
        <v>孙桥支行</v>
      </c>
      <c r="AB414" t="s">
        <v>203</v>
      </c>
      <c r="AC414">
        <v>0</v>
      </c>
      <c r="AD414">
        <v>0</v>
      </c>
      <c r="AE414">
        <v>0</v>
      </c>
      <c r="AF414">
        <v>50000</v>
      </c>
      <c r="AG414" t="str">
        <f t="shared" si="20"/>
        <v>孙桥支行</v>
      </c>
      <c r="AI414" s="90" t="s">
        <v>516</v>
      </c>
      <c r="AJ414" s="90" t="s">
        <v>219</v>
      </c>
    </row>
    <row r="415" spans="27:36">
      <c r="AA415" t="str">
        <f t="shared" si="19"/>
        <v>北蔡支行</v>
      </c>
      <c r="AB415" t="s">
        <v>804</v>
      </c>
      <c r="AC415">
        <v>0</v>
      </c>
      <c r="AD415">
        <v>0</v>
      </c>
      <c r="AE415">
        <v>0</v>
      </c>
      <c r="AF415">
        <v>0</v>
      </c>
      <c r="AG415" t="str">
        <f t="shared" si="20"/>
        <v>北蔡支行</v>
      </c>
      <c r="AI415" s="90" t="s">
        <v>819</v>
      </c>
      <c r="AJ415" s="90" t="s">
        <v>219</v>
      </c>
    </row>
    <row r="416" spans="27:36">
      <c r="AA416" t="str">
        <f t="shared" si="19"/>
        <v>施湾支行</v>
      </c>
      <c r="AB416" t="s">
        <v>818</v>
      </c>
      <c r="AC416">
        <v>0</v>
      </c>
      <c r="AD416">
        <v>0</v>
      </c>
      <c r="AE416">
        <v>0</v>
      </c>
      <c r="AF416">
        <v>0</v>
      </c>
      <c r="AG416" t="str">
        <f t="shared" si="20"/>
        <v>施湾支行</v>
      </c>
      <c r="AI416" s="90" t="s">
        <v>177</v>
      </c>
      <c r="AJ416" s="90" t="s">
        <v>219</v>
      </c>
    </row>
    <row r="417" spans="27:36">
      <c r="AA417" t="str">
        <f t="shared" si="19"/>
        <v>曹路支行</v>
      </c>
      <c r="AB417" t="s">
        <v>820</v>
      </c>
      <c r="AC417">
        <v>0</v>
      </c>
      <c r="AD417">
        <v>0</v>
      </c>
      <c r="AE417">
        <v>0</v>
      </c>
      <c r="AF417">
        <v>0</v>
      </c>
      <c r="AG417" t="str">
        <f t="shared" si="20"/>
        <v>曹路支行</v>
      </c>
      <c r="AI417" s="90" t="s">
        <v>822</v>
      </c>
      <c r="AJ417" s="90" t="s">
        <v>219</v>
      </c>
    </row>
    <row r="418" spans="27:36">
      <c r="AA418">
        <f t="shared" si="19"/>
        <v>0</v>
      </c>
      <c r="AB418" t="s">
        <v>821</v>
      </c>
      <c r="AC418">
        <v>0</v>
      </c>
      <c r="AD418">
        <v>0</v>
      </c>
      <c r="AE418">
        <v>0</v>
      </c>
      <c r="AF418">
        <v>0</v>
      </c>
      <c r="AG418">
        <f t="shared" si="20"/>
        <v>0</v>
      </c>
      <c r="AI418" s="95" t="s">
        <v>823</v>
      </c>
      <c r="AJ418" s="90" t="s">
        <v>219</v>
      </c>
    </row>
    <row r="419" spans="27:36">
      <c r="AA419" t="str">
        <f t="shared" si="19"/>
        <v>花木支行</v>
      </c>
      <c r="AB419" t="s">
        <v>692</v>
      </c>
      <c r="AC419">
        <v>0</v>
      </c>
      <c r="AD419">
        <v>0</v>
      </c>
      <c r="AE419">
        <v>0</v>
      </c>
      <c r="AF419">
        <v>0</v>
      </c>
      <c r="AG419" t="str">
        <f t="shared" si="20"/>
        <v>花木支行</v>
      </c>
      <c r="AI419" s="96" t="s">
        <v>824</v>
      </c>
      <c r="AJ419" s="90" t="s">
        <v>219</v>
      </c>
    </row>
    <row r="420" spans="27:36">
      <c r="AA420" t="str">
        <f t="shared" si="19"/>
        <v>施湾支行</v>
      </c>
      <c r="AB420" t="s">
        <v>378</v>
      </c>
      <c r="AC420">
        <v>0</v>
      </c>
      <c r="AD420">
        <v>0</v>
      </c>
      <c r="AE420">
        <v>0</v>
      </c>
      <c r="AF420">
        <v>0</v>
      </c>
      <c r="AG420" t="str">
        <f t="shared" si="20"/>
        <v>施湾支行</v>
      </c>
      <c r="AI420" s="90" t="s">
        <v>826</v>
      </c>
      <c r="AJ420" s="90" t="s">
        <v>159</v>
      </c>
    </row>
    <row r="421" spans="27:36">
      <c r="AA421" t="str">
        <f t="shared" si="19"/>
        <v>高行支行</v>
      </c>
      <c r="AB421" t="s">
        <v>825</v>
      </c>
      <c r="AC421">
        <v>0</v>
      </c>
      <c r="AD421">
        <v>0</v>
      </c>
      <c r="AE421">
        <v>0</v>
      </c>
      <c r="AF421">
        <v>0</v>
      </c>
      <c r="AG421" t="str">
        <f t="shared" si="20"/>
        <v>高行支行</v>
      </c>
      <c r="AI421" s="90" t="s">
        <v>828</v>
      </c>
      <c r="AJ421" s="90" t="s">
        <v>159</v>
      </c>
    </row>
    <row r="422" spans="27:36">
      <c r="AA422">
        <f t="shared" si="19"/>
        <v>0</v>
      </c>
      <c r="AB422" t="s">
        <v>827</v>
      </c>
      <c r="AC422">
        <v>0</v>
      </c>
      <c r="AD422">
        <v>0</v>
      </c>
      <c r="AE422">
        <v>0</v>
      </c>
      <c r="AF422">
        <v>0</v>
      </c>
      <c r="AG422">
        <f t="shared" si="20"/>
        <v>0</v>
      </c>
      <c r="AI422" s="90" t="s">
        <v>368</v>
      </c>
      <c r="AJ422" s="90" t="s">
        <v>159</v>
      </c>
    </row>
    <row r="423" spans="27:36">
      <c r="AA423" t="str">
        <f t="shared" si="19"/>
        <v>南新分理处</v>
      </c>
      <c r="AB423" t="s">
        <v>826</v>
      </c>
      <c r="AC423">
        <v>0</v>
      </c>
      <c r="AD423">
        <v>12000</v>
      </c>
      <c r="AE423">
        <v>0</v>
      </c>
      <c r="AF423">
        <v>20000</v>
      </c>
      <c r="AG423" t="str">
        <f t="shared" si="20"/>
        <v>南新分理处</v>
      </c>
      <c r="AI423" s="90" t="s">
        <v>830</v>
      </c>
      <c r="AJ423" s="90" t="s">
        <v>159</v>
      </c>
    </row>
    <row r="424" spans="27:36">
      <c r="AA424" t="str">
        <f t="shared" si="19"/>
        <v>高桥支行</v>
      </c>
      <c r="AB424" t="s">
        <v>829</v>
      </c>
      <c r="AC424">
        <v>0</v>
      </c>
      <c r="AD424">
        <v>0</v>
      </c>
      <c r="AE424">
        <v>0</v>
      </c>
      <c r="AF424">
        <v>0</v>
      </c>
      <c r="AG424" t="str">
        <f t="shared" si="20"/>
        <v>高桥支行</v>
      </c>
      <c r="AI424" s="90" t="s">
        <v>831</v>
      </c>
      <c r="AJ424" s="90" t="s">
        <v>159</v>
      </c>
    </row>
    <row r="425" spans="27:36">
      <c r="AA425" t="str">
        <f t="shared" si="19"/>
        <v>洋泾支行</v>
      </c>
      <c r="AB425" t="s">
        <v>381</v>
      </c>
      <c r="AC425">
        <v>0</v>
      </c>
      <c r="AD425">
        <v>0</v>
      </c>
      <c r="AE425">
        <v>0</v>
      </c>
      <c r="AF425">
        <v>0</v>
      </c>
      <c r="AG425" t="str">
        <f t="shared" si="20"/>
        <v>洋泾支行</v>
      </c>
      <c r="AI425" s="90" t="s">
        <v>340</v>
      </c>
      <c r="AJ425" s="90" t="s">
        <v>159</v>
      </c>
    </row>
    <row r="426" spans="27:36">
      <c r="AA426" t="str">
        <f t="shared" si="19"/>
        <v>合庆支行</v>
      </c>
      <c r="AB426" t="s">
        <v>384</v>
      </c>
      <c r="AC426">
        <v>0</v>
      </c>
      <c r="AD426">
        <v>0</v>
      </c>
      <c r="AE426">
        <v>2</v>
      </c>
      <c r="AF426">
        <v>22000</v>
      </c>
      <c r="AG426" t="str">
        <f t="shared" si="20"/>
        <v>合庆支行</v>
      </c>
      <c r="AI426" s="93" t="s">
        <v>832</v>
      </c>
      <c r="AJ426" s="90" t="s">
        <v>159</v>
      </c>
    </row>
    <row r="427" spans="27:36">
      <c r="AA427" t="str">
        <f t="shared" si="19"/>
        <v>零售市场部</v>
      </c>
      <c r="AB427" t="s">
        <v>206</v>
      </c>
      <c r="AC427">
        <v>0</v>
      </c>
      <c r="AD427">
        <v>102334</v>
      </c>
      <c r="AE427">
        <v>1</v>
      </c>
      <c r="AF427">
        <v>727334</v>
      </c>
      <c r="AG427" t="str">
        <f t="shared" si="20"/>
        <v>零售市场部</v>
      </c>
      <c r="AI427" s="94" t="s">
        <v>833</v>
      </c>
      <c r="AJ427" s="90" t="s">
        <v>159</v>
      </c>
    </row>
    <row r="428" spans="27:36">
      <c r="AA428" t="str">
        <f t="shared" si="19"/>
        <v>严桥支行</v>
      </c>
      <c r="AB428" t="s">
        <v>211</v>
      </c>
      <c r="AC428">
        <v>0</v>
      </c>
      <c r="AD428">
        <v>0</v>
      </c>
      <c r="AE428">
        <v>0</v>
      </c>
      <c r="AF428">
        <v>0</v>
      </c>
      <c r="AG428" t="str">
        <f t="shared" si="20"/>
        <v>严桥支行</v>
      </c>
      <c r="AI428" s="95" t="s">
        <v>835</v>
      </c>
      <c r="AJ428" s="90" t="s">
        <v>159</v>
      </c>
    </row>
    <row r="429" spans="27:36">
      <c r="AA429" t="str">
        <f t="shared" si="19"/>
        <v>高桥支行</v>
      </c>
      <c r="AB429" t="s">
        <v>834</v>
      </c>
      <c r="AC429">
        <v>0</v>
      </c>
      <c r="AD429">
        <v>0</v>
      </c>
      <c r="AE429">
        <v>0</v>
      </c>
      <c r="AF429">
        <v>0</v>
      </c>
      <c r="AG429" t="str">
        <f t="shared" si="20"/>
        <v>高桥支行</v>
      </c>
      <c r="AI429" s="96" t="s">
        <v>329</v>
      </c>
      <c r="AJ429" s="90" t="s">
        <v>229</v>
      </c>
    </row>
    <row r="430" spans="27:36">
      <c r="AA430" t="str">
        <f t="shared" si="19"/>
        <v>陆家嘴支行</v>
      </c>
      <c r="AB430" t="s">
        <v>662</v>
      </c>
      <c r="AC430">
        <v>0</v>
      </c>
      <c r="AD430">
        <v>0</v>
      </c>
      <c r="AE430">
        <v>0</v>
      </c>
      <c r="AF430">
        <v>0</v>
      </c>
      <c r="AG430" t="str">
        <f t="shared" si="20"/>
        <v>陆家嘴支行</v>
      </c>
      <c r="AI430" s="90" t="s">
        <v>62</v>
      </c>
      <c r="AJ430" s="90" t="s">
        <v>229</v>
      </c>
    </row>
    <row r="431" spans="27:36">
      <c r="AA431" t="str">
        <f t="shared" si="19"/>
        <v>三林支行</v>
      </c>
      <c r="AB431" t="s">
        <v>390</v>
      </c>
      <c r="AC431">
        <v>0</v>
      </c>
      <c r="AD431">
        <v>0</v>
      </c>
      <c r="AE431">
        <v>0</v>
      </c>
      <c r="AF431">
        <v>0</v>
      </c>
      <c r="AG431" t="str">
        <f t="shared" si="20"/>
        <v>三林支行</v>
      </c>
      <c r="AI431" s="90" t="s">
        <v>486</v>
      </c>
      <c r="AJ431" s="90" t="s">
        <v>229</v>
      </c>
    </row>
    <row r="432" spans="27:36">
      <c r="AA432" t="str">
        <f t="shared" si="19"/>
        <v>凌桥支行</v>
      </c>
      <c r="AB432" t="s">
        <v>393</v>
      </c>
      <c r="AC432">
        <v>0</v>
      </c>
      <c r="AD432">
        <v>0</v>
      </c>
      <c r="AE432">
        <v>0</v>
      </c>
      <c r="AF432">
        <v>0</v>
      </c>
      <c r="AG432" t="str">
        <f t="shared" si="20"/>
        <v>凌桥支行</v>
      </c>
      <c r="AI432" s="90" t="s">
        <v>836</v>
      </c>
      <c r="AJ432" s="90" t="s">
        <v>229</v>
      </c>
    </row>
    <row r="433" spans="27:36">
      <c r="AA433" t="str">
        <f t="shared" si="19"/>
        <v>营业部</v>
      </c>
      <c r="AB433" t="s">
        <v>597</v>
      </c>
      <c r="AC433">
        <v>0</v>
      </c>
      <c r="AD433">
        <v>0</v>
      </c>
      <c r="AE433">
        <v>0</v>
      </c>
      <c r="AF433">
        <v>0</v>
      </c>
      <c r="AG433" t="str">
        <f t="shared" si="20"/>
        <v>营业部</v>
      </c>
      <c r="AI433" s="90" t="s">
        <v>374</v>
      </c>
      <c r="AJ433" s="90" t="s">
        <v>229</v>
      </c>
    </row>
    <row r="434" spans="27:36">
      <c r="AA434" t="str">
        <f t="shared" si="19"/>
        <v>凌桥支行</v>
      </c>
      <c r="AB434" t="s">
        <v>837</v>
      </c>
      <c r="AC434">
        <v>0</v>
      </c>
      <c r="AD434">
        <v>0</v>
      </c>
      <c r="AE434">
        <v>0</v>
      </c>
      <c r="AF434">
        <v>0</v>
      </c>
      <c r="AG434" t="str">
        <f t="shared" si="20"/>
        <v>凌桥支行</v>
      </c>
      <c r="AI434" s="90" t="s">
        <v>599</v>
      </c>
      <c r="AJ434" s="90" t="s">
        <v>229</v>
      </c>
    </row>
    <row r="435" spans="27:36">
      <c r="AA435" t="str">
        <f t="shared" si="19"/>
        <v>唐镇支行</v>
      </c>
      <c r="AB435" t="s">
        <v>838</v>
      </c>
      <c r="AC435">
        <v>0</v>
      </c>
      <c r="AD435">
        <v>0</v>
      </c>
      <c r="AE435">
        <v>0</v>
      </c>
      <c r="AF435">
        <v>0</v>
      </c>
      <c r="AG435" t="str">
        <f t="shared" si="20"/>
        <v>唐镇支行</v>
      </c>
      <c r="AI435" s="90" t="s">
        <v>840</v>
      </c>
      <c r="AJ435" s="90" t="s">
        <v>229</v>
      </c>
    </row>
    <row r="436" spans="27:36">
      <c r="AA436" t="str">
        <f t="shared" si="19"/>
        <v>金杨支行</v>
      </c>
      <c r="AB436" t="s">
        <v>839</v>
      </c>
      <c r="AC436">
        <v>0</v>
      </c>
      <c r="AD436">
        <v>0</v>
      </c>
      <c r="AE436">
        <v>0</v>
      </c>
      <c r="AF436">
        <v>0</v>
      </c>
      <c r="AG436" t="str">
        <f t="shared" si="20"/>
        <v>金杨支行</v>
      </c>
      <c r="AI436" s="90" t="s">
        <v>369</v>
      </c>
      <c r="AJ436" s="90" t="s">
        <v>64</v>
      </c>
    </row>
    <row r="437" spans="27:36">
      <c r="AA437" t="str">
        <f t="shared" si="19"/>
        <v>授信审批部</v>
      </c>
      <c r="AB437" t="s">
        <v>534</v>
      </c>
      <c r="AC437">
        <v>0</v>
      </c>
      <c r="AD437">
        <v>0</v>
      </c>
      <c r="AE437">
        <v>0</v>
      </c>
      <c r="AF437">
        <v>0</v>
      </c>
      <c r="AG437" t="str">
        <f t="shared" si="20"/>
        <v>授信审批部</v>
      </c>
      <c r="AI437" s="90" t="s">
        <v>842</v>
      </c>
      <c r="AJ437" s="90" t="s">
        <v>64</v>
      </c>
    </row>
    <row r="438" spans="27:36">
      <c r="AA438">
        <f t="shared" si="19"/>
        <v>0</v>
      </c>
      <c r="AB438" t="s">
        <v>841</v>
      </c>
      <c r="AC438">
        <v>0</v>
      </c>
      <c r="AD438">
        <v>0</v>
      </c>
      <c r="AE438">
        <v>0</v>
      </c>
      <c r="AF438">
        <v>0</v>
      </c>
      <c r="AG438">
        <f t="shared" si="20"/>
        <v>0</v>
      </c>
      <c r="AI438" s="90" t="s">
        <v>539</v>
      </c>
      <c r="AJ438" s="90" t="s">
        <v>64</v>
      </c>
    </row>
    <row r="439" spans="27:36">
      <c r="AA439" t="str">
        <f t="shared" si="19"/>
        <v>五星路支行</v>
      </c>
      <c r="AB439" t="s">
        <v>822</v>
      </c>
      <c r="AC439">
        <v>0</v>
      </c>
      <c r="AD439">
        <v>0</v>
      </c>
      <c r="AE439">
        <v>0</v>
      </c>
      <c r="AF439">
        <v>0</v>
      </c>
      <c r="AG439" t="str">
        <f t="shared" si="20"/>
        <v>五星路支行</v>
      </c>
      <c r="AI439" s="90" t="s">
        <v>673</v>
      </c>
      <c r="AJ439" s="90" t="s">
        <v>64</v>
      </c>
    </row>
    <row r="440" spans="27:36">
      <c r="AA440">
        <f t="shared" si="19"/>
        <v>0</v>
      </c>
      <c r="AB440" t="s">
        <v>843</v>
      </c>
      <c r="AC440">
        <v>0</v>
      </c>
      <c r="AD440">
        <v>0</v>
      </c>
      <c r="AE440">
        <v>0</v>
      </c>
      <c r="AF440">
        <v>0</v>
      </c>
      <c r="AG440">
        <f t="shared" si="20"/>
        <v>0</v>
      </c>
      <c r="AI440" s="90" t="s">
        <v>676</v>
      </c>
      <c r="AJ440" s="90" t="s">
        <v>64</v>
      </c>
    </row>
    <row r="441" spans="27:36">
      <c r="AA441" t="str">
        <f t="shared" si="19"/>
        <v>三林支行</v>
      </c>
      <c r="AB441" t="s">
        <v>396</v>
      </c>
      <c r="AC441">
        <v>0</v>
      </c>
      <c r="AD441">
        <v>0</v>
      </c>
      <c r="AE441">
        <v>0</v>
      </c>
      <c r="AF441">
        <v>0</v>
      </c>
      <c r="AG441" t="str">
        <f t="shared" si="20"/>
        <v>三林支行</v>
      </c>
      <c r="AI441" s="90" t="s">
        <v>845</v>
      </c>
      <c r="AJ441" s="90" t="s">
        <v>64</v>
      </c>
    </row>
    <row r="442" spans="27:36">
      <c r="AA442">
        <f t="shared" si="19"/>
        <v>0</v>
      </c>
      <c r="AB442" t="s">
        <v>844</v>
      </c>
      <c r="AC442">
        <v>0</v>
      </c>
      <c r="AD442">
        <v>0</v>
      </c>
      <c r="AE442">
        <v>0</v>
      </c>
      <c r="AF442">
        <v>0</v>
      </c>
      <c r="AG442">
        <f t="shared" si="20"/>
        <v>0</v>
      </c>
      <c r="AI442" s="90" t="s">
        <v>846</v>
      </c>
      <c r="AJ442" s="90" t="s">
        <v>64</v>
      </c>
    </row>
    <row r="443" spans="27:36">
      <c r="AA443" t="str">
        <f t="shared" si="19"/>
        <v>益江分理处</v>
      </c>
      <c r="AB443" t="s">
        <v>215</v>
      </c>
      <c r="AC443">
        <v>0</v>
      </c>
      <c r="AD443">
        <v>0</v>
      </c>
      <c r="AE443">
        <v>0</v>
      </c>
      <c r="AF443">
        <v>0</v>
      </c>
      <c r="AG443" t="str">
        <f t="shared" si="20"/>
        <v>益江分理处</v>
      </c>
      <c r="AI443" s="90" t="s">
        <v>55</v>
      </c>
      <c r="AJ443" s="90" t="s">
        <v>64</v>
      </c>
    </row>
    <row r="444" spans="27:36">
      <c r="AA444">
        <f t="shared" si="19"/>
        <v>0</v>
      </c>
      <c r="AB444" t="s">
        <v>847</v>
      </c>
      <c r="AC444">
        <v>0</v>
      </c>
      <c r="AD444">
        <v>0</v>
      </c>
      <c r="AE444">
        <v>0</v>
      </c>
      <c r="AF444">
        <v>0</v>
      </c>
      <c r="AG444">
        <f t="shared" si="20"/>
        <v>0</v>
      </c>
      <c r="AI444" s="95" t="s">
        <v>70</v>
      </c>
      <c r="AJ444" s="90" t="s">
        <v>64</v>
      </c>
    </row>
    <row r="445" spans="27:36">
      <c r="AA445" t="str">
        <f t="shared" si="19"/>
        <v>金桥支行</v>
      </c>
      <c r="AB445" t="s">
        <v>848</v>
      </c>
      <c r="AC445">
        <v>0</v>
      </c>
      <c r="AD445">
        <v>0</v>
      </c>
      <c r="AE445">
        <v>0</v>
      </c>
      <c r="AF445">
        <v>0</v>
      </c>
      <c r="AG445" t="str">
        <f t="shared" si="20"/>
        <v>金桥支行</v>
      </c>
      <c r="AI445" s="96" t="s">
        <v>31</v>
      </c>
      <c r="AJ445" s="90" t="s">
        <v>64</v>
      </c>
    </row>
    <row r="446" spans="27:36">
      <c r="AA446" t="str">
        <f t="shared" si="19"/>
        <v>零售市场部</v>
      </c>
      <c r="AB446" t="s">
        <v>168</v>
      </c>
      <c r="AC446">
        <v>0</v>
      </c>
      <c r="AD446">
        <v>16400</v>
      </c>
      <c r="AE446">
        <v>10</v>
      </c>
      <c r="AF446">
        <v>192400</v>
      </c>
      <c r="AG446" t="str">
        <f t="shared" si="20"/>
        <v>零售市场部</v>
      </c>
      <c r="AI446" s="90" t="s">
        <v>753</v>
      </c>
      <c r="AJ446" s="90" t="s">
        <v>64</v>
      </c>
    </row>
    <row r="447" spans="27:36">
      <c r="AA447" t="str">
        <f t="shared" si="19"/>
        <v>新园路支行</v>
      </c>
      <c r="AB447" t="s">
        <v>172</v>
      </c>
      <c r="AC447">
        <v>0</v>
      </c>
      <c r="AD447">
        <v>0</v>
      </c>
      <c r="AE447">
        <v>0</v>
      </c>
      <c r="AF447">
        <v>380000</v>
      </c>
      <c r="AG447" t="str">
        <f t="shared" si="20"/>
        <v>新园路支行</v>
      </c>
      <c r="AI447" s="90" t="s">
        <v>184</v>
      </c>
      <c r="AJ447" s="90" t="s">
        <v>121</v>
      </c>
    </row>
    <row r="448" spans="27:36">
      <c r="AA448" t="str">
        <f t="shared" si="19"/>
        <v>北蔡支行</v>
      </c>
      <c r="AB448" t="s">
        <v>779</v>
      </c>
      <c r="AC448">
        <v>0</v>
      </c>
      <c r="AD448">
        <v>0</v>
      </c>
      <c r="AE448">
        <v>0</v>
      </c>
      <c r="AF448">
        <v>0</v>
      </c>
      <c r="AG448" t="str">
        <f t="shared" si="20"/>
        <v>北蔡支行</v>
      </c>
      <c r="AI448" s="90" t="s">
        <v>848</v>
      </c>
      <c r="AJ448" s="90" t="s">
        <v>64</v>
      </c>
    </row>
    <row r="449" spans="27:36">
      <c r="AA449" t="str">
        <f t="shared" si="19"/>
        <v>曹路支行</v>
      </c>
      <c r="AB449" t="s">
        <v>849</v>
      </c>
      <c r="AC449">
        <v>0</v>
      </c>
      <c r="AD449">
        <v>0</v>
      </c>
      <c r="AE449">
        <v>0</v>
      </c>
      <c r="AF449">
        <v>0</v>
      </c>
      <c r="AG449" t="str">
        <f t="shared" si="20"/>
        <v>曹路支行</v>
      </c>
      <c r="AI449" s="90" t="s">
        <v>850</v>
      </c>
      <c r="AJ449" s="90" t="s">
        <v>64</v>
      </c>
    </row>
    <row r="450" spans="27:36">
      <c r="AA450" t="str">
        <f t="shared" ref="AA450:AA513" si="21">AG450</f>
        <v>六里支行</v>
      </c>
      <c r="AB450" t="s">
        <v>812</v>
      </c>
      <c r="AC450">
        <v>0</v>
      </c>
      <c r="AD450">
        <v>0</v>
      </c>
      <c r="AE450">
        <v>0</v>
      </c>
      <c r="AF450">
        <v>0</v>
      </c>
      <c r="AG450" t="str">
        <f t="shared" ref="AG450:AG513" si="22">IFERROR(VLOOKUP(AB450,$AI:$AJ,2,FALSE),0)</f>
        <v>六里支行</v>
      </c>
      <c r="AI450" s="90" t="s">
        <v>852</v>
      </c>
      <c r="AJ450" s="90" t="s">
        <v>64</v>
      </c>
    </row>
    <row r="451" spans="27:36">
      <c r="AA451" t="str">
        <f t="shared" si="21"/>
        <v>六团支行</v>
      </c>
      <c r="AB451" t="s">
        <v>851</v>
      </c>
      <c r="AC451">
        <v>0</v>
      </c>
      <c r="AD451">
        <v>0</v>
      </c>
      <c r="AE451">
        <v>0</v>
      </c>
      <c r="AF451">
        <v>0</v>
      </c>
      <c r="AG451" t="str">
        <f t="shared" si="22"/>
        <v>六团支行</v>
      </c>
      <c r="AI451" s="90" t="s">
        <v>854</v>
      </c>
      <c r="AJ451" s="90" t="s">
        <v>64</v>
      </c>
    </row>
    <row r="452" spans="27:36">
      <c r="AA452">
        <f t="shared" si="21"/>
        <v>0</v>
      </c>
      <c r="AB452" t="s">
        <v>853</v>
      </c>
      <c r="AC452">
        <v>0</v>
      </c>
      <c r="AD452">
        <v>0</v>
      </c>
      <c r="AE452">
        <v>0</v>
      </c>
      <c r="AF452">
        <v>0</v>
      </c>
      <c r="AG452">
        <f t="shared" si="22"/>
        <v>0</v>
      </c>
      <c r="AI452" s="93" t="s">
        <v>856</v>
      </c>
      <c r="AJ452" s="90" t="s">
        <v>64</v>
      </c>
    </row>
    <row r="453" spans="27:36">
      <c r="AA453">
        <f t="shared" si="21"/>
        <v>0</v>
      </c>
      <c r="AB453" t="s">
        <v>855</v>
      </c>
      <c r="AC453">
        <v>0</v>
      </c>
      <c r="AD453">
        <v>0</v>
      </c>
      <c r="AE453">
        <v>0</v>
      </c>
      <c r="AF453">
        <v>0</v>
      </c>
      <c r="AG453">
        <f t="shared" si="22"/>
        <v>0</v>
      </c>
      <c r="AI453" s="94" t="s">
        <v>745</v>
      </c>
      <c r="AJ453" s="90" t="s">
        <v>64</v>
      </c>
    </row>
    <row r="454" spans="27:36">
      <c r="AA454" t="str">
        <f t="shared" si="21"/>
        <v>杨思支行</v>
      </c>
      <c r="AB454" t="s">
        <v>740</v>
      </c>
      <c r="AC454">
        <v>0</v>
      </c>
      <c r="AD454">
        <v>0</v>
      </c>
      <c r="AE454">
        <v>0</v>
      </c>
      <c r="AF454">
        <v>0</v>
      </c>
      <c r="AG454" t="str">
        <f t="shared" si="22"/>
        <v>杨思支行</v>
      </c>
      <c r="AI454" s="94" t="s">
        <v>858</v>
      </c>
      <c r="AJ454" s="90" t="s">
        <v>64</v>
      </c>
    </row>
    <row r="455" spans="27:36">
      <c r="AA455" t="str">
        <f t="shared" si="21"/>
        <v>金杨支行</v>
      </c>
      <c r="AB455" t="s">
        <v>857</v>
      </c>
      <c r="AC455">
        <v>0</v>
      </c>
      <c r="AD455">
        <v>0</v>
      </c>
      <c r="AE455">
        <v>0</v>
      </c>
      <c r="AF455">
        <v>0</v>
      </c>
      <c r="AG455" t="str">
        <f t="shared" si="22"/>
        <v>金杨支行</v>
      </c>
      <c r="AI455" s="95" t="s">
        <v>859</v>
      </c>
      <c r="AJ455" s="90" t="s">
        <v>121</v>
      </c>
    </row>
    <row r="456" spans="27:36">
      <c r="AA456" t="str">
        <f t="shared" si="21"/>
        <v>零售金融部</v>
      </c>
      <c r="AB456" t="s">
        <v>251</v>
      </c>
      <c r="AC456">
        <v>0</v>
      </c>
      <c r="AD456">
        <v>0</v>
      </c>
      <c r="AE456">
        <v>0</v>
      </c>
      <c r="AF456">
        <v>21000</v>
      </c>
      <c r="AG456" t="str">
        <f t="shared" si="22"/>
        <v>零售金融部</v>
      </c>
      <c r="AI456" s="90" t="s">
        <v>407</v>
      </c>
      <c r="AJ456" s="90" t="s">
        <v>64</v>
      </c>
    </row>
    <row r="457" spans="27:36">
      <c r="AA457">
        <f t="shared" si="21"/>
        <v>0</v>
      </c>
      <c r="AB457" t="s">
        <v>860</v>
      </c>
      <c r="AC457">
        <v>0</v>
      </c>
      <c r="AD457">
        <v>0</v>
      </c>
      <c r="AE457">
        <v>0</v>
      </c>
      <c r="AF457">
        <v>0</v>
      </c>
      <c r="AG457">
        <f t="shared" si="22"/>
        <v>0</v>
      </c>
      <c r="AI457" s="96" t="s">
        <v>127</v>
      </c>
      <c r="AJ457" s="90" t="s">
        <v>104</v>
      </c>
    </row>
    <row r="458" spans="27:36">
      <c r="AA458" t="str">
        <f t="shared" si="21"/>
        <v>北蔡支行</v>
      </c>
      <c r="AB458" t="s">
        <v>786</v>
      </c>
      <c r="AC458">
        <v>0</v>
      </c>
      <c r="AD458">
        <v>0</v>
      </c>
      <c r="AE458">
        <v>0</v>
      </c>
      <c r="AF458">
        <v>0</v>
      </c>
      <c r="AG458" t="str">
        <f t="shared" si="22"/>
        <v>北蔡支行</v>
      </c>
      <c r="AI458" s="90" t="s">
        <v>303</v>
      </c>
      <c r="AJ458" s="90" t="s">
        <v>121</v>
      </c>
    </row>
    <row r="459" spans="27:36">
      <c r="AA459" t="str">
        <f t="shared" si="21"/>
        <v>江镇支行</v>
      </c>
      <c r="AB459" t="s">
        <v>405</v>
      </c>
      <c r="AC459">
        <v>0</v>
      </c>
      <c r="AD459">
        <v>0</v>
      </c>
      <c r="AE459">
        <v>0</v>
      </c>
      <c r="AF459">
        <v>0</v>
      </c>
      <c r="AG459" t="str">
        <f t="shared" si="22"/>
        <v>江镇支行</v>
      </c>
      <c r="AI459" s="90" t="s">
        <v>857</v>
      </c>
      <c r="AJ459" s="90" t="s">
        <v>121</v>
      </c>
    </row>
    <row r="460" spans="27:36">
      <c r="AA460" t="str">
        <f t="shared" si="21"/>
        <v>凌兆分理处</v>
      </c>
      <c r="AB460" t="s">
        <v>861</v>
      </c>
      <c r="AC460">
        <v>0</v>
      </c>
      <c r="AD460">
        <v>0</v>
      </c>
      <c r="AE460">
        <v>0</v>
      </c>
      <c r="AF460">
        <v>0</v>
      </c>
      <c r="AG460" t="str">
        <f t="shared" si="22"/>
        <v>凌兆分理处</v>
      </c>
      <c r="AI460" s="90" t="s">
        <v>839</v>
      </c>
      <c r="AJ460" s="90" t="s">
        <v>121</v>
      </c>
    </row>
    <row r="461" spans="27:36">
      <c r="AA461" t="str">
        <f t="shared" si="21"/>
        <v>金桥支行</v>
      </c>
      <c r="AB461" t="s">
        <v>407</v>
      </c>
      <c r="AC461">
        <v>0</v>
      </c>
      <c r="AD461">
        <v>0</v>
      </c>
      <c r="AE461">
        <v>0</v>
      </c>
      <c r="AF461">
        <v>3500</v>
      </c>
      <c r="AG461" t="str">
        <f t="shared" si="22"/>
        <v>金桥支行</v>
      </c>
      <c r="AI461" s="90" t="s">
        <v>862</v>
      </c>
      <c r="AJ461" s="90" t="s">
        <v>121</v>
      </c>
    </row>
    <row r="462" spans="27:36">
      <c r="AA462" t="str">
        <f t="shared" si="21"/>
        <v>公司金融部</v>
      </c>
      <c r="AB462" t="s">
        <v>192</v>
      </c>
      <c r="AC462">
        <v>0</v>
      </c>
      <c r="AD462">
        <v>0</v>
      </c>
      <c r="AE462">
        <v>0</v>
      </c>
      <c r="AF462">
        <v>0</v>
      </c>
      <c r="AG462" t="str">
        <f t="shared" si="22"/>
        <v>公司金融部</v>
      </c>
      <c r="AI462" s="90" t="s">
        <v>863</v>
      </c>
      <c r="AJ462" s="90" t="s">
        <v>121</v>
      </c>
    </row>
    <row r="463" spans="27:36">
      <c r="AA463" t="str">
        <f t="shared" si="21"/>
        <v>合规内控部</v>
      </c>
      <c r="AB463" t="s">
        <v>469</v>
      </c>
      <c r="AC463">
        <v>0</v>
      </c>
      <c r="AD463">
        <v>0</v>
      </c>
      <c r="AE463">
        <v>0</v>
      </c>
      <c r="AF463">
        <v>0</v>
      </c>
      <c r="AG463" t="str">
        <f t="shared" si="22"/>
        <v>合规内控部</v>
      </c>
      <c r="AI463" s="90" t="s">
        <v>849</v>
      </c>
      <c r="AJ463" s="90" t="s">
        <v>69</v>
      </c>
    </row>
    <row r="464" spans="27:36">
      <c r="AA464" t="str">
        <f t="shared" si="21"/>
        <v>公司金融部</v>
      </c>
      <c r="AB464" t="s">
        <v>238</v>
      </c>
      <c r="AC464">
        <v>0</v>
      </c>
      <c r="AD464">
        <v>0</v>
      </c>
      <c r="AE464">
        <v>0</v>
      </c>
      <c r="AF464">
        <v>0</v>
      </c>
      <c r="AG464" t="str">
        <f t="shared" si="22"/>
        <v>公司金融部</v>
      </c>
      <c r="AI464" s="90" t="s">
        <v>644</v>
      </c>
      <c r="AJ464" s="90" t="s">
        <v>69</v>
      </c>
    </row>
    <row r="465" spans="27:36">
      <c r="AA465" t="str">
        <f t="shared" si="21"/>
        <v>三林支行</v>
      </c>
      <c r="AB465" t="s">
        <v>719</v>
      </c>
      <c r="AC465">
        <v>0</v>
      </c>
      <c r="AD465">
        <v>0</v>
      </c>
      <c r="AE465">
        <v>0</v>
      </c>
      <c r="AF465">
        <v>0</v>
      </c>
      <c r="AG465" t="str">
        <f t="shared" si="22"/>
        <v>三林支行</v>
      </c>
      <c r="AI465" s="90" t="s">
        <v>226</v>
      </c>
      <c r="AJ465" s="90" t="s">
        <v>69</v>
      </c>
    </row>
    <row r="466" spans="27:36">
      <c r="AA466" t="str">
        <f t="shared" si="21"/>
        <v>营业部</v>
      </c>
      <c r="AB466" t="s">
        <v>410</v>
      </c>
      <c r="AC466">
        <v>0</v>
      </c>
      <c r="AD466">
        <v>0</v>
      </c>
      <c r="AE466">
        <v>0</v>
      </c>
      <c r="AF466">
        <v>8000</v>
      </c>
      <c r="AG466" t="str">
        <f t="shared" si="22"/>
        <v>营业部</v>
      </c>
      <c r="AI466" s="90" t="s">
        <v>216</v>
      </c>
      <c r="AJ466" s="90" t="s">
        <v>69</v>
      </c>
    </row>
    <row r="467" spans="27:36">
      <c r="AA467" t="str">
        <f t="shared" si="21"/>
        <v>北蔡支行</v>
      </c>
      <c r="AB467" t="s">
        <v>413</v>
      </c>
      <c r="AC467">
        <v>0</v>
      </c>
      <c r="AD467">
        <v>0</v>
      </c>
      <c r="AE467">
        <v>0</v>
      </c>
      <c r="AF467">
        <v>0</v>
      </c>
      <c r="AG467" t="str">
        <f t="shared" si="22"/>
        <v>北蔡支行</v>
      </c>
      <c r="AI467" s="90" t="s">
        <v>592</v>
      </c>
      <c r="AJ467" s="90" t="s">
        <v>69</v>
      </c>
    </row>
    <row r="468" spans="27:36">
      <c r="AA468" t="str">
        <f t="shared" si="21"/>
        <v>运营管理部业务保障部</v>
      </c>
      <c r="AB468" t="s">
        <v>465</v>
      </c>
      <c r="AC468">
        <v>0</v>
      </c>
      <c r="AD468">
        <v>0</v>
      </c>
      <c r="AE468">
        <v>0</v>
      </c>
      <c r="AF468">
        <v>0</v>
      </c>
      <c r="AG468" t="str">
        <f t="shared" si="22"/>
        <v>运营管理部业务保障部</v>
      </c>
      <c r="AI468" s="90" t="s">
        <v>585</v>
      </c>
      <c r="AJ468" s="90" t="s">
        <v>69</v>
      </c>
    </row>
    <row r="469" spans="27:36">
      <c r="AA469">
        <f t="shared" si="21"/>
        <v>0</v>
      </c>
      <c r="AB469" t="s">
        <v>864</v>
      </c>
      <c r="AC469">
        <v>0</v>
      </c>
      <c r="AD469">
        <v>0</v>
      </c>
      <c r="AE469">
        <v>0</v>
      </c>
      <c r="AF469">
        <v>0</v>
      </c>
      <c r="AG469">
        <f t="shared" si="22"/>
        <v>0</v>
      </c>
      <c r="AI469" s="90" t="s">
        <v>865</v>
      </c>
      <c r="AJ469" s="90" t="s">
        <v>69</v>
      </c>
    </row>
    <row r="470" spans="27:36">
      <c r="AA470" t="str">
        <f t="shared" si="21"/>
        <v>潼港分理处</v>
      </c>
      <c r="AB470" t="s">
        <v>416</v>
      </c>
      <c r="AC470">
        <v>0</v>
      </c>
      <c r="AD470">
        <v>0</v>
      </c>
      <c r="AE470">
        <v>7</v>
      </c>
      <c r="AF470">
        <v>0</v>
      </c>
      <c r="AG470" t="str">
        <f t="shared" si="22"/>
        <v>潼港分理处</v>
      </c>
      <c r="AI470" s="90" t="s">
        <v>866</v>
      </c>
      <c r="AJ470" s="90" t="s">
        <v>69</v>
      </c>
    </row>
    <row r="471" spans="27:36">
      <c r="AA471" t="str">
        <f t="shared" si="21"/>
        <v>陆家嘴支行</v>
      </c>
      <c r="AB471" t="s">
        <v>651</v>
      </c>
      <c r="AC471">
        <v>0</v>
      </c>
      <c r="AD471">
        <v>0</v>
      </c>
      <c r="AE471">
        <v>0</v>
      </c>
      <c r="AF471">
        <v>0</v>
      </c>
      <c r="AG471" t="str">
        <f t="shared" si="22"/>
        <v>陆家嘴支行</v>
      </c>
      <c r="AI471" s="90" t="s">
        <v>867</v>
      </c>
      <c r="AJ471" s="90" t="s">
        <v>69</v>
      </c>
    </row>
    <row r="472" spans="27:36">
      <c r="AA472" t="str">
        <f t="shared" si="21"/>
        <v>曹路支行</v>
      </c>
      <c r="AB472" t="s">
        <v>226</v>
      </c>
      <c r="AC472">
        <v>0</v>
      </c>
      <c r="AD472">
        <v>0</v>
      </c>
      <c r="AE472">
        <v>4</v>
      </c>
      <c r="AF472">
        <v>210000</v>
      </c>
      <c r="AG472" t="str">
        <f t="shared" si="22"/>
        <v>曹路支行</v>
      </c>
      <c r="AI472" s="90" t="s">
        <v>76</v>
      </c>
      <c r="AJ472" s="90" t="s">
        <v>69</v>
      </c>
    </row>
    <row r="473" spans="27:36">
      <c r="AA473">
        <f t="shared" si="21"/>
        <v>0</v>
      </c>
      <c r="AB473" t="s">
        <v>868</v>
      </c>
      <c r="AC473">
        <v>0</v>
      </c>
      <c r="AD473">
        <v>0</v>
      </c>
      <c r="AE473">
        <v>0</v>
      </c>
      <c r="AF473">
        <v>0</v>
      </c>
      <c r="AG473">
        <f t="shared" si="22"/>
        <v>0</v>
      </c>
      <c r="AI473" s="90" t="s">
        <v>63</v>
      </c>
      <c r="AJ473" s="90" t="s">
        <v>69</v>
      </c>
    </row>
    <row r="474" spans="27:36">
      <c r="AA474" t="str">
        <f t="shared" si="21"/>
        <v>金海华城分理处</v>
      </c>
      <c r="AB474" t="s">
        <v>869</v>
      </c>
      <c r="AC474">
        <v>0</v>
      </c>
      <c r="AD474">
        <v>0</v>
      </c>
      <c r="AE474">
        <v>0</v>
      </c>
      <c r="AF474">
        <v>0</v>
      </c>
      <c r="AG474" t="str">
        <f t="shared" si="22"/>
        <v>金海华城分理处</v>
      </c>
      <c r="AI474" s="95" t="s">
        <v>496</v>
      </c>
      <c r="AJ474" s="90" t="s">
        <v>69</v>
      </c>
    </row>
    <row r="475" spans="27:36">
      <c r="AA475" t="str">
        <f t="shared" si="21"/>
        <v>川沙支行</v>
      </c>
      <c r="AB475" t="s">
        <v>175</v>
      </c>
      <c r="AC475">
        <v>0</v>
      </c>
      <c r="AD475">
        <v>0</v>
      </c>
      <c r="AE475">
        <v>0</v>
      </c>
      <c r="AF475">
        <v>0</v>
      </c>
      <c r="AG475" t="str">
        <f t="shared" si="22"/>
        <v>川沙支行</v>
      </c>
      <c r="AI475" s="96" t="s">
        <v>871</v>
      </c>
      <c r="AJ475" s="90" t="s">
        <v>69</v>
      </c>
    </row>
    <row r="476" spans="27:36">
      <c r="AA476">
        <f t="shared" si="21"/>
        <v>0</v>
      </c>
      <c r="AB476" t="s">
        <v>870</v>
      </c>
      <c r="AC476">
        <v>0</v>
      </c>
      <c r="AD476">
        <v>0</v>
      </c>
      <c r="AE476">
        <v>0</v>
      </c>
      <c r="AF476">
        <v>0</v>
      </c>
      <c r="AG476">
        <f t="shared" si="22"/>
        <v>0</v>
      </c>
      <c r="AI476" s="90" t="s">
        <v>727</v>
      </c>
      <c r="AJ476" s="90" t="s">
        <v>69</v>
      </c>
    </row>
    <row r="477" spans="27:36">
      <c r="AA477" t="str">
        <f t="shared" si="21"/>
        <v>六团支行</v>
      </c>
      <c r="AB477" t="s">
        <v>872</v>
      </c>
      <c r="AC477">
        <v>0</v>
      </c>
      <c r="AD477">
        <v>0</v>
      </c>
      <c r="AE477">
        <v>1</v>
      </c>
      <c r="AF477">
        <v>0</v>
      </c>
      <c r="AG477" t="str">
        <f t="shared" si="22"/>
        <v>六团支行</v>
      </c>
      <c r="AI477" s="90" t="s">
        <v>755</v>
      </c>
      <c r="AJ477" s="90" t="s">
        <v>69</v>
      </c>
    </row>
    <row r="478" spans="27:36">
      <c r="AA478" t="str">
        <f t="shared" si="21"/>
        <v>授信审批部</v>
      </c>
      <c r="AB478" t="s">
        <v>554</v>
      </c>
      <c r="AC478">
        <v>0</v>
      </c>
      <c r="AD478">
        <v>0</v>
      </c>
      <c r="AE478">
        <v>0</v>
      </c>
      <c r="AF478">
        <v>0</v>
      </c>
      <c r="AG478" t="str">
        <f t="shared" si="22"/>
        <v>授信审批部</v>
      </c>
      <c r="AI478" s="90" t="s">
        <v>500</v>
      </c>
      <c r="AJ478" s="90" t="s">
        <v>69</v>
      </c>
    </row>
    <row r="479" spans="27:36">
      <c r="AA479" t="str">
        <f t="shared" si="21"/>
        <v>营业部</v>
      </c>
      <c r="AB479" t="s">
        <v>420</v>
      </c>
      <c r="AC479">
        <v>0</v>
      </c>
      <c r="AD479">
        <v>0</v>
      </c>
      <c r="AE479">
        <v>0</v>
      </c>
      <c r="AF479">
        <v>0</v>
      </c>
      <c r="AG479" t="str">
        <f t="shared" si="22"/>
        <v>营业部</v>
      </c>
      <c r="AI479" s="90" t="s">
        <v>569</v>
      </c>
      <c r="AJ479" s="90" t="s">
        <v>69</v>
      </c>
    </row>
    <row r="480" spans="27:36">
      <c r="AA480" t="str">
        <f t="shared" si="21"/>
        <v>六团支行</v>
      </c>
      <c r="AB480" t="s">
        <v>422</v>
      </c>
      <c r="AC480">
        <v>4</v>
      </c>
      <c r="AD480">
        <v>0</v>
      </c>
      <c r="AE480">
        <v>5</v>
      </c>
      <c r="AF480">
        <v>22000</v>
      </c>
      <c r="AG480" t="str">
        <f t="shared" si="22"/>
        <v>六团支行</v>
      </c>
      <c r="AI480" s="90" t="s">
        <v>820</v>
      </c>
      <c r="AJ480" s="90" t="s">
        <v>69</v>
      </c>
    </row>
    <row r="481" spans="27:36">
      <c r="AA481" t="str">
        <f t="shared" si="21"/>
        <v>运营管理部</v>
      </c>
      <c r="AB481" t="s">
        <v>363</v>
      </c>
      <c r="AC481">
        <v>0</v>
      </c>
      <c r="AD481">
        <v>0</v>
      </c>
      <c r="AE481">
        <v>0</v>
      </c>
      <c r="AF481">
        <v>0</v>
      </c>
      <c r="AG481" t="str">
        <f t="shared" si="22"/>
        <v>运营管理部</v>
      </c>
      <c r="AI481" s="90" t="s">
        <v>873</v>
      </c>
      <c r="AJ481" s="90" t="s">
        <v>69</v>
      </c>
    </row>
    <row r="482" spans="27:36">
      <c r="AA482" t="str">
        <f t="shared" si="21"/>
        <v>金桥支行</v>
      </c>
      <c r="AB482" t="s">
        <v>850</v>
      </c>
      <c r="AC482">
        <v>0</v>
      </c>
      <c r="AD482">
        <v>0</v>
      </c>
      <c r="AE482">
        <v>3</v>
      </c>
      <c r="AF482">
        <v>0</v>
      </c>
      <c r="AG482" t="str">
        <f t="shared" si="22"/>
        <v>金桥支行</v>
      </c>
      <c r="AI482" s="95" t="s">
        <v>874</v>
      </c>
      <c r="AJ482" s="90" t="s">
        <v>69</v>
      </c>
    </row>
    <row r="483" spans="27:36">
      <c r="AA483" t="str">
        <f t="shared" si="21"/>
        <v>投行机构部</v>
      </c>
      <c r="AB483" t="s">
        <v>572</v>
      </c>
      <c r="AC483">
        <v>0</v>
      </c>
      <c r="AD483">
        <v>0</v>
      </c>
      <c r="AE483">
        <v>0</v>
      </c>
      <c r="AF483">
        <v>0</v>
      </c>
      <c r="AG483" t="str">
        <f t="shared" si="22"/>
        <v>投行机构部</v>
      </c>
      <c r="AI483" s="96" t="s">
        <v>115</v>
      </c>
      <c r="AJ483" s="90" t="s">
        <v>111</v>
      </c>
    </row>
    <row r="484" spans="27:36">
      <c r="AA484" t="str">
        <f t="shared" si="21"/>
        <v>三林支行</v>
      </c>
      <c r="AB484" t="s">
        <v>734</v>
      </c>
      <c r="AC484">
        <v>0</v>
      </c>
      <c r="AD484">
        <v>0</v>
      </c>
      <c r="AE484">
        <v>0</v>
      </c>
      <c r="AF484">
        <v>0</v>
      </c>
      <c r="AG484" t="str">
        <f t="shared" si="22"/>
        <v>三林支行</v>
      </c>
      <c r="AI484" s="90" t="s">
        <v>349</v>
      </c>
      <c r="AJ484" s="90" t="s">
        <v>111</v>
      </c>
    </row>
    <row r="485" spans="27:36">
      <c r="AA485" t="str">
        <f t="shared" si="21"/>
        <v>三林支行</v>
      </c>
      <c r="AB485" t="s">
        <v>715</v>
      </c>
      <c r="AC485">
        <v>0</v>
      </c>
      <c r="AD485">
        <v>0</v>
      </c>
      <c r="AE485">
        <v>0</v>
      </c>
      <c r="AF485">
        <v>0</v>
      </c>
      <c r="AG485" t="str">
        <f t="shared" si="22"/>
        <v>三林支行</v>
      </c>
      <c r="AI485" s="90" t="s">
        <v>71</v>
      </c>
      <c r="AJ485" s="90" t="s">
        <v>111</v>
      </c>
    </row>
    <row r="486" spans="27:36">
      <c r="AA486" t="str">
        <f t="shared" si="21"/>
        <v>高桥支行</v>
      </c>
      <c r="AB486" t="s">
        <v>875</v>
      </c>
      <c r="AC486">
        <v>0</v>
      </c>
      <c r="AD486">
        <v>0</v>
      </c>
      <c r="AE486">
        <v>0</v>
      </c>
      <c r="AF486">
        <v>0</v>
      </c>
      <c r="AG486" t="str">
        <f t="shared" si="22"/>
        <v>高桥支行</v>
      </c>
      <c r="AI486" s="90" t="s">
        <v>432</v>
      </c>
      <c r="AJ486" s="90" t="s">
        <v>111</v>
      </c>
    </row>
    <row r="487" spans="27:36">
      <c r="AA487" t="str">
        <f t="shared" si="21"/>
        <v>香山分理处</v>
      </c>
      <c r="AB487" t="s">
        <v>425</v>
      </c>
      <c r="AC487">
        <v>0</v>
      </c>
      <c r="AD487">
        <v>0</v>
      </c>
      <c r="AE487">
        <v>0</v>
      </c>
      <c r="AF487">
        <v>50000</v>
      </c>
      <c r="AG487" t="str">
        <f t="shared" si="22"/>
        <v>香山分理处</v>
      </c>
      <c r="AI487" s="90" t="s">
        <v>411</v>
      </c>
      <c r="AJ487" s="90" t="s">
        <v>111</v>
      </c>
    </row>
    <row r="488" spans="27:36">
      <c r="AA488" t="str">
        <f t="shared" si="21"/>
        <v>运营管理部</v>
      </c>
      <c r="AB488" t="s">
        <v>366</v>
      </c>
      <c r="AC488">
        <v>0</v>
      </c>
      <c r="AD488">
        <v>0</v>
      </c>
      <c r="AE488">
        <v>0</v>
      </c>
      <c r="AF488">
        <v>0</v>
      </c>
      <c r="AG488" t="str">
        <f t="shared" si="22"/>
        <v>运营管理部</v>
      </c>
      <c r="AI488" s="90" t="s">
        <v>876</v>
      </c>
      <c r="AJ488" s="90" t="s">
        <v>111</v>
      </c>
    </row>
    <row r="489" spans="27:36">
      <c r="AA489" t="str">
        <f t="shared" si="21"/>
        <v>办公室</v>
      </c>
      <c r="AB489" t="s">
        <v>60</v>
      </c>
      <c r="AC489">
        <v>0</v>
      </c>
      <c r="AD489">
        <v>0</v>
      </c>
      <c r="AE489">
        <v>0</v>
      </c>
      <c r="AF489">
        <v>0</v>
      </c>
      <c r="AG489" t="str">
        <f t="shared" si="22"/>
        <v>办公室</v>
      </c>
      <c r="AI489" s="95" t="s">
        <v>877</v>
      </c>
      <c r="AJ489" s="90" t="s">
        <v>111</v>
      </c>
    </row>
    <row r="490" spans="27:36">
      <c r="AA490" t="str">
        <f t="shared" si="21"/>
        <v>江镇支行</v>
      </c>
      <c r="AB490" t="s">
        <v>428</v>
      </c>
      <c r="AC490">
        <v>0</v>
      </c>
      <c r="AD490">
        <v>0</v>
      </c>
      <c r="AE490">
        <v>0</v>
      </c>
      <c r="AF490">
        <v>0</v>
      </c>
      <c r="AG490" t="str">
        <f t="shared" si="22"/>
        <v>江镇支行</v>
      </c>
      <c r="AI490" s="96" t="s">
        <v>391</v>
      </c>
      <c r="AJ490" s="90" t="s">
        <v>111</v>
      </c>
    </row>
    <row r="491" spans="27:36">
      <c r="AA491" t="str">
        <f t="shared" si="21"/>
        <v>严桥支行</v>
      </c>
      <c r="AB491" t="s">
        <v>431</v>
      </c>
      <c r="AC491">
        <v>1</v>
      </c>
      <c r="AD491">
        <v>0</v>
      </c>
      <c r="AE491">
        <v>1</v>
      </c>
      <c r="AF491">
        <v>0</v>
      </c>
      <c r="AG491" t="str">
        <f t="shared" si="22"/>
        <v>严桥支行</v>
      </c>
      <c r="AI491" s="90" t="s">
        <v>248</v>
      </c>
      <c r="AJ491" s="90" t="s">
        <v>213</v>
      </c>
    </row>
    <row r="492" spans="27:36">
      <c r="AA492" t="str">
        <f t="shared" si="21"/>
        <v>蔡路支行</v>
      </c>
      <c r="AB492" t="s">
        <v>434</v>
      </c>
      <c r="AC492">
        <v>0</v>
      </c>
      <c r="AD492">
        <v>0</v>
      </c>
      <c r="AE492">
        <v>0</v>
      </c>
      <c r="AF492">
        <v>0</v>
      </c>
      <c r="AG492" t="str">
        <f t="shared" si="22"/>
        <v>蔡路支行</v>
      </c>
      <c r="AI492" s="90" t="s">
        <v>139</v>
      </c>
      <c r="AJ492" s="90" t="s">
        <v>213</v>
      </c>
    </row>
    <row r="493" spans="27:36">
      <c r="AA493" t="str">
        <f t="shared" si="21"/>
        <v>唐镇支行</v>
      </c>
      <c r="AB493" t="s">
        <v>878</v>
      </c>
      <c r="AC493">
        <v>0</v>
      </c>
      <c r="AD493">
        <v>0</v>
      </c>
      <c r="AE493">
        <v>0</v>
      </c>
      <c r="AF493">
        <v>0</v>
      </c>
      <c r="AG493" t="str">
        <f t="shared" si="22"/>
        <v>唐镇支行</v>
      </c>
      <c r="AI493" s="90" t="s">
        <v>446</v>
      </c>
      <c r="AJ493" s="90" t="s">
        <v>213</v>
      </c>
    </row>
    <row r="494" spans="27:36">
      <c r="AA494" t="str">
        <f t="shared" si="21"/>
        <v>北蔡支行</v>
      </c>
      <c r="AB494" t="s">
        <v>787</v>
      </c>
      <c r="AC494">
        <v>0</v>
      </c>
      <c r="AD494">
        <v>0</v>
      </c>
      <c r="AE494">
        <v>0</v>
      </c>
      <c r="AF494">
        <v>24000</v>
      </c>
      <c r="AG494" t="str">
        <f t="shared" si="22"/>
        <v>北蔡支行</v>
      </c>
      <c r="AI494" s="90" t="s">
        <v>421</v>
      </c>
      <c r="AJ494" s="90" t="s">
        <v>213</v>
      </c>
    </row>
    <row r="495" spans="27:36">
      <c r="AA495" t="str">
        <f t="shared" si="21"/>
        <v>运营管理部业务保障部</v>
      </c>
      <c r="AB495" t="s">
        <v>439</v>
      </c>
      <c r="AC495">
        <v>0</v>
      </c>
      <c r="AD495">
        <v>0</v>
      </c>
      <c r="AE495">
        <v>0</v>
      </c>
      <c r="AF495">
        <v>0</v>
      </c>
      <c r="AG495" t="str">
        <f t="shared" si="22"/>
        <v>运营管理部业务保障部</v>
      </c>
      <c r="AI495" s="90" t="s">
        <v>616</v>
      </c>
      <c r="AJ495" s="90" t="s">
        <v>213</v>
      </c>
    </row>
    <row r="496" spans="27:36">
      <c r="AA496" t="str">
        <f t="shared" si="21"/>
        <v>零售市场部</v>
      </c>
      <c r="AB496" t="s">
        <v>618</v>
      </c>
      <c r="AC496">
        <v>0</v>
      </c>
      <c r="AD496">
        <v>0</v>
      </c>
      <c r="AE496">
        <v>0</v>
      </c>
      <c r="AF496">
        <v>0</v>
      </c>
      <c r="AG496" t="str">
        <f t="shared" si="22"/>
        <v>零售市场部</v>
      </c>
      <c r="AI496" s="90" t="s">
        <v>880</v>
      </c>
      <c r="AJ496" s="90" t="s">
        <v>213</v>
      </c>
    </row>
    <row r="497" spans="27:36">
      <c r="AA497">
        <f t="shared" si="21"/>
        <v>0</v>
      </c>
      <c r="AB497" t="s">
        <v>879</v>
      </c>
      <c r="AC497">
        <v>0</v>
      </c>
      <c r="AD497">
        <v>0</v>
      </c>
      <c r="AE497">
        <v>0</v>
      </c>
      <c r="AF497">
        <v>0</v>
      </c>
      <c r="AG497">
        <f t="shared" si="22"/>
        <v>0</v>
      </c>
      <c r="AI497" s="93" t="s">
        <v>882</v>
      </c>
      <c r="AJ497" s="90" t="s">
        <v>213</v>
      </c>
    </row>
    <row r="498" spans="27:36">
      <c r="AA498" t="str">
        <f t="shared" si="21"/>
        <v>王港支行</v>
      </c>
      <c r="AB498" t="s">
        <v>881</v>
      </c>
      <c r="AC498">
        <v>0</v>
      </c>
      <c r="AD498">
        <v>0</v>
      </c>
      <c r="AE498">
        <v>0</v>
      </c>
      <c r="AF498">
        <v>0</v>
      </c>
      <c r="AG498" t="str">
        <f t="shared" si="22"/>
        <v>王港支行</v>
      </c>
      <c r="AI498" s="94" t="s">
        <v>606</v>
      </c>
      <c r="AJ498" s="90" t="s">
        <v>133</v>
      </c>
    </row>
    <row r="499" spans="27:36">
      <c r="AA499">
        <f t="shared" si="21"/>
        <v>0</v>
      </c>
      <c r="AB499" t="s">
        <v>883</v>
      </c>
      <c r="AC499">
        <v>0</v>
      </c>
      <c r="AD499">
        <v>0</v>
      </c>
      <c r="AE499">
        <v>0</v>
      </c>
      <c r="AF499">
        <v>0</v>
      </c>
      <c r="AG499">
        <f t="shared" si="22"/>
        <v>0</v>
      </c>
      <c r="AI499" s="95" t="s">
        <v>145</v>
      </c>
      <c r="AJ499" s="90" t="s">
        <v>133</v>
      </c>
    </row>
    <row r="500" spans="27:36">
      <c r="AA500">
        <f t="shared" si="21"/>
        <v>0</v>
      </c>
      <c r="AB500" t="s">
        <v>884</v>
      </c>
      <c r="AC500">
        <v>0</v>
      </c>
      <c r="AD500">
        <v>0</v>
      </c>
      <c r="AE500">
        <v>0</v>
      </c>
      <c r="AF500">
        <v>0</v>
      </c>
      <c r="AG500">
        <f t="shared" si="22"/>
        <v>0</v>
      </c>
      <c r="AI500" s="90" t="s">
        <v>869</v>
      </c>
      <c r="AJ500" s="90" t="s">
        <v>133</v>
      </c>
    </row>
    <row r="501" spans="27:36">
      <c r="AA501" t="str">
        <f t="shared" si="21"/>
        <v>高东支行</v>
      </c>
      <c r="AB501" t="s">
        <v>885</v>
      </c>
      <c r="AC501">
        <v>0</v>
      </c>
      <c r="AD501">
        <v>0</v>
      </c>
      <c r="AE501">
        <v>0</v>
      </c>
      <c r="AF501">
        <v>5000</v>
      </c>
      <c r="AG501" t="str">
        <f t="shared" si="22"/>
        <v>高东支行</v>
      </c>
      <c r="AI501" s="96" t="s">
        <v>233</v>
      </c>
      <c r="AJ501" s="90" t="s">
        <v>133</v>
      </c>
    </row>
    <row r="502" spans="27:36">
      <c r="AA502" t="str">
        <f t="shared" si="21"/>
        <v>花木支行</v>
      </c>
      <c r="AB502" t="s">
        <v>683</v>
      </c>
      <c r="AC502">
        <v>0</v>
      </c>
      <c r="AD502">
        <v>0</v>
      </c>
      <c r="AE502">
        <v>0</v>
      </c>
      <c r="AF502">
        <v>80000</v>
      </c>
      <c r="AG502" t="str">
        <f t="shared" si="22"/>
        <v>花木支行</v>
      </c>
      <c r="AI502" s="90" t="s">
        <v>426</v>
      </c>
      <c r="AJ502" s="90" t="s">
        <v>133</v>
      </c>
    </row>
    <row r="503" spans="27:36">
      <c r="AA503" t="str">
        <f t="shared" si="21"/>
        <v>北蔡支行</v>
      </c>
      <c r="AB503" t="s">
        <v>792</v>
      </c>
      <c r="AC503">
        <v>0</v>
      </c>
      <c r="AD503">
        <v>0</v>
      </c>
      <c r="AE503">
        <v>0</v>
      </c>
      <c r="AF503">
        <v>0</v>
      </c>
      <c r="AG503" t="str">
        <f t="shared" si="22"/>
        <v>北蔡支行</v>
      </c>
      <c r="AI503" s="90" t="s">
        <v>886</v>
      </c>
      <c r="AJ503" s="90" t="s">
        <v>133</v>
      </c>
    </row>
    <row r="504" spans="27:36">
      <c r="AA504" t="str">
        <f t="shared" si="21"/>
        <v>唐镇支行</v>
      </c>
      <c r="AB504" t="s">
        <v>437</v>
      </c>
      <c r="AC504">
        <v>0</v>
      </c>
      <c r="AD504">
        <v>0</v>
      </c>
      <c r="AE504">
        <v>0</v>
      </c>
      <c r="AF504">
        <v>0</v>
      </c>
      <c r="AG504" t="str">
        <f t="shared" si="22"/>
        <v>唐镇支行</v>
      </c>
      <c r="AI504" s="90" t="s">
        <v>887</v>
      </c>
      <c r="AJ504" s="90" t="s">
        <v>133</v>
      </c>
    </row>
    <row r="505" spans="27:36">
      <c r="AA505" t="str">
        <f t="shared" si="21"/>
        <v>东波分理处</v>
      </c>
      <c r="AB505" t="s">
        <v>440</v>
      </c>
      <c r="AC505">
        <v>0</v>
      </c>
      <c r="AD505">
        <v>0</v>
      </c>
      <c r="AE505">
        <v>0</v>
      </c>
      <c r="AF505">
        <v>0</v>
      </c>
      <c r="AG505" t="str">
        <f t="shared" si="22"/>
        <v>东波分理处</v>
      </c>
      <c r="AI505" s="90" t="s">
        <v>889</v>
      </c>
      <c r="AJ505" s="90" t="s">
        <v>133</v>
      </c>
    </row>
    <row r="506" spans="27:36">
      <c r="AA506">
        <f t="shared" si="21"/>
        <v>0</v>
      </c>
      <c r="AB506" t="s">
        <v>888</v>
      </c>
      <c r="AC506">
        <v>0</v>
      </c>
      <c r="AD506">
        <v>0</v>
      </c>
      <c r="AE506">
        <v>0</v>
      </c>
      <c r="AF506">
        <v>0</v>
      </c>
      <c r="AG506">
        <f t="shared" si="22"/>
        <v>0</v>
      </c>
      <c r="AI506" s="90" t="s">
        <v>834</v>
      </c>
      <c r="AJ506" s="90" t="s">
        <v>114</v>
      </c>
    </row>
    <row r="507" spans="27:36">
      <c r="AA507">
        <f t="shared" si="21"/>
        <v>0</v>
      </c>
      <c r="AB507" t="s">
        <v>890</v>
      </c>
      <c r="AC507">
        <v>0</v>
      </c>
      <c r="AD507">
        <v>0</v>
      </c>
      <c r="AE507">
        <v>0</v>
      </c>
      <c r="AF507">
        <v>0</v>
      </c>
      <c r="AG507">
        <f t="shared" si="22"/>
        <v>0</v>
      </c>
      <c r="AI507" s="90" t="s">
        <v>875</v>
      </c>
      <c r="AJ507" s="90" t="s">
        <v>114</v>
      </c>
    </row>
    <row r="508" spans="27:36">
      <c r="AA508">
        <f t="shared" si="21"/>
        <v>0</v>
      </c>
      <c r="AB508" t="s">
        <v>891</v>
      </c>
      <c r="AC508">
        <v>0</v>
      </c>
      <c r="AD508">
        <v>0</v>
      </c>
      <c r="AE508">
        <v>0</v>
      </c>
      <c r="AF508">
        <v>0</v>
      </c>
      <c r="AG508">
        <f t="shared" si="22"/>
        <v>0</v>
      </c>
      <c r="AI508" s="90" t="s">
        <v>892</v>
      </c>
      <c r="AJ508" s="90" t="s">
        <v>114</v>
      </c>
    </row>
    <row r="509" spans="27:36">
      <c r="AA509" t="str">
        <f t="shared" si="21"/>
        <v>金桥支行</v>
      </c>
      <c r="AB509" t="s">
        <v>845</v>
      </c>
      <c r="AC509">
        <v>0</v>
      </c>
      <c r="AD509">
        <v>0</v>
      </c>
      <c r="AE509">
        <v>0</v>
      </c>
      <c r="AF509">
        <v>0</v>
      </c>
      <c r="AG509" t="str">
        <f t="shared" si="22"/>
        <v>金桥支行</v>
      </c>
      <c r="AI509" s="90" t="s">
        <v>634</v>
      </c>
      <c r="AJ509" s="90" t="s">
        <v>114</v>
      </c>
    </row>
    <row r="510" spans="27:36">
      <c r="AA510" t="str">
        <f t="shared" si="21"/>
        <v>风险管理部</v>
      </c>
      <c r="AB510" t="s">
        <v>485</v>
      </c>
      <c r="AC510">
        <v>0</v>
      </c>
      <c r="AD510">
        <v>0</v>
      </c>
      <c r="AE510">
        <v>0</v>
      </c>
      <c r="AF510">
        <v>0</v>
      </c>
      <c r="AG510" t="str">
        <f t="shared" si="22"/>
        <v>风险管理部</v>
      </c>
      <c r="AI510" s="90" t="s">
        <v>481</v>
      </c>
      <c r="AJ510" s="90" t="s">
        <v>114</v>
      </c>
    </row>
    <row r="511" spans="27:36">
      <c r="AA511">
        <f t="shared" si="21"/>
        <v>0</v>
      </c>
      <c r="AB511" t="s">
        <v>893</v>
      </c>
      <c r="AC511">
        <v>0</v>
      </c>
      <c r="AD511">
        <v>0</v>
      </c>
      <c r="AE511">
        <v>0</v>
      </c>
      <c r="AF511">
        <v>0</v>
      </c>
      <c r="AG511">
        <f t="shared" si="22"/>
        <v>0</v>
      </c>
      <c r="AI511" s="90" t="s">
        <v>508</v>
      </c>
      <c r="AJ511" s="90" t="s">
        <v>114</v>
      </c>
    </row>
    <row r="512" spans="27:36">
      <c r="AA512" t="str">
        <f t="shared" si="21"/>
        <v>运营管理部</v>
      </c>
      <c r="AB512" t="s">
        <v>367</v>
      </c>
      <c r="AC512">
        <v>0</v>
      </c>
      <c r="AD512">
        <v>0</v>
      </c>
      <c r="AE512">
        <v>0</v>
      </c>
      <c r="AF512">
        <v>0</v>
      </c>
      <c r="AG512" t="str">
        <f t="shared" si="22"/>
        <v>运营管理部</v>
      </c>
      <c r="AI512" s="90" t="s">
        <v>691</v>
      </c>
      <c r="AJ512" s="90" t="s">
        <v>114</v>
      </c>
    </row>
    <row r="513" spans="27:36">
      <c r="AA513">
        <f t="shared" si="21"/>
        <v>0</v>
      </c>
      <c r="AB513" t="s">
        <v>894</v>
      </c>
      <c r="AC513">
        <v>0</v>
      </c>
      <c r="AD513">
        <v>0</v>
      </c>
      <c r="AE513">
        <v>0</v>
      </c>
      <c r="AF513">
        <v>0</v>
      </c>
      <c r="AG513">
        <f t="shared" si="22"/>
        <v>0</v>
      </c>
      <c r="AI513" s="90" t="s">
        <v>896</v>
      </c>
      <c r="AJ513" s="90" t="s">
        <v>114</v>
      </c>
    </row>
    <row r="514" spans="27:36">
      <c r="AA514">
        <f t="shared" ref="AA514:AA577" si="23">AG514</f>
        <v>0</v>
      </c>
      <c r="AB514" t="s">
        <v>895</v>
      </c>
      <c r="AC514">
        <v>0</v>
      </c>
      <c r="AD514">
        <v>0</v>
      </c>
      <c r="AE514">
        <v>0</v>
      </c>
      <c r="AF514">
        <v>0</v>
      </c>
      <c r="AG514">
        <f t="shared" ref="AG514:AG577" si="24">IFERROR(VLOOKUP(AB514,$AI:$AJ,2,FALSE),0)</f>
        <v>0</v>
      </c>
      <c r="AI514" s="90" t="s">
        <v>897</v>
      </c>
      <c r="AJ514" s="90" t="s">
        <v>114</v>
      </c>
    </row>
    <row r="515" spans="27:36">
      <c r="AA515" t="str">
        <f t="shared" si="23"/>
        <v>北蔡支行</v>
      </c>
      <c r="AB515" t="s">
        <v>783</v>
      </c>
      <c r="AC515">
        <v>0</v>
      </c>
      <c r="AD515">
        <v>0</v>
      </c>
      <c r="AE515">
        <v>0</v>
      </c>
      <c r="AF515">
        <v>0</v>
      </c>
      <c r="AG515" t="str">
        <f t="shared" si="24"/>
        <v>北蔡支行</v>
      </c>
      <c r="AI515" s="90" t="s">
        <v>123</v>
      </c>
      <c r="AJ515" s="90" t="s">
        <v>114</v>
      </c>
    </row>
    <row r="516" spans="27:36">
      <c r="AA516" t="str">
        <f t="shared" si="23"/>
        <v>零售市场部</v>
      </c>
      <c r="AB516" t="s">
        <v>179</v>
      </c>
      <c r="AC516">
        <v>0</v>
      </c>
      <c r="AD516">
        <v>327300</v>
      </c>
      <c r="AE516">
        <v>10</v>
      </c>
      <c r="AF516">
        <v>1822000</v>
      </c>
      <c r="AG516" t="str">
        <f t="shared" si="24"/>
        <v>零售市场部</v>
      </c>
      <c r="AI516" s="90" t="s">
        <v>716</v>
      </c>
      <c r="AJ516" s="90" t="s">
        <v>114</v>
      </c>
    </row>
    <row r="517" spans="27:36">
      <c r="AA517" t="str">
        <f t="shared" si="23"/>
        <v>芳华分理处</v>
      </c>
      <c r="AB517" t="s">
        <v>232</v>
      </c>
      <c r="AC517">
        <v>0</v>
      </c>
      <c r="AD517">
        <v>0</v>
      </c>
      <c r="AE517">
        <v>0</v>
      </c>
      <c r="AF517">
        <v>50000</v>
      </c>
      <c r="AG517" t="str">
        <f t="shared" si="24"/>
        <v>芳华分理处</v>
      </c>
      <c r="AI517" s="90" t="s">
        <v>628</v>
      </c>
      <c r="AJ517" s="90" t="s">
        <v>114</v>
      </c>
    </row>
    <row r="518" spans="27:36">
      <c r="AA518" t="str">
        <f t="shared" si="23"/>
        <v>南新分理处</v>
      </c>
      <c r="AB518" t="s">
        <v>833</v>
      </c>
      <c r="AC518">
        <v>0</v>
      </c>
      <c r="AD518">
        <v>0</v>
      </c>
      <c r="AE518">
        <v>0</v>
      </c>
      <c r="AF518">
        <v>0</v>
      </c>
      <c r="AG518" t="str">
        <f t="shared" si="24"/>
        <v>南新分理处</v>
      </c>
      <c r="AI518" s="95" t="s">
        <v>438</v>
      </c>
      <c r="AJ518" s="90" t="s">
        <v>114</v>
      </c>
    </row>
    <row r="519" spans="27:36">
      <c r="AA519" t="str">
        <f t="shared" si="23"/>
        <v>运营管理部业务保障部</v>
      </c>
      <c r="AB519" t="s">
        <v>444</v>
      </c>
      <c r="AC519">
        <v>0</v>
      </c>
      <c r="AD519">
        <v>0</v>
      </c>
      <c r="AE519">
        <v>0</v>
      </c>
      <c r="AF519">
        <v>0</v>
      </c>
      <c r="AG519" t="str">
        <f t="shared" si="24"/>
        <v>运营管理部业务保障部</v>
      </c>
      <c r="AI519" s="96" t="s">
        <v>575</v>
      </c>
      <c r="AJ519" s="90" t="s">
        <v>114</v>
      </c>
    </row>
    <row r="520" spans="27:36">
      <c r="AA520" t="str">
        <f t="shared" si="23"/>
        <v>合庆支行</v>
      </c>
      <c r="AB520" t="s">
        <v>898</v>
      </c>
      <c r="AC520">
        <v>0</v>
      </c>
      <c r="AD520">
        <v>0</v>
      </c>
      <c r="AE520">
        <v>0</v>
      </c>
      <c r="AF520">
        <v>0</v>
      </c>
      <c r="AG520" t="str">
        <f t="shared" si="24"/>
        <v>合庆支行</v>
      </c>
      <c r="AI520" s="90" t="s">
        <v>829</v>
      </c>
      <c r="AJ520" s="90" t="s">
        <v>114</v>
      </c>
    </row>
    <row r="521" spans="27:36">
      <c r="AA521" t="str">
        <f t="shared" si="23"/>
        <v>营业部</v>
      </c>
      <c r="AB521" t="s">
        <v>595</v>
      </c>
      <c r="AC521">
        <v>0</v>
      </c>
      <c r="AD521">
        <v>0</v>
      </c>
      <c r="AE521">
        <v>0</v>
      </c>
      <c r="AF521">
        <v>0</v>
      </c>
      <c r="AG521" t="str">
        <f t="shared" si="24"/>
        <v>营业部</v>
      </c>
      <c r="AI521" s="90" t="s">
        <v>900</v>
      </c>
      <c r="AJ521" s="90" t="s">
        <v>114</v>
      </c>
    </row>
    <row r="522" spans="27:36">
      <c r="AA522">
        <f t="shared" si="23"/>
        <v>0</v>
      </c>
      <c r="AB522" t="s">
        <v>899</v>
      </c>
      <c r="AC522">
        <v>0</v>
      </c>
      <c r="AD522">
        <v>0</v>
      </c>
      <c r="AE522">
        <v>0</v>
      </c>
      <c r="AF522">
        <v>0</v>
      </c>
      <c r="AG522">
        <f t="shared" si="24"/>
        <v>0</v>
      </c>
      <c r="AI522" s="90" t="s">
        <v>901</v>
      </c>
      <c r="AJ522" s="90" t="s">
        <v>114</v>
      </c>
    </row>
    <row r="523" spans="27:36">
      <c r="AA523" t="str">
        <f t="shared" si="23"/>
        <v>民耀分理处</v>
      </c>
      <c r="AB523" t="s">
        <v>446</v>
      </c>
      <c r="AC523">
        <v>0</v>
      </c>
      <c r="AD523">
        <v>0</v>
      </c>
      <c r="AE523">
        <v>1</v>
      </c>
      <c r="AF523">
        <v>0</v>
      </c>
      <c r="AG523" t="str">
        <f t="shared" si="24"/>
        <v>民耀分理处</v>
      </c>
      <c r="AI523" s="90" t="s">
        <v>902</v>
      </c>
      <c r="AJ523" s="90" t="s">
        <v>114</v>
      </c>
    </row>
    <row r="524" spans="27:36">
      <c r="AA524" t="str">
        <f t="shared" si="23"/>
        <v>高桥支行</v>
      </c>
      <c r="AB524" t="s">
        <v>900</v>
      </c>
      <c r="AC524">
        <v>0</v>
      </c>
      <c r="AD524">
        <v>0</v>
      </c>
      <c r="AE524">
        <v>0</v>
      </c>
      <c r="AF524">
        <v>0</v>
      </c>
      <c r="AG524" t="str">
        <f t="shared" si="24"/>
        <v>高桥支行</v>
      </c>
      <c r="AI524" s="90" t="s">
        <v>762</v>
      </c>
      <c r="AJ524" s="90" t="s">
        <v>114</v>
      </c>
    </row>
    <row r="525" spans="27:36">
      <c r="AA525" t="str">
        <f t="shared" si="23"/>
        <v>唐镇支行</v>
      </c>
      <c r="AB525" t="s">
        <v>903</v>
      </c>
      <c r="AC525">
        <v>0</v>
      </c>
      <c r="AD525">
        <v>0</v>
      </c>
      <c r="AE525">
        <v>0</v>
      </c>
      <c r="AF525">
        <v>0</v>
      </c>
      <c r="AG525" t="str">
        <f t="shared" si="24"/>
        <v>唐镇支行</v>
      </c>
      <c r="AI525" s="90" t="s">
        <v>904</v>
      </c>
      <c r="AJ525" s="90" t="s">
        <v>114</v>
      </c>
    </row>
    <row r="526" spans="27:36">
      <c r="AA526" t="str">
        <f t="shared" si="23"/>
        <v>金杨支行</v>
      </c>
      <c r="AB526" t="s">
        <v>449</v>
      </c>
      <c r="AC526">
        <v>0</v>
      </c>
      <c r="AD526">
        <v>0</v>
      </c>
      <c r="AE526">
        <v>0</v>
      </c>
      <c r="AF526">
        <v>0</v>
      </c>
      <c r="AG526" t="str">
        <f t="shared" si="24"/>
        <v>金杨支行</v>
      </c>
      <c r="AI526" s="95" t="s">
        <v>905</v>
      </c>
      <c r="AJ526" s="90" t="s">
        <v>96</v>
      </c>
    </row>
    <row r="527" spans="27:36">
      <c r="AA527" t="str">
        <f t="shared" si="23"/>
        <v>运营管理部业务保障部</v>
      </c>
      <c r="AB527" t="s">
        <v>424</v>
      </c>
      <c r="AC527">
        <v>0</v>
      </c>
      <c r="AD527">
        <v>0</v>
      </c>
      <c r="AE527">
        <v>0</v>
      </c>
      <c r="AF527">
        <v>0</v>
      </c>
      <c r="AG527" t="str">
        <f t="shared" si="24"/>
        <v>运营管理部业务保障部</v>
      </c>
      <c r="AI527" s="96" t="s">
        <v>393</v>
      </c>
      <c r="AJ527" s="90" t="s">
        <v>96</v>
      </c>
    </row>
    <row r="528" spans="27:36">
      <c r="AA528" t="str">
        <f t="shared" si="23"/>
        <v>杨思支行</v>
      </c>
      <c r="AB528" t="s">
        <v>451</v>
      </c>
      <c r="AC528">
        <v>0</v>
      </c>
      <c r="AD528">
        <v>0</v>
      </c>
      <c r="AE528">
        <v>4</v>
      </c>
      <c r="AF528">
        <v>0</v>
      </c>
      <c r="AG528" t="str">
        <f t="shared" si="24"/>
        <v>杨思支行</v>
      </c>
      <c r="AI528" s="90" t="s">
        <v>172</v>
      </c>
      <c r="AJ528" s="90" t="s">
        <v>157</v>
      </c>
    </row>
    <row r="529" spans="27:36">
      <c r="AA529" t="str">
        <f t="shared" si="23"/>
        <v>高东支行</v>
      </c>
      <c r="AB529" t="s">
        <v>906</v>
      </c>
      <c r="AC529">
        <v>0</v>
      </c>
      <c r="AD529">
        <v>0</v>
      </c>
      <c r="AE529">
        <v>0</v>
      </c>
      <c r="AF529">
        <v>0</v>
      </c>
      <c r="AG529" t="str">
        <f t="shared" si="24"/>
        <v>高东支行</v>
      </c>
      <c r="AI529" s="90" t="s">
        <v>907</v>
      </c>
      <c r="AJ529" s="90" t="s">
        <v>96</v>
      </c>
    </row>
    <row r="530" spans="27:36">
      <c r="AA530" t="str">
        <f t="shared" si="23"/>
        <v>北蔡支行</v>
      </c>
      <c r="AB530" t="s">
        <v>808</v>
      </c>
      <c r="AC530">
        <v>0</v>
      </c>
      <c r="AD530">
        <v>0</v>
      </c>
      <c r="AE530">
        <v>1</v>
      </c>
      <c r="AF530">
        <v>0</v>
      </c>
      <c r="AG530" t="str">
        <f t="shared" si="24"/>
        <v>北蔡支行</v>
      </c>
      <c r="AI530" s="90" t="s">
        <v>837</v>
      </c>
      <c r="AJ530" s="90" t="s">
        <v>96</v>
      </c>
    </row>
    <row r="531" spans="27:36">
      <c r="AA531" t="str">
        <f t="shared" si="23"/>
        <v>三林支行</v>
      </c>
      <c r="AB531" t="s">
        <v>724</v>
      </c>
      <c r="AC531">
        <v>0</v>
      </c>
      <c r="AD531">
        <v>0</v>
      </c>
      <c r="AE531">
        <v>0</v>
      </c>
      <c r="AF531">
        <v>0</v>
      </c>
      <c r="AG531" t="str">
        <f t="shared" si="24"/>
        <v>三林支行</v>
      </c>
      <c r="AI531" s="90" t="s">
        <v>365</v>
      </c>
      <c r="AJ531" s="90" t="s">
        <v>96</v>
      </c>
    </row>
    <row r="532" spans="27:36">
      <c r="AA532" t="str">
        <f t="shared" si="23"/>
        <v>花木支行</v>
      </c>
      <c r="AB532" t="s">
        <v>237</v>
      </c>
      <c r="AC532">
        <v>0</v>
      </c>
      <c r="AD532">
        <v>0</v>
      </c>
      <c r="AE532">
        <v>3</v>
      </c>
      <c r="AF532">
        <v>110000</v>
      </c>
      <c r="AG532" t="str">
        <f t="shared" si="24"/>
        <v>花木支行</v>
      </c>
      <c r="AI532" s="90" t="s">
        <v>908</v>
      </c>
      <c r="AJ532" s="90" t="s">
        <v>96</v>
      </c>
    </row>
    <row r="533" spans="27:36">
      <c r="AA533" t="str">
        <f t="shared" si="23"/>
        <v>北蔡支行</v>
      </c>
      <c r="AB533" t="s">
        <v>794</v>
      </c>
      <c r="AC533">
        <v>0</v>
      </c>
      <c r="AD533">
        <v>0</v>
      </c>
      <c r="AE533">
        <v>0</v>
      </c>
      <c r="AF533">
        <v>0</v>
      </c>
      <c r="AG533" t="str">
        <f t="shared" si="24"/>
        <v>北蔡支行</v>
      </c>
      <c r="AI533" s="90" t="s">
        <v>909</v>
      </c>
      <c r="AJ533" s="90" t="s">
        <v>96</v>
      </c>
    </row>
    <row r="534" spans="27:36">
      <c r="AA534" t="str">
        <f t="shared" si="23"/>
        <v>零售市场部</v>
      </c>
      <c r="AB534" t="s">
        <v>240</v>
      </c>
      <c r="AC534">
        <v>0</v>
      </c>
      <c r="AD534">
        <v>0</v>
      </c>
      <c r="AE534">
        <v>1</v>
      </c>
      <c r="AF534">
        <v>167000</v>
      </c>
      <c r="AG534" t="str">
        <f t="shared" si="24"/>
        <v>零售市场部</v>
      </c>
      <c r="AI534" s="90" t="s">
        <v>910</v>
      </c>
      <c r="AJ534" s="90" t="s">
        <v>96</v>
      </c>
    </row>
    <row r="535" spans="27:36">
      <c r="AA535" t="str">
        <f t="shared" si="23"/>
        <v>唐镇支行</v>
      </c>
      <c r="AB535" t="s">
        <v>457</v>
      </c>
      <c r="AC535">
        <v>0</v>
      </c>
      <c r="AD535">
        <v>0</v>
      </c>
      <c r="AE535">
        <v>0</v>
      </c>
      <c r="AF535">
        <v>0</v>
      </c>
      <c r="AG535" t="str">
        <f t="shared" si="24"/>
        <v>唐镇支行</v>
      </c>
      <c r="AI535" s="93" t="s">
        <v>911</v>
      </c>
      <c r="AJ535" s="90" t="s">
        <v>225</v>
      </c>
    </row>
    <row r="536" spans="27:36">
      <c r="AA536" t="str">
        <f t="shared" si="23"/>
        <v>三林支行</v>
      </c>
      <c r="AB536" t="s">
        <v>717</v>
      </c>
      <c r="AC536">
        <v>0</v>
      </c>
      <c r="AD536">
        <v>0</v>
      </c>
      <c r="AE536">
        <v>0</v>
      </c>
      <c r="AF536">
        <v>0</v>
      </c>
      <c r="AG536" t="str">
        <f t="shared" si="24"/>
        <v>三林支行</v>
      </c>
      <c r="AI536" s="95" t="s">
        <v>552</v>
      </c>
      <c r="AJ536" s="90" t="s">
        <v>225</v>
      </c>
    </row>
    <row r="537" spans="27:36">
      <c r="AA537" t="str">
        <f t="shared" si="23"/>
        <v>风险管理部</v>
      </c>
      <c r="AB537" t="s">
        <v>511</v>
      </c>
      <c r="AC537">
        <v>0</v>
      </c>
      <c r="AD537">
        <v>0</v>
      </c>
      <c r="AE537">
        <v>0</v>
      </c>
      <c r="AF537">
        <v>0</v>
      </c>
      <c r="AG537" t="str">
        <f t="shared" si="24"/>
        <v>风险管理部</v>
      </c>
      <c r="AI537" s="90" t="s">
        <v>416</v>
      </c>
      <c r="AJ537" s="90" t="s">
        <v>225</v>
      </c>
    </row>
    <row r="538" spans="27:36">
      <c r="AA538">
        <f t="shared" si="23"/>
        <v>0</v>
      </c>
      <c r="AB538" t="s">
        <v>912</v>
      </c>
      <c r="AC538">
        <v>0</v>
      </c>
      <c r="AD538">
        <v>0</v>
      </c>
      <c r="AE538">
        <v>0</v>
      </c>
      <c r="AF538">
        <v>0</v>
      </c>
      <c r="AG538">
        <f t="shared" si="24"/>
        <v>0</v>
      </c>
      <c r="AI538" s="96" t="s">
        <v>443</v>
      </c>
      <c r="AJ538" s="90" t="s">
        <v>225</v>
      </c>
    </row>
    <row r="539" spans="27:36">
      <c r="AA539">
        <f t="shared" si="23"/>
        <v>0</v>
      </c>
      <c r="AB539" t="s">
        <v>913</v>
      </c>
      <c r="AC539">
        <v>0</v>
      </c>
      <c r="AD539">
        <v>1000</v>
      </c>
      <c r="AE539">
        <v>0</v>
      </c>
      <c r="AF539">
        <v>1000</v>
      </c>
      <c r="AG539">
        <f t="shared" si="24"/>
        <v>0</v>
      </c>
      <c r="AI539" s="90" t="s">
        <v>112</v>
      </c>
      <c r="AJ539" s="90" t="s">
        <v>225</v>
      </c>
    </row>
    <row r="540" spans="27:36">
      <c r="AA540" t="str">
        <f t="shared" si="23"/>
        <v>陆家嘴支行</v>
      </c>
      <c r="AB540" t="s">
        <v>655</v>
      </c>
      <c r="AC540">
        <v>0</v>
      </c>
      <c r="AD540">
        <v>0</v>
      </c>
      <c r="AE540">
        <v>0</v>
      </c>
      <c r="AF540">
        <v>0</v>
      </c>
      <c r="AG540" t="str">
        <f t="shared" si="24"/>
        <v>陆家嘴支行</v>
      </c>
      <c r="AI540" s="94" t="s">
        <v>736</v>
      </c>
      <c r="AJ540" s="90" t="s">
        <v>104</v>
      </c>
    </row>
    <row r="541" spans="27:36">
      <c r="AA541">
        <f t="shared" si="23"/>
        <v>0</v>
      </c>
      <c r="AB541" t="s">
        <v>914</v>
      </c>
      <c r="AC541">
        <v>0</v>
      </c>
      <c r="AD541">
        <v>0</v>
      </c>
      <c r="AE541">
        <v>0</v>
      </c>
      <c r="AF541">
        <v>0</v>
      </c>
      <c r="AG541">
        <f t="shared" si="24"/>
        <v>0</v>
      </c>
      <c r="AI541" s="90" t="s">
        <v>360</v>
      </c>
      <c r="AJ541" s="90" t="s">
        <v>104</v>
      </c>
    </row>
    <row r="542" spans="27:36">
      <c r="AA542" t="str">
        <f t="shared" si="23"/>
        <v>运营管理部</v>
      </c>
      <c r="AB542" t="s">
        <v>402</v>
      </c>
      <c r="AC542">
        <v>0</v>
      </c>
      <c r="AD542">
        <v>0</v>
      </c>
      <c r="AE542">
        <v>0</v>
      </c>
      <c r="AF542">
        <v>0</v>
      </c>
      <c r="AG542" t="str">
        <f t="shared" si="24"/>
        <v>运营管理部</v>
      </c>
      <c r="AI542" s="90" t="s">
        <v>825</v>
      </c>
      <c r="AJ542" s="90" t="s">
        <v>104</v>
      </c>
    </row>
    <row r="543" spans="27:36">
      <c r="AA543" t="str">
        <f t="shared" si="23"/>
        <v>新园路支行</v>
      </c>
      <c r="AB543" t="s">
        <v>459</v>
      </c>
      <c r="AC543">
        <v>0</v>
      </c>
      <c r="AD543">
        <v>30000</v>
      </c>
      <c r="AE543">
        <v>1</v>
      </c>
      <c r="AF543">
        <v>30000</v>
      </c>
      <c r="AG543" t="str">
        <f t="shared" si="24"/>
        <v>新园路支行</v>
      </c>
      <c r="AI543" s="90" t="s">
        <v>626</v>
      </c>
      <c r="AJ543" s="90" t="s">
        <v>104</v>
      </c>
    </row>
    <row r="544" spans="27:36">
      <c r="AA544" t="str">
        <f t="shared" si="23"/>
        <v>香山分理处</v>
      </c>
      <c r="AB544" t="s">
        <v>461</v>
      </c>
      <c r="AC544">
        <v>0</v>
      </c>
      <c r="AD544">
        <v>0</v>
      </c>
      <c r="AE544">
        <v>0</v>
      </c>
      <c r="AF544">
        <v>0</v>
      </c>
      <c r="AG544" t="str">
        <f t="shared" si="24"/>
        <v>香山分理处</v>
      </c>
      <c r="AI544" s="90" t="s">
        <v>218</v>
      </c>
      <c r="AJ544" s="90" t="s">
        <v>104</v>
      </c>
    </row>
    <row r="545" spans="27:36">
      <c r="AA545">
        <f t="shared" si="23"/>
        <v>0</v>
      </c>
      <c r="AB545" t="s">
        <v>915</v>
      </c>
      <c r="AC545">
        <v>0</v>
      </c>
      <c r="AD545">
        <v>0</v>
      </c>
      <c r="AE545">
        <v>0</v>
      </c>
      <c r="AF545">
        <v>0</v>
      </c>
      <c r="AG545">
        <f t="shared" si="24"/>
        <v>0</v>
      </c>
      <c r="AI545" s="90" t="s">
        <v>765</v>
      </c>
      <c r="AJ545" s="90" t="s">
        <v>104</v>
      </c>
    </row>
    <row r="546" spans="27:36">
      <c r="AA546">
        <f t="shared" si="23"/>
        <v>0</v>
      </c>
      <c r="AB546" t="s">
        <v>916</v>
      </c>
      <c r="AC546">
        <v>0</v>
      </c>
      <c r="AD546">
        <v>0</v>
      </c>
      <c r="AE546">
        <v>0</v>
      </c>
      <c r="AF546">
        <v>0</v>
      </c>
      <c r="AG546">
        <f t="shared" si="24"/>
        <v>0</v>
      </c>
      <c r="AI546" s="90" t="s">
        <v>918</v>
      </c>
      <c r="AJ546" s="90" t="s">
        <v>104</v>
      </c>
    </row>
    <row r="547" spans="27:36">
      <c r="AA547" t="str">
        <f t="shared" si="23"/>
        <v>川沙支行</v>
      </c>
      <c r="AB547" t="s">
        <v>917</v>
      </c>
      <c r="AC547">
        <v>0</v>
      </c>
      <c r="AD547">
        <v>0</v>
      </c>
      <c r="AE547">
        <v>0</v>
      </c>
      <c r="AF547">
        <v>0</v>
      </c>
      <c r="AG547" t="str">
        <f t="shared" si="24"/>
        <v>川沙支行</v>
      </c>
      <c r="AI547" s="90" t="s">
        <v>122</v>
      </c>
      <c r="AJ547" s="90" t="s">
        <v>104</v>
      </c>
    </row>
    <row r="548" spans="27:36">
      <c r="AA548" t="str">
        <f t="shared" si="23"/>
        <v>严桥支行</v>
      </c>
      <c r="AB548" t="s">
        <v>464</v>
      </c>
      <c r="AC548">
        <v>0</v>
      </c>
      <c r="AD548">
        <v>0</v>
      </c>
      <c r="AE548">
        <v>0</v>
      </c>
      <c r="AF548">
        <v>0</v>
      </c>
      <c r="AG548" t="str">
        <f t="shared" si="24"/>
        <v>严桥支行</v>
      </c>
      <c r="AI548" s="90" t="s">
        <v>245</v>
      </c>
      <c r="AJ548" s="90" t="s">
        <v>225</v>
      </c>
    </row>
    <row r="549" spans="27:36">
      <c r="AA549" t="str">
        <f t="shared" si="23"/>
        <v>唐镇支行</v>
      </c>
      <c r="AB549" t="s">
        <v>919</v>
      </c>
      <c r="AC549">
        <v>0</v>
      </c>
      <c r="AD549">
        <v>0</v>
      </c>
      <c r="AE549">
        <v>0</v>
      </c>
      <c r="AF549">
        <v>0</v>
      </c>
      <c r="AG549" t="str">
        <f t="shared" si="24"/>
        <v>唐镇支行</v>
      </c>
      <c r="AI549" s="90" t="s">
        <v>180</v>
      </c>
      <c r="AJ549" s="90" t="s">
        <v>104</v>
      </c>
    </row>
    <row r="550" spans="27:36">
      <c r="AA550" t="str">
        <f t="shared" si="23"/>
        <v>金杨支行</v>
      </c>
      <c r="AB550" t="s">
        <v>184</v>
      </c>
      <c r="AC550">
        <v>0</v>
      </c>
      <c r="AD550">
        <v>19760</v>
      </c>
      <c r="AE550">
        <v>1</v>
      </c>
      <c r="AF550">
        <v>133760</v>
      </c>
      <c r="AG550" t="str">
        <f t="shared" si="24"/>
        <v>金杨支行</v>
      </c>
      <c r="AI550" s="90" t="s">
        <v>609</v>
      </c>
      <c r="AJ550" s="90" t="s">
        <v>104</v>
      </c>
    </row>
    <row r="551" spans="27:36">
      <c r="AA551" t="str">
        <f t="shared" si="23"/>
        <v>办公室</v>
      </c>
      <c r="AB551" t="s">
        <v>98</v>
      </c>
      <c r="AC551">
        <v>0</v>
      </c>
      <c r="AD551">
        <v>0</v>
      </c>
      <c r="AE551">
        <v>0</v>
      </c>
      <c r="AF551">
        <v>10000</v>
      </c>
      <c r="AG551" t="str">
        <f t="shared" si="24"/>
        <v>办公室</v>
      </c>
      <c r="AI551" s="90" t="s">
        <v>921</v>
      </c>
      <c r="AJ551" s="90" t="s">
        <v>104</v>
      </c>
    </row>
    <row r="552" spans="27:36">
      <c r="AA552">
        <f t="shared" si="23"/>
        <v>0</v>
      </c>
      <c r="AB552" t="s">
        <v>920</v>
      </c>
      <c r="AC552">
        <v>0</v>
      </c>
      <c r="AD552">
        <v>5000</v>
      </c>
      <c r="AE552">
        <v>0</v>
      </c>
      <c r="AF552">
        <v>5000</v>
      </c>
      <c r="AG552">
        <f t="shared" si="24"/>
        <v>0</v>
      </c>
      <c r="AI552" s="90" t="s">
        <v>923</v>
      </c>
      <c r="AJ552" s="90" t="s">
        <v>104</v>
      </c>
    </row>
    <row r="553" spans="27:36">
      <c r="AA553" t="str">
        <f t="shared" si="23"/>
        <v>东波分理处</v>
      </c>
      <c r="AB553" t="s">
        <v>922</v>
      </c>
      <c r="AC553">
        <v>0</v>
      </c>
      <c r="AD553">
        <v>0</v>
      </c>
      <c r="AE553">
        <v>0</v>
      </c>
      <c r="AF553">
        <v>0</v>
      </c>
      <c r="AG553" t="str">
        <f t="shared" si="24"/>
        <v>东波分理处</v>
      </c>
      <c r="AI553" s="95" t="s">
        <v>778</v>
      </c>
      <c r="AJ553" s="90" t="s">
        <v>104</v>
      </c>
    </row>
    <row r="554" spans="27:36">
      <c r="AA554" t="str">
        <f t="shared" si="23"/>
        <v>运营管理部业务保障部</v>
      </c>
      <c r="AB554" t="s">
        <v>427</v>
      </c>
      <c r="AC554">
        <v>0</v>
      </c>
      <c r="AD554">
        <v>0</v>
      </c>
      <c r="AE554">
        <v>0</v>
      </c>
      <c r="AF554">
        <v>0</v>
      </c>
      <c r="AG554" t="str">
        <f t="shared" si="24"/>
        <v>运营管理部业务保障部</v>
      </c>
      <c r="AI554" s="96" t="s">
        <v>924</v>
      </c>
      <c r="AJ554" s="90" t="s">
        <v>104</v>
      </c>
    </row>
    <row r="555" spans="27:36">
      <c r="AA555" t="str">
        <f t="shared" si="23"/>
        <v>凌兆分理处</v>
      </c>
      <c r="AB555" t="s">
        <v>772</v>
      </c>
      <c r="AC555">
        <v>0</v>
      </c>
      <c r="AD555">
        <v>0</v>
      </c>
      <c r="AE555">
        <v>0</v>
      </c>
      <c r="AF555">
        <v>0</v>
      </c>
      <c r="AG555" t="str">
        <f t="shared" si="24"/>
        <v>凌兆分理处</v>
      </c>
      <c r="AI555" s="90" t="s">
        <v>477</v>
      </c>
      <c r="AJ555" s="90" t="s">
        <v>88</v>
      </c>
    </row>
    <row r="556" spans="27:36">
      <c r="AA556" t="str">
        <f t="shared" si="23"/>
        <v>人力资源部</v>
      </c>
      <c r="AB556" t="s">
        <v>178</v>
      </c>
      <c r="AC556">
        <v>0</v>
      </c>
      <c r="AD556">
        <v>0</v>
      </c>
      <c r="AE556">
        <v>0</v>
      </c>
      <c r="AF556">
        <v>0</v>
      </c>
      <c r="AG556" t="str">
        <f t="shared" si="24"/>
        <v>人力资源部</v>
      </c>
      <c r="AI556" s="90" t="s">
        <v>373</v>
      </c>
      <c r="AJ556" s="90" t="s">
        <v>88</v>
      </c>
    </row>
    <row r="557" spans="27:36">
      <c r="AA557" t="str">
        <f t="shared" si="23"/>
        <v>金杨支行</v>
      </c>
      <c r="AB557" t="s">
        <v>859</v>
      </c>
      <c r="AC557">
        <v>0</v>
      </c>
      <c r="AD557">
        <v>0</v>
      </c>
      <c r="AE557">
        <v>0</v>
      </c>
      <c r="AF557">
        <v>433000</v>
      </c>
      <c r="AG557" t="str">
        <f t="shared" si="24"/>
        <v>金杨支行</v>
      </c>
      <c r="AI557" s="90" t="s">
        <v>134</v>
      </c>
      <c r="AJ557" s="90" t="s">
        <v>88</v>
      </c>
    </row>
    <row r="558" spans="27:36">
      <c r="AA558">
        <f t="shared" si="23"/>
        <v>0</v>
      </c>
      <c r="AB558" t="s">
        <v>925</v>
      </c>
      <c r="AC558">
        <v>0</v>
      </c>
      <c r="AD558">
        <v>0</v>
      </c>
      <c r="AE558">
        <v>0</v>
      </c>
      <c r="AF558">
        <v>0</v>
      </c>
      <c r="AG558">
        <f t="shared" si="24"/>
        <v>0</v>
      </c>
      <c r="AI558" s="90" t="s">
        <v>709</v>
      </c>
      <c r="AJ558" s="90" t="s">
        <v>88</v>
      </c>
    </row>
    <row r="559" spans="27:36">
      <c r="AA559">
        <f t="shared" si="23"/>
        <v>0</v>
      </c>
      <c r="AB559" t="s">
        <v>926</v>
      </c>
      <c r="AC559">
        <v>0</v>
      </c>
      <c r="AD559">
        <v>0</v>
      </c>
      <c r="AE559">
        <v>0</v>
      </c>
      <c r="AF559">
        <v>0</v>
      </c>
      <c r="AG559">
        <f t="shared" si="24"/>
        <v>0</v>
      </c>
      <c r="AI559" s="90" t="s">
        <v>773</v>
      </c>
      <c r="AJ559" s="90" t="s">
        <v>88</v>
      </c>
    </row>
    <row r="560" spans="27:36">
      <c r="AA560" t="str">
        <f t="shared" si="23"/>
        <v>黄楼支行</v>
      </c>
      <c r="AB560" t="s">
        <v>467</v>
      </c>
      <c r="AC560">
        <v>0</v>
      </c>
      <c r="AD560">
        <v>0</v>
      </c>
      <c r="AE560">
        <v>0</v>
      </c>
      <c r="AF560">
        <v>2000</v>
      </c>
      <c r="AG560" t="str">
        <f t="shared" si="24"/>
        <v>黄楼支行</v>
      </c>
      <c r="AI560" s="90" t="s">
        <v>654</v>
      </c>
      <c r="AJ560" s="90" t="s">
        <v>88</v>
      </c>
    </row>
    <row r="561" spans="27:36">
      <c r="AA561" t="str">
        <f t="shared" si="23"/>
        <v>六里支行</v>
      </c>
      <c r="AB561" t="s">
        <v>814</v>
      </c>
      <c r="AC561">
        <v>0</v>
      </c>
      <c r="AD561">
        <v>0</v>
      </c>
      <c r="AE561">
        <v>0</v>
      </c>
      <c r="AF561">
        <v>29880</v>
      </c>
      <c r="AG561" t="str">
        <f t="shared" si="24"/>
        <v>六里支行</v>
      </c>
      <c r="AI561" s="95" t="s">
        <v>927</v>
      </c>
      <c r="AJ561" s="90" t="s">
        <v>88</v>
      </c>
    </row>
    <row r="562" spans="27:36">
      <c r="AA562" t="str">
        <f t="shared" si="23"/>
        <v>孙桥支行</v>
      </c>
      <c r="AB562" t="s">
        <v>468</v>
      </c>
      <c r="AC562">
        <v>0</v>
      </c>
      <c r="AD562">
        <v>0</v>
      </c>
      <c r="AE562">
        <v>0</v>
      </c>
      <c r="AF562">
        <v>0</v>
      </c>
      <c r="AG562" t="str">
        <f t="shared" si="24"/>
        <v>孙桥支行</v>
      </c>
      <c r="AI562" s="90" t="s">
        <v>929</v>
      </c>
      <c r="AJ562" s="90" t="s">
        <v>88</v>
      </c>
    </row>
    <row r="563" spans="27:36">
      <c r="AA563">
        <f t="shared" si="23"/>
        <v>0</v>
      </c>
      <c r="AB563" t="s">
        <v>928</v>
      </c>
      <c r="AC563">
        <v>0</v>
      </c>
      <c r="AD563">
        <v>0</v>
      </c>
      <c r="AE563">
        <v>0</v>
      </c>
      <c r="AF563">
        <v>0</v>
      </c>
      <c r="AG563">
        <f t="shared" si="24"/>
        <v>0</v>
      </c>
      <c r="AI563" s="90" t="s">
        <v>931</v>
      </c>
      <c r="AJ563" s="90" t="s">
        <v>82</v>
      </c>
    </row>
    <row r="564" spans="27:36">
      <c r="AA564" t="str">
        <f t="shared" si="23"/>
        <v>江镇支行</v>
      </c>
      <c r="AB564" t="s">
        <v>930</v>
      </c>
      <c r="AC564">
        <v>0</v>
      </c>
      <c r="AD564">
        <v>0</v>
      </c>
      <c r="AE564">
        <v>0</v>
      </c>
      <c r="AF564">
        <v>0</v>
      </c>
      <c r="AG564" t="str">
        <f t="shared" si="24"/>
        <v>江镇支行</v>
      </c>
      <c r="AI564" s="90" t="s">
        <v>440</v>
      </c>
      <c r="AJ564" s="90" t="s">
        <v>82</v>
      </c>
    </row>
    <row r="565" spans="27:36">
      <c r="AA565">
        <f t="shared" si="23"/>
        <v>0</v>
      </c>
      <c r="AB565" t="s">
        <v>932</v>
      </c>
      <c r="AC565">
        <v>0</v>
      </c>
      <c r="AD565">
        <v>0</v>
      </c>
      <c r="AE565">
        <v>0</v>
      </c>
      <c r="AF565">
        <v>0</v>
      </c>
      <c r="AG565">
        <f t="shared" si="24"/>
        <v>0</v>
      </c>
      <c r="AI565" s="90" t="s">
        <v>514</v>
      </c>
      <c r="AJ565" s="90" t="s">
        <v>82</v>
      </c>
    </row>
    <row r="566" spans="27:36">
      <c r="AA566" t="str">
        <f t="shared" si="23"/>
        <v>花木支行</v>
      </c>
      <c r="AB566" t="s">
        <v>696</v>
      </c>
      <c r="AC566">
        <v>0</v>
      </c>
      <c r="AD566">
        <v>0</v>
      </c>
      <c r="AE566">
        <v>0</v>
      </c>
      <c r="AF566">
        <v>0</v>
      </c>
      <c r="AG566" t="str">
        <f t="shared" si="24"/>
        <v>花木支行</v>
      </c>
      <c r="AI566" s="90" t="s">
        <v>354</v>
      </c>
      <c r="AJ566" s="90" t="s">
        <v>82</v>
      </c>
    </row>
    <row r="567" spans="27:36">
      <c r="AA567" t="str">
        <f t="shared" si="23"/>
        <v>零售市场部</v>
      </c>
      <c r="AB567" t="s">
        <v>189</v>
      </c>
      <c r="AC567">
        <v>0</v>
      </c>
      <c r="AD567">
        <v>211000</v>
      </c>
      <c r="AE567">
        <v>37</v>
      </c>
      <c r="AF567">
        <v>3752900</v>
      </c>
      <c r="AG567" t="str">
        <f t="shared" si="24"/>
        <v>零售市场部</v>
      </c>
      <c r="AI567" s="90" t="s">
        <v>922</v>
      </c>
      <c r="AJ567" s="90" t="s">
        <v>82</v>
      </c>
    </row>
    <row r="568" spans="27:36">
      <c r="AA568" t="str">
        <f t="shared" si="23"/>
        <v>北蔡支行</v>
      </c>
      <c r="AB568" t="s">
        <v>793</v>
      </c>
      <c r="AC568">
        <v>0</v>
      </c>
      <c r="AD568">
        <v>0</v>
      </c>
      <c r="AE568">
        <v>0</v>
      </c>
      <c r="AF568">
        <v>0</v>
      </c>
      <c r="AG568" t="str">
        <f t="shared" si="24"/>
        <v>北蔡支行</v>
      </c>
      <c r="AI568" s="93" t="s">
        <v>934</v>
      </c>
      <c r="AJ568" s="90" t="s">
        <v>82</v>
      </c>
    </row>
    <row r="569" spans="27:36">
      <c r="AA569">
        <f t="shared" si="23"/>
        <v>0</v>
      </c>
      <c r="AB569" t="s">
        <v>933</v>
      </c>
      <c r="AC569">
        <v>0</v>
      </c>
      <c r="AD569">
        <v>0</v>
      </c>
      <c r="AE569">
        <v>0</v>
      </c>
      <c r="AF569">
        <v>0</v>
      </c>
      <c r="AG569">
        <f t="shared" si="24"/>
        <v>0</v>
      </c>
      <c r="AI569" s="95" t="s">
        <v>935</v>
      </c>
      <c r="AJ569" s="90" t="s">
        <v>82</v>
      </c>
    </row>
    <row r="570" spans="27:36">
      <c r="AA570" t="str">
        <f t="shared" si="23"/>
        <v>合庆支行</v>
      </c>
      <c r="AB570" t="s">
        <v>471</v>
      </c>
      <c r="AC570">
        <v>0</v>
      </c>
      <c r="AD570">
        <v>0</v>
      </c>
      <c r="AE570">
        <v>2</v>
      </c>
      <c r="AF570">
        <v>0</v>
      </c>
      <c r="AG570" t="str">
        <f t="shared" si="24"/>
        <v>合庆支行</v>
      </c>
      <c r="AI570" s="96" t="s">
        <v>937</v>
      </c>
      <c r="AJ570" s="90" t="s">
        <v>51</v>
      </c>
    </row>
    <row r="571" spans="27:36">
      <c r="AA571" t="str">
        <f t="shared" si="23"/>
        <v>川沙支行</v>
      </c>
      <c r="AB571" t="s">
        <v>936</v>
      </c>
      <c r="AC571">
        <v>0</v>
      </c>
      <c r="AD571">
        <v>0</v>
      </c>
      <c r="AE571">
        <v>0</v>
      </c>
      <c r="AF571">
        <v>0</v>
      </c>
      <c r="AG571" t="str">
        <f t="shared" si="24"/>
        <v>川沙支行</v>
      </c>
      <c r="AI571" s="90" t="s">
        <v>938</v>
      </c>
      <c r="AJ571" s="90" t="s">
        <v>51</v>
      </c>
    </row>
    <row r="572" spans="27:36">
      <c r="AA572" t="str">
        <f t="shared" si="23"/>
        <v>严桥支行</v>
      </c>
      <c r="AB572" t="s">
        <v>473</v>
      </c>
      <c r="AC572">
        <v>0</v>
      </c>
      <c r="AD572">
        <v>0</v>
      </c>
      <c r="AE572">
        <v>2</v>
      </c>
      <c r="AF572">
        <v>0</v>
      </c>
      <c r="AG572" t="str">
        <f t="shared" si="24"/>
        <v>严桥支行</v>
      </c>
      <c r="AI572" s="90" t="s">
        <v>129</v>
      </c>
      <c r="AJ572" s="90" t="s">
        <v>51</v>
      </c>
    </row>
    <row r="573" spans="27:36">
      <c r="AA573">
        <f t="shared" si="23"/>
        <v>0</v>
      </c>
      <c r="AB573" t="s">
        <v>939</v>
      </c>
      <c r="AC573">
        <v>0</v>
      </c>
      <c r="AD573">
        <v>0</v>
      </c>
      <c r="AE573">
        <v>0</v>
      </c>
      <c r="AF573">
        <v>0</v>
      </c>
      <c r="AG573">
        <f t="shared" si="24"/>
        <v>0</v>
      </c>
      <c r="AI573" s="90" t="s">
        <v>885</v>
      </c>
      <c r="AJ573" s="90" t="s">
        <v>51</v>
      </c>
    </row>
    <row r="574" spans="27:36">
      <c r="AA574" t="str">
        <f t="shared" si="23"/>
        <v>东波分理处</v>
      </c>
      <c r="AB574" t="s">
        <v>931</v>
      </c>
      <c r="AC574">
        <v>0</v>
      </c>
      <c r="AD574">
        <v>0</v>
      </c>
      <c r="AE574">
        <v>0</v>
      </c>
      <c r="AF574">
        <v>0</v>
      </c>
      <c r="AG574" t="str">
        <f t="shared" si="24"/>
        <v>东波分理处</v>
      </c>
      <c r="AI574" s="90" t="s">
        <v>941</v>
      </c>
      <c r="AJ574" s="90" t="s">
        <v>51</v>
      </c>
    </row>
    <row r="575" spans="27:36">
      <c r="AA575">
        <f t="shared" si="23"/>
        <v>0</v>
      </c>
      <c r="AB575" t="s">
        <v>940</v>
      </c>
      <c r="AC575">
        <v>0</v>
      </c>
      <c r="AD575">
        <v>0</v>
      </c>
      <c r="AE575">
        <v>0</v>
      </c>
      <c r="AF575">
        <v>0</v>
      </c>
      <c r="AG575">
        <f t="shared" si="24"/>
        <v>0</v>
      </c>
      <c r="AI575" s="90" t="s">
        <v>943</v>
      </c>
      <c r="AJ575" s="90" t="s">
        <v>51</v>
      </c>
    </row>
    <row r="576" spans="27:36">
      <c r="AA576" t="str">
        <f t="shared" si="23"/>
        <v>益江分理处</v>
      </c>
      <c r="AB576" t="s">
        <v>942</v>
      </c>
      <c r="AC576">
        <v>0</v>
      </c>
      <c r="AD576">
        <v>0</v>
      </c>
      <c r="AE576">
        <v>0</v>
      </c>
      <c r="AF576">
        <v>0</v>
      </c>
      <c r="AG576" t="str">
        <f t="shared" si="24"/>
        <v>益江分理处</v>
      </c>
      <c r="AI576" s="90" t="s">
        <v>222</v>
      </c>
      <c r="AJ576" s="90" t="s">
        <v>51</v>
      </c>
    </row>
    <row r="577" spans="27:36">
      <c r="AA577" t="str">
        <f t="shared" si="23"/>
        <v>运营管理部</v>
      </c>
      <c r="AB577" t="s">
        <v>372</v>
      </c>
      <c r="AC577">
        <v>0</v>
      </c>
      <c r="AD577">
        <v>0</v>
      </c>
      <c r="AE577">
        <v>0</v>
      </c>
      <c r="AF577">
        <v>0</v>
      </c>
      <c r="AG577" t="str">
        <f t="shared" si="24"/>
        <v>运营管理部</v>
      </c>
      <c r="AI577" s="90" t="s">
        <v>287</v>
      </c>
      <c r="AJ577" s="90" t="s">
        <v>51</v>
      </c>
    </row>
    <row r="578" spans="27:36">
      <c r="AA578" t="str">
        <f t="shared" ref="AA578:AA641" si="25">AG578</f>
        <v>妙境支行</v>
      </c>
      <c r="AB578" t="s">
        <v>944</v>
      </c>
      <c r="AC578">
        <v>0</v>
      </c>
      <c r="AD578">
        <v>0</v>
      </c>
      <c r="AE578">
        <v>0</v>
      </c>
      <c r="AF578">
        <v>0</v>
      </c>
      <c r="AG578" t="str">
        <f t="shared" ref="AG578:AG641" si="26">IFERROR(VLOOKUP(AB578,$AI:$AJ,2,FALSE),0)</f>
        <v>妙境支行</v>
      </c>
      <c r="AI578" s="90" t="s">
        <v>577</v>
      </c>
      <c r="AJ578" s="90" t="s">
        <v>51</v>
      </c>
    </row>
    <row r="579" spans="27:36">
      <c r="AA579" t="str">
        <f t="shared" si="25"/>
        <v>东沟支行</v>
      </c>
      <c r="AB579" t="s">
        <v>927</v>
      </c>
      <c r="AC579">
        <v>0</v>
      </c>
      <c r="AD579">
        <v>0</v>
      </c>
      <c r="AE579">
        <v>0</v>
      </c>
      <c r="AF579">
        <v>0</v>
      </c>
      <c r="AG579" t="str">
        <f t="shared" si="26"/>
        <v>东沟支行</v>
      </c>
      <c r="AI579" s="90" t="s">
        <v>480</v>
      </c>
      <c r="AJ579" s="90" t="s">
        <v>51</v>
      </c>
    </row>
    <row r="580" spans="27:36">
      <c r="AA580">
        <f t="shared" si="25"/>
        <v>0</v>
      </c>
      <c r="AB580" t="s">
        <v>945</v>
      </c>
      <c r="AC580">
        <v>0</v>
      </c>
      <c r="AD580">
        <v>0</v>
      </c>
      <c r="AE580">
        <v>0</v>
      </c>
      <c r="AF580">
        <v>0</v>
      </c>
      <c r="AG580">
        <f t="shared" si="26"/>
        <v>0</v>
      </c>
      <c r="AI580" s="90" t="s">
        <v>906</v>
      </c>
      <c r="AJ580" s="90" t="s">
        <v>51</v>
      </c>
    </row>
    <row r="581" spans="27:36">
      <c r="AA581" t="str">
        <f t="shared" si="25"/>
        <v>张江支行</v>
      </c>
      <c r="AB581" t="s">
        <v>475</v>
      </c>
      <c r="AC581">
        <v>0</v>
      </c>
      <c r="AD581">
        <v>0</v>
      </c>
      <c r="AE581">
        <v>0</v>
      </c>
      <c r="AF581">
        <v>6000</v>
      </c>
      <c r="AG581" t="str">
        <f t="shared" si="26"/>
        <v>张江支行</v>
      </c>
      <c r="AI581" s="90" t="s">
        <v>489</v>
      </c>
      <c r="AJ581" s="90" t="s">
        <v>51</v>
      </c>
    </row>
    <row r="582" spans="27:36">
      <c r="AA582" t="str">
        <f t="shared" si="25"/>
        <v>合庆支行</v>
      </c>
      <c r="AB582" t="s">
        <v>946</v>
      </c>
      <c r="AC582">
        <v>0</v>
      </c>
      <c r="AD582">
        <v>0</v>
      </c>
      <c r="AE582">
        <v>0</v>
      </c>
      <c r="AF582">
        <v>0</v>
      </c>
      <c r="AG582" t="str">
        <f t="shared" si="26"/>
        <v>合庆支行</v>
      </c>
      <c r="AI582" s="90" t="s">
        <v>948</v>
      </c>
      <c r="AJ582" s="90" t="s">
        <v>51</v>
      </c>
    </row>
    <row r="583" spans="27:36">
      <c r="AA583">
        <f t="shared" si="25"/>
        <v>0</v>
      </c>
      <c r="AB583" t="s">
        <v>947</v>
      </c>
      <c r="AC583">
        <v>0</v>
      </c>
      <c r="AD583">
        <v>0</v>
      </c>
      <c r="AE583">
        <v>0</v>
      </c>
      <c r="AF583">
        <v>0</v>
      </c>
      <c r="AG583">
        <f t="shared" si="26"/>
        <v>0</v>
      </c>
      <c r="AI583" s="90" t="s">
        <v>949</v>
      </c>
      <c r="AJ583" s="90" t="s">
        <v>51</v>
      </c>
    </row>
    <row r="584" spans="27:36">
      <c r="AA584" t="str">
        <f t="shared" si="25"/>
        <v>和炯路支行</v>
      </c>
      <c r="AB584" t="s">
        <v>751</v>
      </c>
      <c r="AC584">
        <v>0</v>
      </c>
      <c r="AD584">
        <v>0</v>
      </c>
      <c r="AE584">
        <v>0</v>
      </c>
      <c r="AF584">
        <v>0</v>
      </c>
      <c r="AG584" t="str">
        <f t="shared" si="26"/>
        <v>和炯路支行</v>
      </c>
      <c r="AI584" s="95" t="s">
        <v>510</v>
      </c>
      <c r="AJ584" s="90" t="s">
        <v>199</v>
      </c>
    </row>
    <row r="585" spans="27:36">
      <c r="AA585" t="str">
        <f t="shared" si="25"/>
        <v>三林支行</v>
      </c>
      <c r="AB585" t="s">
        <v>720</v>
      </c>
      <c r="AC585">
        <v>0</v>
      </c>
      <c r="AD585">
        <v>0</v>
      </c>
      <c r="AE585">
        <v>0</v>
      </c>
      <c r="AF585">
        <v>0</v>
      </c>
      <c r="AG585" t="str">
        <f t="shared" si="26"/>
        <v>三林支行</v>
      </c>
      <c r="AI585" s="96" t="s">
        <v>531</v>
      </c>
      <c r="AJ585" s="90" t="s">
        <v>199</v>
      </c>
    </row>
    <row r="586" spans="27:36">
      <c r="AA586">
        <f t="shared" si="25"/>
        <v>0</v>
      </c>
      <c r="AB586" t="s">
        <v>950</v>
      </c>
      <c r="AC586">
        <v>0</v>
      </c>
      <c r="AD586">
        <v>0</v>
      </c>
      <c r="AE586">
        <v>0</v>
      </c>
      <c r="AF586">
        <v>0</v>
      </c>
      <c r="AG586">
        <f t="shared" si="26"/>
        <v>0</v>
      </c>
      <c r="AI586" s="96" t="s">
        <v>94</v>
      </c>
      <c r="AJ586" s="90" t="s">
        <v>199</v>
      </c>
    </row>
    <row r="587" spans="27:36">
      <c r="AA587" t="str">
        <f t="shared" si="25"/>
        <v>高东支行</v>
      </c>
      <c r="AB587" t="s">
        <v>943</v>
      </c>
      <c r="AC587">
        <v>0</v>
      </c>
      <c r="AD587">
        <v>0</v>
      </c>
      <c r="AE587">
        <v>0</v>
      </c>
      <c r="AF587">
        <v>0</v>
      </c>
      <c r="AG587" t="str">
        <f t="shared" si="26"/>
        <v>高东支行</v>
      </c>
      <c r="AI587" s="90" t="s">
        <v>951</v>
      </c>
      <c r="AJ587" s="90" t="s">
        <v>199</v>
      </c>
    </row>
    <row r="588" spans="27:36">
      <c r="AA588" t="str">
        <f t="shared" si="25"/>
        <v>东沟支行</v>
      </c>
      <c r="AB588" t="s">
        <v>477</v>
      </c>
      <c r="AC588">
        <v>0</v>
      </c>
      <c r="AD588">
        <v>0</v>
      </c>
      <c r="AE588">
        <v>0</v>
      </c>
      <c r="AF588">
        <v>157700</v>
      </c>
      <c r="AG588" t="str">
        <f t="shared" si="26"/>
        <v>东沟支行</v>
      </c>
      <c r="AI588" s="90" t="s">
        <v>952</v>
      </c>
      <c r="AJ588" s="90" t="s">
        <v>199</v>
      </c>
    </row>
    <row r="589" spans="27:36">
      <c r="AA589" t="str">
        <f t="shared" si="25"/>
        <v>运营管理部</v>
      </c>
      <c r="AB589" t="s">
        <v>375</v>
      </c>
      <c r="AC589">
        <v>0</v>
      </c>
      <c r="AD589">
        <v>0</v>
      </c>
      <c r="AE589">
        <v>0</v>
      </c>
      <c r="AF589">
        <v>0</v>
      </c>
      <c r="AG589" t="str">
        <f t="shared" si="26"/>
        <v>运营管理部</v>
      </c>
      <c r="AI589" s="90" t="s">
        <v>953</v>
      </c>
      <c r="AJ589" s="90" t="s">
        <v>199</v>
      </c>
    </row>
    <row r="590" spans="27:36">
      <c r="AA590" t="str">
        <f t="shared" si="25"/>
        <v>北蔡支行</v>
      </c>
      <c r="AB590" t="s">
        <v>781</v>
      </c>
      <c r="AC590">
        <v>0</v>
      </c>
      <c r="AD590">
        <v>0</v>
      </c>
      <c r="AE590">
        <v>0</v>
      </c>
      <c r="AF590">
        <v>0</v>
      </c>
      <c r="AG590" t="str">
        <f t="shared" si="26"/>
        <v>北蔡支行</v>
      </c>
      <c r="AI590" s="90" t="s">
        <v>954</v>
      </c>
      <c r="AJ590" s="90" t="s">
        <v>199</v>
      </c>
    </row>
    <row r="591" spans="27:36">
      <c r="AA591" t="str">
        <f t="shared" si="25"/>
        <v>北蔡支行</v>
      </c>
      <c r="AB591" t="s">
        <v>777</v>
      </c>
      <c r="AC591">
        <v>0</v>
      </c>
      <c r="AD591">
        <v>0</v>
      </c>
      <c r="AE591">
        <v>0</v>
      </c>
      <c r="AF591">
        <v>0</v>
      </c>
      <c r="AG591" t="str">
        <f t="shared" si="26"/>
        <v>北蔡支行</v>
      </c>
      <c r="AI591" s="90" t="s">
        <v>956</v>
      </c>
      <c r="AJ591" s="90" t="s">
        <v>199</v>
      </c>
    </row>
    <row r="592" spans="27:36">
      <c r="AA592" t="str">
        <f t="shared" si="25"/>
        <v>王港支行</v>
      </c>
      <c r="AB592" t="s">
        <v>955</v>
      </c>
      <c r="AC592">
        <v>0</v>
      </c>
      <c r="AD592">
        <v>0</v>
      </c>
      <c r="AE592">
        <v>0</v>
      </c>
      <c r="AF592">
        <v>73962</v>
      </c>
      <c r="AG592" t="str">
        <f t="shared" si="26"/>
        <v>王港支行</v>
      </c>
      <c r="AI592" s="90" t="s">
        <v>459</v>
      </c>
      <c r="AJ592" s="90" t="s">
        <v>157</v>
      </c>
    </row>
    <row r="593" spans="27:36">
      <c r="AA593" t="str">
        <f t="shared" si="25"/>
        <v>黄楼支行</v>
      </c>
      <c r="AB593" t="s">
        <v>957</v>
      </c>
      <c r="AC593">
        <v>0</v>
      </c>
      <c r="AD593">
        <v>0</v>
      </c>
      <c r="AE593">
        <v>0</v>
      </c>
      <c r="AF593">
        <v>0</v>
      </c>
      <c r="AG593" t="str">
        <f t="shared" si="26"/>
        <v>黄楼支行</v>
      </c>
      <c r="AI593" s="90" t="s">
        <v>625</v>
      </c>
      <c r="AJ593" s="90" t="s">
        <v>107</v>
      </c>
    </row>
    <row r="594" spans="27:36">
      <c r="AA594" t="str">
        <f t="shared" si="25"/>
        <v>江镇支行</v>
      </c>
      <c r="AB594" t="s">
        <v>958</v>
      </c>
      <c r="AC594">
        <v>0</v>
      </c>
      <c r="AD594">
        <v>0</v>
      </c>
      <c r="AE594">
        <v>0</v>
      </c>
      <c r="AF594">
        <v>0</v>
      </c>
      <c r="AG594" t="str">
        <f t="shared" si="26"/>
        <v>江镇支行</v>
      </c>
      <c r="AI594" s="90" t="s">
        <v>549</v>
      </c>
      <c r="AJ594" s="90" t="s">
        <v>157</v>
      </c>
    </row>
    <row r="595" spans="27:36">
      <c r="AA595" t="str">
        <f t="shared" si="25"/>
        <v>授信审批部</v>
      </c>
      <c r="AB595" t="s">
        <v>538</v>
      </c>
      <c r="AC595">
        <v>0</v>
      </c>
      <c r="AD595">
        <v>0</v>
      </c>
      <c r="AE595">
        <v>0</v>
      </c>
      <c r="AF595">
        <v>0</v>
      </c>
      <c r="AG595" t="str">
        <f t="shared" si="26"/>
        <v>授信审批部</v>
      </c>
      <c r="AI595" s="93" t="s">
        <v>553</v>
      </c>
      <c r="AJ595" s="90" t="s">
        <v>157</v>
      </c>
    </row>
    <row r="596" spans="27:36">
      <c r="AA596" t="str">
        <f t="shared" si="25"/>
        <v>南新分理处</v>
      </c>
      <c r="AB596" t="s">
        <v>832</v>
      </c>
      <c r="AC596">
        <v>0</v>
      </c>
      <c r="AD596">
        <v>0</v>
      </c>
      <c r="AE596">
        <v>0</v>
      </c>
      <c r="AF596">
        <v>0</v>
      </c>
      <c r="AG596" t="str">
        <f t="shared" si="26"/>
        <v>南新分理处</v>
      </c>
      <c r="AI596" s="90" t="s">
        <v>646</v>
      </c>
      <c r="AJ596" s="90" t="s">
        <v>157</v>
      </c>
    </row>
    <row r="597" spans="27:36">
      <c r="AA597">
        <f t="shared" si="25"/>
        <v>0</v>
      </c>
      <c r="AB597" t="s">
        <v>959</v>
      </c>
      <c r="AC597">
        <v>0</v>
      </c>
      <c r="AD597">
        <v>0</v>
      </c>
      <c r="AE597">
        <v>0</v>
      </c>
      <c r="AF597">
        <v>0</v>
      </c>
      <c r="AG597">
        <f t="shared" si="26"/>
        <v>0</v>
      </c>
      <c r="AI597" s="94" t="s">
        <v>960</v>
      </c>
      <c r="AJ597" s="90" t="s">
        <v>157</v>
      </c>
    </row>
    <row r="598" spans="27:36">
      <c r="AA598" t="str">
        <f t="shared" si="25"/>
        <v>运营管理部</v>
      </c>
      <c r="AB598" t="s">
        <v>307</v>
      </c>
      <c r="AC598">
        <v>0</v>
      </c>
      <c r="AD598">
        <v>0</v>
      </c>
      <c r="AE598">
        <v>0</v>
      </c>
      <c r="AF598">
        <v>0</v>
      </c>
      <c r="AG598" t="str">
        <f t="shared" si="26"/>
        <v>运营管理部</v>
      </c>
      <c r="AI598" s="95" t="s">
        <v>961</v>
      </c>
      <c r="AJ598" s="90" t="s">
        <v>157</v>
      </c>
    </row>
    <row r="599" spans="27:36">
      <c r="AA599" t="str">
        <f t="shared" si="25"/>
        <v>金桥支行</v>
      </c>
      <c r="AB599" t="s">
        <v>249</v>
      </c>
      <c r="AC599">
        <v>0</v>
      </c>
      <c r="AD599">
        <v>0</v>
      </c>
      <c r="AE599">
        <v>0</v>
      </c>
      <c r="AF599">
        <v>0</v>
      </c>
      <c r="AG599" t="str">
        <f t="shared" si="26"/>
        <v>金桥支行</v>
      </c>
      <c r="AI599" s="96" t="s">
        <v>962</v>
      </c>
      <c r="AJ599" s="90" t="s">
        <v>66</v>
      </c>
    </row>
    <row r="600" spans="27:36">
      <c r="AA600" t="str">
        <f t="shared" si="25"/>
        <v>高桥支行</v>
      </c>
      <c r="AB600" t="s">
        <v>481</v>
      </c>
      <c r="AC600">
        <v>0</v>
      </c>
      <c r="AD600">
        <v>100000</v>
      </c>
      <c r="AE600">
        <v>0</v>
      </c>
      <c r="AF600">
        <v>292000</v>
      </c>
      <c r="AG600" t="str">
        <f t="shared" si="26"/>
        <v>高桥支行</v>
      </c>
      <c r="AI600" s="90" t="s">
        <v>567</v>
      </c>
      <c r="AJ600" s="90" t="s">
        <v>66</v>
      </c>
    </row>
    <row r="601" spans="27:36">
      <c r="AA601" t="str">
        <f t="shared" si="25"/>
        <v>北蔡支行</v>
      </c>
      <c r="AB601" t="s">
        <v>788</v>
      </c>
      <c r="AC601">
        <v>0</v>
      </c>
      <c r="AD601">
        <v>0</v>
      </c>
      <c r="AE601">
        <v>0</v>
      </c>
      <c r="AF601">
        <v>25000</v>
      </c>
      <c r="AG601" t="str">
        <f t="shared" si="26"/>
        <v>北蔡支行</v>
      </c>
      <c r="AI601" s="90" t="s">
        <v>963</v>
      </c>
      <c r="AJ601" s="90" t="s">
        <v>66</v>
      </c>
    </row>
    <row r="602" spans="27:36">
      <c r="AA602" t="str">
        <f t="shared" si="25"/>
        <v>洋泾支行</v>
      </c>
      <c r="AB602" t="s">
        <v>703</v>
      </c>
      <c r="AC602">
        <v>0</v>
      </c>
      <c r="AD602">
        <v>0</v>
      </c>
      <c r="AE602">
        <v>5</v>
      </c>
      <c r="AF602">
        <v>0</v>
      </c>
      <c r="AG602" t="str">
        <f t="shared" si="26"/>
        <v>洋泾支行</v>
      </c>
      <c r="AI602" s="90" t="s">
        <v>136</v>
      </c>
      <c r="AJ602" s="90" t="s">
        <v>66</v>
      </c>
    </row>
    <row r="603" spans="27:36">
      <c r="AA603" t="str">
        <f t="shared" si="25"/>
        <v>江镇支行</v>
      </c>
      <c r="AB603" t="s">
        <v>964</v>
      </c>
      <c r="AC603">
        <v>0</v>
      </c>
      <c r="AD603">
        <v>0</v>
      </c>
      <c r="AE603">
        <v>0</v>
      </c>
      <c r="AF603">
        <v>0</v>
      </c>
      <c r="AG603" t="str">
        <f t="shared" si="26"/>
        <v>江镇支行</v>
      </c>
      <c r="AI603" s="90" t="s">
        <v>711</v>
      </c>
      <c r="AJ603" s="90" t="s">
        <v>66</v>
      </c>
    </row>
    <row r="604" spans="27:36">
      <c r="AA604">
        <f t="shared" si="25"/>
        <v>0</v>
      </c>
      <c r="AB604" t="s">
        <v>965</v>
      </c>
      <c r="AC604">
        <v>0</v>
      </c>
      <c r="AD604">
        <v>0</v>
      </c>
      <c r="AE604">
        <v>0</v>
      </c>
      <c r="AF604">
        <v>0</v>
      </c>
      <c r="AG604">
        <f t="shared" si="26"/>
        <v>0</v>
      </c>
      <c r="AI604" s="90" t="s">
        <v>966</v>
      </c>
      <c r="AJ604" s="90" t="s">
        <v>66</v>
      </c>
    </row>
    <row r="605" spans="27:36">
      <c r="AA605" t="str">
        <f t="shared" si="25"/>
        <v>香山分理处</v>
      </c>
      <c r="AB605" t="s">
        <v>484</v>
      </c>
      <c r="AC605">
        <v>0</v>
      </c>
      <c r="AD605">
        <v>0</v>
      </c>
      <c r="AE605">
        <v>0</v>
      </c>
      <c r="AF605">
        <v>0</v>
      </c>
      <c r="AG605" t="str">
        <f t="shared" si="26"/>
        <v>香山分理处</v>
      </c>
      <c r="AI605" s="90" t="s">
        <v>782</v>
      </c>
      <c r="AJ605" s="90" t="s">
        <v>66</v>
      </c>
    </row>
    <row r="606" spans="27:36">
      <c r="AA606">
        <f t="shared" si="25"/>
        <v>0</v>
      </c>
      <c r="AB606" t="s">
        <v>967</v>
      </c>
      <c r="AC606">
        <v>0</v>
      </c>
      <c r="AD606">
        <v>0</v>
      </c>
      <c r="AE606">
        <v>0</v>
      </c>
      <c r="AF606">
        <v>0</v>
      </c>
      <c r="AG606">
        <f t="shared" si="26"/>
        <v>0</v>
      </c>
      <c r="AI606" s="90" t="s">
        <v>969</v>
      </c>
      <c r="AJ606" s="90" t="s">
        <v>66</v>
      </c>
    </row>
    <row r="607" spans="27:36">
      <c r="AA607" t="str">
        <f t="shared" si="25"/>
        <v>黄楼支行</v>
      </c>
      <c r="AB607" t="s">
        <v>968</v>
      </c>
      <c r="AC607">
        <v>0</v>
      </c>
      <c r="AD607">
        <v>0</v>
      </c>
      <c r="AE607">
        <v>0</v>
      </c>
      <c r="AF607">
        <v>0</v>
      </c>
      <c r="AG607" t="str">
        <f t="shared" si="26"/>
        <v>黄楼支行</v>
      </c>
      <c r="AI607" s="90" t="s">
        <v>971</v>
      </c>
      <c r="AJ607" s="90" t="s">
        <v>66</v>
      </c>
    </row>
    <row r="608" spans="27:36">
      <c r="AA608" t="str">
        <f t="shared" si="25"/>
        <v>唐镇支行</v>
      </c>
      <c r="AB608" t="s">
        <v>970</v>
      </c>
      <c r="AC608">
        <v>0</v>
      </c>
      <c r="AD608">
        <v>0</v>
      </c>
      <c r="AE608">
        <v>0</v>
      </c>
      <c r="AF608">
        <v>0</v>
      </c>
      <c r="AG608" t="str">
        <f t="shared" si="26"/>
        <v>唐镇支行</v>
      </c>
      <c r="AI608" s="90" t="s">
        <v>972</v>
      </c>
      <c r="AJ608" s="90" t="s">
        <v>66</v>
      </c>
    </row>
    <row r="609" spans="27:36">
      <c r="AA609" t="str">
        <f t="shared" si="25"/>
        <v>御桥分理处</v>
      </c>
      <c r="AB609" t="s">
        <v>486</v>
      </c>
      <c r="AC609">
        <v>0</v>
      </c>
      <c r="AD609">
        <v>0</v>
      </c>
      <c r="AE609">
        <v>0</v>
      </c>
      <c r="AF609">
        <v>0</v>
      </c>
      <c r="AG609" t="str">
        <f t="shared" si="26"/>
        <v>御桥分理处</v>
      </c>
      <c r="AI609" s="90" t="s">
        <v>974</v>
      </c>
      <c r="AJ609" s="90" t="s">
        <v>66</v>
      </c>
    </row>
    <row r="610" spans="27:36">
      <c r="AA610">
        <f t="shared" si="25"/>
        <v>0</v>
      </c>
      <c r="AB610" t="s">
        <v>973</v>
      </c>
      <c r="AC610">
        <v>0</v>
      </c>
      <c r="AD610">
        <v>0</v>
      </c>
      <c r="AE610">
        <v>0</v>
      </c>
      <c r="AF610">
        <v>0</v>
      </c>
      <c r="AG610">
        <f t="shared" si="26"/>
        <v>0</v>
      </c>
      <c r="AI610" s="90" t="s">
        <v>475</v>
      </c>
      <c r="AJ610" s="90" t="s">
        <v>66</v>
      </c>
    </row>
    <row r="611" spans="27:36">
      <c r="AA611" t="str">
        <f t="shared" si="25"/>
        <v>三林支行</v>
      </c>
      <c r="AB611" t="s">
        <v>732</v>
      </c>
      <c r="AC611">
        <v>0</v>
      </c>
      <c r="AD611">
        <v>0</v>
      </c>
      <c r="AE611">
        <v>0</v>
      </c>
      <c r="AF611">
        <v>0</v>
      </c>
      <c r="AG611" t="str">
        <f t="shared" si="26"/>
        <v>三林支行</v>
      </c>
      <c r="AI611" s="90" t="s">
        <v>203</v>
      </c>
      <c r="AJ611" s="90" t="s">
        <v>163</v>
      </c>
    </row>
    <row r="612" spans="27:36">
      <c r="AA612" t="str">
        <f t="shared" si="25"/>
        <v>洋泾支行</v>
      </c>
      <c r="AB612" t="s">
        <v>194</v>
      </c>
      <c r="AC612">
        <v>0</v>
      </c>
      <c r="AD612">
        <v>200000</v>
      </c>
      <c r="AE612">
        <v>1</v>
      </c>
      <c r="AF612">
        <v>200000</v>
      </c>
      <c r="AG612" t="str">
        <f t="shared" si="26"/>
        <v>洋泾支行</v>
      </c>
      <c r="AI612" s="90" t="s">
        <v>493</v>
      </c>
      <c r="AJ612" s="90" t="s">
        <v>66</v>
      </c>
    </row>
    <row r="613" spans="27:36">
      <c r="AA613" t="str">
        <f t="shared" si="25"/>
        <v>高东支行</v>
      </c>
      <c r="AB613" t="s">
        <v>938</v>
      </c>
      <c r="AC613">
        <v>0</v>
      </c>
      <c r="AD613">
        <v>100000</v>
      </c>
      <c r="AE613">
        <v>0</v>
      </c>
      <c r="AF613">
        <v>100000</v>
      </c>
      <c r="AG613" t="str">
        <f t="shared" si="26"/>
        <v>高东支行</v>
      </c>
      <c r="AI613" s="90" t="s">
        <v>596</v>
      </c>
      <c r="AJ613" s="90" t="s">
        <v>66</v>
      </c>
    </row>
    <row r="614" spans="27:36">
      <c r="AA614">
        <f t="shared" si="25"/>
        <v>0</v>
      </c>
      <c r="AB614" t="s">
        <v>975</v>
      </c>
      <c r="AC614">
        <v>0</v>
      </c>
      <c r="AD614">
        <v>0</v>
      </c>
      <c r="AE614">
        <v>0</v>
      </c>
      <c r="AF614">
        <v>0</v>
      </c>
      <c r="AG614">
        <f t="shared" si="26"/>
        <v>0</v>
      </c>
      <c r="AI614" s="90" t="s">
        <v>976</v>
      </c>
      <c r="AJ614" s="90" t="s">
        <v>66</v>
      </c>
    </row>
    <row r="615" spans="27:36">
      <c r="AA615" t="str">
        <f t="shared" si="25"/>
        <v>张江支行</v>
      </c>
      <c r="AB615" t="s">
        <v>614</v>
      </c>
      <c r="AC615">
        <v>0</v>
      </c>
      <c r="AD615">
        <v>0</v>
      </c>
      <c r="AE615">
        <v>0</v>
      </c>
      <c r="AF615">
        <v>0</v>
      </c>
      <c r="AG615" t="str">
        <f t="shared" si="26"/>
        <v>张江支行</v>
      </c>
      <c r="AI615" s="90" t="s">
        <v>977</v>
      </c>
      <c r="AJ615" s="90" t="s">
        <v>66</v>
      </c>
    </row>
    <row r="616" spans="27:36">
      <c r="AA616" t="str">
        <f t="shared" si="25"/>
        <v>杨思支行</v>
      </c>
      <c r="AB616" t="s">
        <v>737</v>
      </c>
      <c r="AC616">
        <v>0</v>
      </c>
      <c r="AD616">
        <v>0</v>
      </c>
      <c r="AE616">
        <v>0</v>
      </c>
      <c r="AF616">
        <v>1000</v>
      </c>
      <c r="AG616" t="str">
        <f t="shared" si="26"/>
        <v>杨思支行</v>
      </c>
      <c r="AI616" s="90" t="s">
        <v>979</v>
      </c>
      <c r="AJ616" s="90" t="s">
        <v>66</v>
      </c>
    </row>
    <row r="617" spans="27:36">
      <c r="AA617" t="str">
        <f t="shared" si="25"/>
        <v>合庆支行</v>
      </c>
      <c r="AB617" t="s">
        <v>978</v>
      </c>
      <c r="AC617">
        <v>0</v>
      </c>
      <c r="AD617">
        <v>0</v>
      </c>
      <c r="AE617">
        <v>0</v>
      </c>
      <c r="AF617">
        <v>0</v>
      </c>
      <c r="AG617" t="str">
        <f t="shared" si="26"/>
        <v>合庆支行</v>
      </c>
      <c r="AI617" s="90" t="s">
        <v>358</v>
      </c>
      <c r="AJ617" s="90" t="s">
        <v>66</v>
      </c>
    </row>
    <row r="618" spans="27:36">
      <c r="AA618" t="str">
        <f t="shared" si="25"/>
        <v>香山分理处</v>
      </c>
      <c r="AB618" t="s">
        <v>675</v>
      </c>
      <c r="AC618">
        <v>0</v>
      </c>
      <c r="AD618">
        <v>0</v>
      </c>
      <c r="AE618">
        <v>0</v>
      </c>
      <c r="AF618">
        <v>0</v>
      </c>
      <c r="AG618" t="str">
        <f t="shared" si="26"/>
        <v>香山分理处</v>
      </c>
      <c r="AI618" s="90" t="s">
        <v>980</v>
      </c>
      <c r="AJ618" s="90" t="s">
        <v>66</v>
      </c>
    </row>
    <row r="619" spans="27:36">
      <c r="AA619" t="str">
        <f t="shared" si="25"/>
        <v>合庆支行</v>
      </c>
      <c r="AB619" t="s">
        <v>491</v>
      </c>
      <c r="AC619">
        <v>0</v>
      </c>
      <c r="AD619">
        <v>0</v>
      </c>
      <c r="AE619">
        <v>0</v>
      </c>
      <c r="AF619">
        <v>0</v>
      </c>
      <c r="AG619" t="str">
        <f t="shared" si="26"/>
        <v>合庆支行</v>
      </c>
      <c r="AI619" s="95" t="s">
        <v>97</v>
      </c>
      <c r="AJ619" s="90" t="s">
        <v>66</v>
      </c>
    </row>
    <row r="620" spans="27:36">
      <c r="AA620" t="str">
        <f t="shared" si="25"/>
        <v>三林支行</v>
      </c>
      <c r="AB620" t="s">
        <v>722</v>
      </c>
      <c r="AC620">
        <v>0</v>
      </c>
      <c r="AD620">
        <v>0</v>
      </c>
      <c r="AE620">
        <v>0</v>
      </c>
      <c r="AF620">
        <v>27700</v>
      </c>
      <c r="AG620" t="str">
        <f t="shared" si="26"/>
        <v>三林支行</v>
      </c>
      <c r="AI620" s="96" t="s">
        <v>468</v>
      </c>
      <c r="AJ620" s="90" t="s">
        <v>163</v>
      </c>
    </row>
    <row r="621" spans="27:36">
      <c r="AA621">
        <f t="shared" si="25"/>
        <v>0</v>
      </c>
      <c r="AB621" t="s">
        <v>981</v>
      </c>
      <c r="AC621">
        <v>0</v>
      </c>
      <c r="AD621">
        <v>0</v>
      </c>
      <c r="AE621">
        <v>0</v>
      </c>
      <c r="AF621">
        <v>0</v>
      </c>
      <c r="AG621">
        <f t="shared" si="26"/>
        <v>0</v>
      </c>
      <c r="AI621" s="90" t="s">
        <v>342</v>
      </c>
      <c r="AJ621" s="90" t="s">
        <v>163</v>
      </c>
    </row>
    <row r="622" spans="27:36">
      <c r="AA622" t="str">
        <f t="shared" si="25"/>
        <v>市场一部</v>
      </c>
      <c r="AB622" t="s">
        <v>588</v>
      </c>
      <c r="AC622">
        <v>0</v>
      </c>
      <c r="AD622">
        <v>0</v>
      </c>
      <c r="AE622">
        <v>0</v>
      </c>
      <c r="AF622">
        <v>0</v>
      </c>
      <c r="AG622" t="str">
        <f t="shared" si="26"/>
        <v>市场一部</v>
      </c>
      <c r="AI622" s="90" t="s">
        <v>536</v>
      </c>
      <c r="AJ622" s="90" t="s">
        <v>163</v>
      </c>
    </row>
    <row r="623" spans="27:36">
      <c r="AA623" t="str">
        <f t="shared" si="25"/>
        <v>张江支行</v>
      </c>
      <c r="AB623" t="s">
        <v>493</v>
      </c>
      <c r="AC623">
        <v>0</v>
      </c>
      <c r="AD623">
        <v>0</v>
      </c>
      <c r="AE623">
        <v>0</v>
      </c>
      <c r="AF623">
        <v>0</v>
      </c>
      <c r="AG623" t="str">
        <f t="shared" si="26"/>
        <v>张江支行</v>
      </c>
      <c r="AI623" s="90" t="s">
        <v>399</v>
      </c>
      <c r="AJ623" s="90" t="s">
        <v>290</v>
      </c>
    </row>
    <row r="624" spans="27:36">
      <c r="AA624" t="str">
        <f t="shared" si="25"/>
        <v>曹路支行</v>
      </c>
      <c r="AB624" t="s">
        <v>496</v>
      </c>
      <c r="AC624">
        <v>0</v>
      </c>
      <c r="AD624">
        <v>0</v>
      </c>
      <c r="AE624">
        <v>0</v>
      </c>
      <c r="AF624">
        <v>74700</v>
      </c>
      <c r="AG624" t="str">
        <f t="shared" si="26"/>
        <v>曹路支行</v>
      </c>
      <c r="AI624" s="90" t="s">
        <v>743</v>
      </c>
      <c r="AJ624" s="90" t="s">
        <v>163</v>
      </c>
    </row>
    <row r="625" spans="27:36">
      <c r="AA625" t="str">
        <f t="shared" si="25"/>
        <v>营业部</v>
      </c>
      <c r="AB625" t="s">
        <v>637</v>
      </c>
      <c r="AC625">
        <v>0</v>
      </c>
      <c r="AD625">
        <v>0</v>
      </c>
      <c r="AE625">
        <v>0</v>
      </c>
      <c r="AF625">
        <v>0</v>
      </c>
      <c r="AG625" t="str">
        <f t="shared" si="26"/>
        <v>营业部</v>
      </c>
      <c r="AI625" s="90" t="s">
        <v>983</v>
      </c>
      <c r="AJ625" s="90" t="s">
        <v>163</v>
      </c>
    </row>
    <row r="626" spans="27:36">
      <c r="AA626" t="str">
        <f t="shared" si="25"/>
        <v>川沙支行</v>
      </c>
      <c r="AB626" t="s">
        <v>982</v>
      </c>
      <c r="AC626">
        <v>0</v>
      </c>
      <c r="AD626">
        <v>0</v>
      </c>
      <c r="AE626">
        <v>0</v>
      </c>
      <c r="AF626">
        <v>0</v>
      </c>
      <c r="AG626" t="str">
        <f t="shared" si="26"/>
        <v>川沙支行</v>
      </c>
      <c r="AI626" s="90" t="s">
        <v>985</v>
      </c>
      <c r="AJ626" s="90" t="s">
        <v>163</v>
      </c>
    </row>
    <row r="627" spans="27:36">
      <c r="AA627" t="str">
        <f t="shared" si="25"/>
        <v>黄楼支行</v>
      </c>
      <c r="AB627" t="s">
        <v>984</v>
      </c>
      <c r="AC627">
        <v>0</v>
      </c>
      <c r="AD627">
        <v>0</v>
      </c>
      <c r="AE627">
        <v>0</v>
      </c>
      <c r="AF627">
        <v>0</v>
      </c>
      <c r="AG627" t="str">
        <f t="shared" si="26"/>
        <v>黄楼支行</v>
      </c>
      <c r="AI627" s="90" t="s">
        <v>986</v>
      </c>
      <c r="AJ627" s="90" t="s">
        <v>163</v>
      </c>
    </row>
    <row r="628" spans="27:36">
      <c r="AA628" t="str">
        <f t="shared" si="25"/>
        <v>和炯路支行</v>
      </c>
      <c r="AB628" t="s">
        <v>754</v>
      </c>
      <c r="AC628">
        <v>0</v>
      </c>
      <c r="AD628">
        <v>0</v>
      </c>
      <c r="AE628">
        <v>0</v>
      </c>
      <c r="AF628">
        <v>0</v>
      </c>
      <c r="AG628" t="str">
        <f t="shared" si="26"/>
        <v>和炯路支行</v>
      </c>
      <c r="AI628" s="90" t="s">
        <v>988</v>
      </c>
      <c r="AJ628" s="90" t="s">
        <v>163</v>
      </c>
    </row>
    <row r="629" spans="27:36">
      <c r="AA629" t="str">
        <f t="shared" si="25"/>
        <v>川沙支行</v>
      </c>
      <c r="AB629" t="s">
        <v>987</v>
      </c>
      <c r="AC629">
        <v>0</v>
      </c>
      <c r="AD629">
        <v>0</v>
      </c>
      <c r="AE629">
        <v>0</v>
      </c>
      <c r="AF629">
        <v>0</v>
      </c>
      <c r="AG629" t="str">
        <f t="shared" si="26"/>
        <v>川沙支行</v>
      </c>
      <c r="AI629" s="95" t="s">
        <v>522</v>
      </c>
      <c r="AJ629" s="90" t="s">
        <v>128</v>
      </c>
    </row>
    <row r="630" spans="27:36">
      <c r="AA630" t="str">
        <f t="shared" si="25"/>
        <v>金杨支行</v>
      </c>
      <c r="AB630" t="s">
        <v>863</v>
      </c>
      <c r="AC630">
        <v>0</v>
      </c>
      <c r="AD630">
        <v>0</v>
      </c>
      <c r="AE630">
        <v>0</v>
      </c>
      <c r="AF630">
        <v>0</v>
      </c>
      <c r="AG630" t="str">
        <f t="shared" si="26"/>
        <v>金杨支行</v>
      </c>
      <c r="AI630" s="96" t="s">
        <v>140</v>
      </c>
      <c r="AJ630" s="90" t="s">
        <v>32</v>
      </c>
    </row>
    <row r="631" spans="27:36">
      <c r="AA631" t="str">
        <f t="shared" si="25"/>
        <v>凌兆分理处</v>
      </c>
      <c r="AB631" t="s">
        <v>763</v>
      </c>
      <c r="AC631">
        <v>0</v>
      </c>
      <c r="AD631">
        <v>0</v>
      </c>
      <c r="AE631">
        <v>6</v>
      </c>
      <c r="AF631">
        <v>58000</v>
      </c>
      <c r="AG631" t="str">
        <f t="shared" si="26"/>
        <v>凌兆分理处</v>
      </c>
      <c r="AI631" s="90" t="s">
        <v>215</v>
      </c>
      <c r="AJ631" s="90" t="s">
        <v>128</v>
      </c>
    </row>
    <row r="632" spans="27:36">
      <c r="AA632">
        <f t="shared" si="25"/>
        <v>0</v>
      </c>
      <c r="AB632" t="s">
        <v>989</v>
      </c>
      <c r="AC632">
        <v>0</v>
      </c>
      <c r="AD632">
        <v>0</v>
      </c>
      <c r="AE632">
        <v>0</v>
      </c>
      <c r="AF632">
        <v>0</v>
      </c>
      <c r="AG632">
        <f t="shared" si="26"/>
        <v>0</v>
      </c>
      <c r="AI632" s="90" t="s">
        <v>942</v>
      </c>
      <c r="AJ632" s="90" t="s">
        <v>128</v>
      </c>
    </row>
    <row r="633" spans="27:36">
      <c r="AA633" t="str">
        <f t="shared" si="25"/>
        <v>御桥分理处</v>
      </c>
      <c r="AB633" t="s">
        <v>836</v>
      </c>
      <c r="AC633">
        <v>0</v>
      </c>
      <c r="AD633">
        <v>0</v>
      </c>
      <c r="AE633">
        <v>0</v>
      </c>
      <c r="AF633">
        <v>0</v>
      </c>
      <c r="AG633" t="str">
        <f t="shared" si="26"/>
        <v>御桥分理处</v>
      </c>
      <c r="AI633" s="90" t="s">
        <v>990</v>
      </c>
      <c r="AJ633" s="90" t="s">
        <v>128</v>
      </c>
    </row>
    <row r="634" spans="27:36">
      <c r="AA634" t="str">
        <f t="shared" si="25"/>
        <v>张江支行</v>
      </c>
      <c r="AB634" t="s">
        <v>971</v>
      </c>
      <c r="AC634">
        <v>0</v>
      </c>
      <c r="AD634">
        <v>0</v>
      </c>
      <c r="AE634">
        <v>0</v>
      </c>
      <c r="AF634">
        <v>0</v>
      </c>
      <c r="AG634" t="str">
        <f t="shared" si="26"/>
        <v>张江支行</v>
      </c>
      <c r="AI634" s="90" t="s">
        <v>991</v>
      </c>
      <c r="AJ634" s="90" t="s">
        <v>128</v>
      </c>
    </row>
    <row r="635" spans="27:36">
      <c r="AA635" t="str">
        <f t="shared" si="25"/>
        <v>运营管理部</v>
      </c>
      <c r="AB635" t="s">
        <v>377</v>
      </c>
      <c r="AC635">
        <v>0</v>
      </c>
      <c r="AD635">
        <v>0</v>
      </c>
      <c r="AE635">
        <v>0</v>
      </c>
      <c r="AF635">
        <v>0</v>
      </c>
      <c r="AG635" t="str">
        <f t="shared" si="26"/>
        <v>运营管理部</v>
      </c>
      <c r="AI635" s="90" t="s">
        <v>992</v>
      </c>
      <c r="AJ635" s="90" t="s">
        <v>128</v>
      </c>
    </row>
    <row r="636" spans="27:36">
      <c r="AA636" t="str">
        <f t="shared" si="25"/>
        <v>运营管理部</v>
      </c>
      <c r="AB636" t="s">
        <v>380</v>
      </c>
      <c r="AC636">
        <v>0</v>
      </c>
      <c r="AD636">
        <v>0</v>
      </c>
      <c r="AE636">
        <v>0</v>
      </c>
      <c r="AF636">
        <v>0</v>
      </c>
      <c r="AG636" t="str">
        <f t="shared" si="26"/>
        <v>运营管理部</v>
      </c>
      <c r="AI636" s="93" t="s">
        <v>993</v>
      </c>
      <c r="AJ636" s="90" t="s">
        <v>107</v>
      </c>
    </row>
    <row r="637" spans="27:36">
      <c r="AA637" t="str">
        <f t="shared" si="25"/>
        <v>蔡路支行</v>
      </c>
      <c r="AB637" t="s">
        <v>499</v>
      </c>
      <c r="AC637">
        <v>0</v>
      </c>
      <c r="AD637">
        <v>0</v>
      </c>
      <c r="AE637">
        <v>0</v>
      </c>
      <c r="AF637">
        <v>0</v>
      </c>
      <c r="AG637" t="str">
        <f t="shared" si="26"/>
        <v>蔡路支行</v>
      </c>
      <c r="AI637" s="95" t="s">
        <v>343</v>
      </c>
      <c r="AJ637" s="90" t="s">
        <v>107</v>
      </c>
    </row>
    <row r="638" spans="27:36">
      <c r="AA638" t="str">
        <f t="shared" si="25"/>
        <v>运营管理部</v>
      </c>
      <c r="AB638" t="s">
        <v>404</v>
      </c>
      <c r="AC638">
        <v>0</v>
      </c>
      <c r="AD638">
        <v>0</v>
      </c>
      <c r="AE638">
        <v>0</v>
      </c>
      <c r="AF638">
        <v>0</v>
      </c>
      <c r="AG638" t="str">
        <f t="shared" si="26"/>
        <v>运营管理部</v>
      </c>
      <c r="AI638" s="94" t="s">
        <v>919</v>
      </c>
      <c r="AJ638" s="90" t="s">
        <v>107</v>
      </c>
    </row>
    <row r="639" spans="27:36">
      <c r="AA639" t="str">
        <f t="shared" si="25"/>
        <v>曹路支行</v>
      </c>
      <c r="AB639" t="s">
        <v>871</v>
      </c>
      <c r="AC639">
        <v>0</v>
      </c>
      <c r="AD639">
        <v>0</v>
      </c>
      <c r="AE639">
        <v>0</v>
      </c>
      <c r="AF639">
        <v>0</v>
      </c>
      <c r="AG639" t="str">
        <f t="shared" si="26"/>
        <v>曹路支行</v>
      </c>
      <c r="AI639" s="96" t="s">
        <v>970</v>
      </c>
      <c r="AJ639" s="90" t="s">
        <v>107</v>
      </c>
    </row>
    <row r="640" spans="27:36">
      <c r="AA640" t="str">
        <f t="shared" si="25"/>
        <v>施湾支行</v>
      </c>
      <c r="AB640" t="s">
        <v>502</v>
      </c>
      <c r="AC640">
        <v>0</v>
      </c>
      <c r="AD640">
        <v>0</v>
      </c>
      <c r="AE640">
        <v>0</v>
      </c>
      <c r="AF640">
        <v>13000</v>
      </c>
      <c r="AG640" t="str">
        <f t="shared" si="26"/>
        <v>施湾支行</v>
      </c>
      <c r="AI640" s="90" t="s">
        <v>798</v>
      </c>
      <c r="AJ640" s="90" t="s">
        <v>107</v>
      </c>
    </row>
    <row r="641" spans="27:36">
      <c r="AA641" t="str">
        <f t="shared" si="25"/>
        <v>张江支行</v>
      </c>
      <c r="AB641" t="s">
        <v>963</v>
      </c>
      <c r="AC641">
        <v>0</v>
      </c>
      <c r="AD641">
        <v>0</v>
      </c>
      <c r="AE641">
        <v>0</v>
      </c>
      <c r="AF641">
        <v>50000</v>
      </c>
      <c r="AG641" t="str">
        <f t="shared" si="26"/>
        <v>张江支行</v>
      </c>
      <c r="AI641" s="90" t="s">
        <v>294</v>
      </c>
      <c r="AJ641" s="90" t="s">
        <v>107</v>
      </c>
    </row>
    <row r="642" spans="27:36">
      <c r="AA642" t="str">
        <f t="shared" ref="AA642:AA705" si="27">AG642</f>
        <v>施湾支行</v>
      </c>
      <c r="AB642" t="s">
        <v>994</v>
      </c>
      <c r="AC642">
        <v>0</v>
      </c>
      <c r="AD642">
        <v>0</v>
      </c>
      <c r="AE642">
        <v>0</v>
      </c>
      <c r="AF642">
        <v>0</v>
      </c>
      <c r="AG642" t="str">
        <f t="shared" ref="AG642:AG705" si="28">IFERROR(VLOOKUP(AB642,$AI:$AJ,2,FALSE),0)</f>
        <v>施湾支行</v>
      </c>
      <c r="AI642" s="90" t="s">
        <v>838</v>
      </c>
      <c r="AJ642" s="90" t="s">
        <v>107</v>
      </c>
    </row>
    <row r="643" spans="27:36">
      <c r="AA643" t="str">
        <f t="shared" si="27"/>
        <v>零售金融部</v>
      </c>
      <c r="AB643" t="s">
        <v>261</v>
      </c>
      <c r="AC643">
        <v>0</v>
      </c>
      <c r="AD643">
        <v>0</v>
      </c>
      <c r="AE643">
        <v>0</v>
      </c>
      <c r="AF643">
        <v>0</v>
      </c>
      <c r="AG643" t="str">
        <f t="shared" si="28"/>
        <v>零售金融部</v>
      </c>
      <c r="AI643" s="90" t="s">
        <v>457</v>
      </c>
      <c r="AJ643" s="90" t="s">
        <v>107</v>
      </c>
    </row>
    <row r="644" spans="27:36">
      <c r="AA644" t="str">
        <f t="shared" si="27"/>
        <v>川沙支行</v>
      </c>
      <c r="AB644" t="s">
        <v>995</v>
      </c>
      <c r="AC644">
        <v>0</v>
      </c>
      <c r="AD644">
        <v>0</v>
      </c>
      <c r="AE644">
        <v>0</v>
      </c>
      <c r="AF644">
        <v>0</v>
      </c>
      <c r="AG644" t="str">
        <f t="shared" si="28"/>
        <v>川沙支行</v>
      </c>
      <c r="AI644" s="90" t="s">
        <v>652</v>
      </c>
      <c r="AJ644" s="90" t="s">
        <v>107</v>
      </c>
    </row>
    <row r="645" spans="27:36">
      <c r="AA645" t="str">
        <f t="shared" si="27"/>
        <v>南新支行</v>
      </c>
      <c r="AB645" t="s">
        <v>747</v>
      </c>
      <c r="AC645">
        <v>0</v>
      </c>
      <c r="AD645">
        <v>0</v>
      </c>
      <c r="AE645">
        <v>0</v>
      </c>
      <c r="AF645">
        <v>0</v>
      </c>
      <c r="AG645" t="str">
        <f t="shared" si="28"/>
        <v>南新支行</v>
      </c>
      <c r="AI645" s="90" t="s">
        <v>996</v>
      </c>
      <c r="AJ645" s="90" t="s">
        <v>107</v>
      </c>
    </row>
    <row r="646" spans="27:36">
      <c r="AA646" t="str">
        <f t="shared" si="27"/>
        <v>杨思支行</v>
      </c>
      <c r="AB646" t="s">
        <v>198</v>
      </c>
      <c r="AC646">
        <v>0</v>
      </c>
      <c r="AD646">
        <v>0</v>
      </c>
      <c r="AE646">
        <v>3</v>
      </c>
      <c r="AF646">
        <v>0</v>
      </c>
      <c r="AG646" t="str">
        <f t="shared" si="28"/>
        <v>杨思支行</v>
      </c>
      <c r="AI646" s="90" t="s">
        <v>437</v>
      </c>
      <c r="AJ646" s="90" t="s">
        <v>107</v>
      </c>
    </row>
    <row r="647" spans="27:36">
      <c r="AA647" t="str">
        <f t="shared" si="27"/>
        <v>江镇支行</v>
      </c>
      <c r="AB647" t="s">
        <v>997</v>
      </c>
      <c r="AC647">
        <v>0</v>
      </c>
      <c r="AD647">
        <v>0</v>
      </c>
      <c r="AE647">
        <v>0</v>
      </c>
      <c r="AF647">
        <v>0</v>
      </c>
      <c r="AG647" t="str">
        <f t="shared" si="28"/>
        <v>江镇支行</v>
      </c>
      <c r="AI647" s="90" t="s">
        <v>110</v>
      </c>
      <c r="AJ647" s="90" t="s">
        <v>159</v>
      </c>
    </row>
    <row r="648" spans="27:36">
      <c r="AA648" t="str">
        <f t="shared" si="27"/>
        <v>北蔡支行</v>
      </c>
      <c r="AB648" t="s">
        <v>784</v>
      </c>
      <c r="AC648">
        <v>0</v>
      </c>
      <c r="AD648">
        <v>0</v>
      </c>
      <c r="AE648">
        <v>0</v>
      </c>
      <c r="AF648">
        <v>0</v>
      </c>
      <c r="AG648" t="str">
        <f t="shared" si="28"/>
        <v>北蔡支行</v>
      </c>
      <c r="AI648" s="90" t="s">
        <v>544</v>
      </c>
      <c r="AJ648" s="90" t="s">
        <v>107</v>
      </c>
    </row>
    <row r="649" spans="27:36">
      <c r="AA649" t="str">
        <f t="shared" si="27"/>
        <v>潼港分理处</v>
      </c>
      <c r="AB649" t="s">
        <v>911</v>
      </c>
      <c r="AC649">
        <v>0</v>
      </c>
      <c r="AD649">
        <v>0</v>
      </c>
      <c r="AE649">
        <v>0</v>
      </c>
      <c r="AF649">
        <v>0</v>
      </c>
      <c r="AG649" t="str">
        <f t="shared" si="28"/>
        <v>潼港分理处</v>
      </c>
      <c r="AI649" s="90" t="s">
        <v>362</v>
      </c>
      <c r="AJ649" s="90" t="s">
        <v>107</v>
      </c>
    </row>
    <row r="650" spans="27:36">
      <c r="AA650" t="str">
        <f t="shared" si="27"/>
        <v>运营管理部</v>
      </c>
      <c r="AB650" t="s">
        <v>383</v>
      </c>
      <c r="AC650">
        <v>0</v>
      </c>
      <c r="AD650">
        <v>0</v>
      </c>
      <c r="AE650">
        <v>0</v>
      </c>
      <c r="AF650">
        <v>0</v>
      </c>
      <c r="AG650" t="str">
        <f t="shared" si="28"/>
        <v>运营管理部</v>
      </c>
      <c r="AI650" s="90" t="s">
        <v>998</v>
      </c>
      <c r="AJ650" s="90" t="s">
        <v>107</v>
      </c>
    </row>
    <row r="651" spans="27:36">
      <c r="AA651" t="str">
        <f t="shared" si="27"/>
        <v>营业部</v>
      </c>
      <c r="AB651" t="s">
        <v>598</v>
      </c>
      <c r="AC651">
        <v>0</v>
      </c>
      <c r="AD651">
        <v>0</v>
      </c>
      <c r="AE651">
        <v>0</v>
      </c>
      <c r="AF651">
        <v>0</v>
      </c>
      <c r="AG651" t="str">
        <f t="shared" si="28"/>
        <v>营业部</v>
      </c>
      <c r="AI651" s="90" t="s">
        <v>999</v>
      </c>
      <c r="AJ651" s="90" t="s">
        <v>107</v>
      </c>
    </row>
    <row r="652" spans="27:36">
      <c r="AA652" t="str">
        <f t="shared" si="27"/>
        <v>凌兆分理处</v>
      </c>
      <c r="AB652" t="s">
        <v>768</v>
      </c>
      <c r="AC652">
        <v>0</v>
      </c>
      <c r="AD652">
        <v>0</v>
      </c>
      <c r="AE652">
        <v>0</v>
      </c>
      <c r="AF652">
        <v>0</v>
      </c>
      <c r="AG652" t="str">
        <f t="shared" si="28"/>
        <v>凌兆分理处</v>
      </c>
      <c r="AI652" s="90" t="s">
        <v>903</v>
      </c>
      <c r="AJ652" s="90" t="s">
        <v>107</v>
      </c>
    </row>
    <row r="653" spans="27:36">
      <c r="AA653">
        <f t="shared" si="27"/>
        <v>0</v>
      </c>
      <c r="AB653" t="s">
        <v>1000</v>
      </c>
      <c r="AC653">
        <v>0</v>
      </c>
      <c r="AD653">
        <v>0</v>
      </c>
      <c r="AE653">
        <v>0</v>
      </c>
      <c r="AF653">
        <v>0</v>
      </c>
      <c r="AG653">
        <f t="shared" si="28"/>
        <v>0</v>
      </c>
      <c r="AI653" s="90" t="s">
        <v>1002</v>
      </c>
      <c r="AJ653" s="90" t="s">
        <v>107</v>
      </c>
    </row>
    <row r="654" spans="27:36">
      <c r="AA654" t="str">
        <f t="shared" si="27"/>
        <v>施湾支行</v>
      </c>
      <c r="AB654" t="s">
        <v>1001</v>
      </c>
      <c r="AC654">
        <v>0</v>
      </c>
      <c r="AD654">
        <v>0</v>
      </c>
      <c r="AE654">
        <v>0</v>
      </c>
      <c r="AF654">
        <v>0</v>
      </c>
      <c r="AG654" t="str">
        <f t="shared" si="28"/>
        <v>施湾支行</v>
      </c>
      <c r="AI654" s="90" t="s">
        <v>878</v>
      </c>
      <c r="AJ654" s="90" t="s">
        <v>107</v>
      </c>
    </row>
    <row r="655" spans="27:36">
      <c r="AA655" t="str">
        <f t="shared" si="27"/>
        <v>花木支行</v>
      </c>
      <c r="AB655" t="s">
        <v>505</v>
      </c>
      <c r="AC655">
        <v>0</v>
      </c>
      <c r="AD655">
        <v>0</v>
      </c>
      <c r="AE655">
        <v>0</v>
      </c>
      <c r="AF655">
        <v>0</v>
      </c>
      <c r="AG655" t="str">
        <f t="shared" si="28"/>
        <v>花木支行</v>
      </c>
      <c r="AI655" s="90" t="s">
        <v>1004</v>
      </c>
      <c r="AJ655" s="90" t="s">
        <v>107</v>
      </c>
    </row>
    <row r="656" spans="27:36">
      <c r="AA656" t="str">
        <f t="shared" si="27"/>
        <v>合庆支行</v>
      </c>
      <c r="AB656" t="s">
        <v>1003</v>
      </c>
      <c r="AC656">
        <v>0</v>
      </c>
      <c r="AD656">
        <v>0</v>
      </c>
      <c r="AE656">
        <v>0</v>
      </c>
      <c r="AF656">
        <v>100000</v>
      </c>
      <c r="AG656" t="str">
        <f t="shared" si="28"/>
        <v>合庆支行</v>
      </c>
      <c r="AI656" s="95" t="s">
        <v>1005</v>
      </c>
      <c r="AJ656" s="90" t="s">
        <v>107</v>
      </c>
    </row>
    <row r="657" spans="27:36">
      <c r="AA657" t="str">
        <f t="shared" si="27"/>
        <v>运营管理部</v>
      </c>
      <c r="AB657" t="s">
        <v>406</v>
      </c>
      <c r="AC657">
        <v>0</v>
      </c>
      <c r="AD657">
        <v>0</v>
      </c>
      <c r="AE657">
        <v>0</v>
      </c>
      <c r="AF657">
        <v>0</v>
      </c>
      <c r="AG657" t="str">
        <f t="shared" si="28"/>
        <v>运营管理部</v>
      </c>
      <c r="AI657" s="95" t="s">
        <v>955</v>
      </c>
      <c r="AJ657" s="90" t="s">
        <v>102</v>
      </c>
    </row>
    <row r="658" spans="27:36">
      <c r="AA658" t="str">
        <f t="shared" si="27"/>
        <v>高桥支行</v>
      </c>
      <c r="AB658" t="s">
        <v>508</v>
      </c>
      <c r="AC658">
        <v>0</v>
      </c>
      <c r="AD658">
        <v>0</v>
      </c>
      <c r="AE658">
        <v>0</v>
      </c>
      <c r="AF658">
        <v>0</v>
      </c>
      <c r="AG658" t="str">
        <f t="shared" si="28"/>
        <v>高桥支行</v>
      </c>
      <c r="AI658" s="96" t="s">
        <v>452</v>
      </c>
      <c r="AJ658" s="90" t="s">
        <v>102</v>
      </c>
    </row>
    <row r="659" spans="27:36">
      <c r="AA659" t="str">
        <f t="shared" si="27"/>
        <v>杨园支行</v>
      </c>
      <c r="AB659" t="s">
        <v>510</v>
      </c>
      <c r="AC659">
        <v>0</v>
      </c>
      <c r="AD659">
        <v>0</v>
      </c>
      <c r="AE659">
        <v>0</v>
      </c>
      <c r="AF659">
        <v>0</v>
      </c>
      <c r="AG659" t="str">
        <f t="shared" si="28"/>
        <v>杨园支行</v>
      </c>
      <c r="AI659" s="90" t="s">
        <v>83</v>
      </c>
      <c r="AJ659" s="90" t="s">
        <v>102</v>
      </c>
    </row>
    <row r="660" spans="27:36">
      <c r="AA660">
        <f t="shared" si="27"/>
        <v>0</v>
      </c>
      <c r="AB660" t="s">
        <v>1006</v>
      </c>
      <c r="AC660">
        <v>0</v>
      </c>
      <c r="AD660">
        <v>0</v>
      </c>
      <c r="AE660">
        <v>0</v>
      </c>
      <c r="AF660">
        <v>0</v>
      </c>
      <c r="AG660">
        <f t="shared" si="28"/>
        <v>0</v>
      </c>
      <c r="AI660" s="90" t="s">
        <v>881</v>
      </c>
      <c r="AJ660" s="90" t="s">
        <v>102</v>
      </c>
    </row>
    <row r="661" spans="27:36">
      <c r="AA661" t="str">
        <f t="shared" si="27"/>
        <v>市场一部</v>
      </c>
      <c r="AB661" t="s">
        <v>586</v>
      </c>
      <c r="AC661">
        <v>0</v>
      </c>
      <c r="AD661">
        <v>0</v>
      </c>
      <c r="AE661">
        <v>0</v>
      </c>
      <c r="AF661">
        <v>200000</v>
      </c>
      <c r="AG661" t="str">
        <f t="shared" si="28"/>
        <v>市场一部</v>
      </c>
      <c r="AI661" s="90" t="s">
        <v>759</v>
      </c>
      <c r="AJ661" s="90" t="s">
        <v>102</v>
      </c>
    </row>
    <row r="662" spans="27:36">
      <c r="AA662" t="str">
        <f t="shared" si="27"/>
        <v>和炯路支行</v>
      </c>
      <c r="AB662" t="s">
        <v>749</v>
      </c>
      <c r="AC662">
        <v>0</v>
      </c>
      <c r="AD662">
        <v>0</v>
      </c>
      <c r="AE662">
        <v>0</v>
      </c>
      <c r="AF662">
        <v>5600</v>
      </c>
      <c r="AG662" t="str">
        <f t="shared" si="28"/>
        <v>和炯路支行</v>
      </c>
      <c r="AI662" s="90" t="s">
        <v>324</v>
      </c>
      <c r="AJ662" s="90" t="s">
        <v>102</v>
      </c>
    </row>
    <row r="663" spans="27:36">
      <c r="AA663" t="str">
        <f t="shared" si="27"/>
        <v>北蔡支行</v>
      </c>
      <c r="AB663" t="s">
        <v>512</v>
      </c>
      <c r="AC663">
        <v>0</v>
      </c>
      <c r="AD663">
        <v>0</v>
      </c>
      <c r="AE663">
        <v>0</v>
      </c>
      <c r="AF663">
        <v>0</v>
      </c>
      <c r="AG663" t="str">
        <f t="shared" si="28"/>
        <v>北蔡支行</v>
      </c>
      <c r="AI663" s="90" t="s">
        <v>1008</v>
      </c>
      <c r="AJ663" s="90" t="s">
        <v>102</v>
      </c>
    </row>
    <row r="664" spans="27:36">
      <c r="AA664" t="str">
        <f t="shared" si="27"/>
        <v>黄楼支行</v>
      </c>
      <c r="AB664" t="s">
        <v>1007</v>
      </c>
      <c r="AC664">
        <v>0</v>
      </c>
      <c r="AD664">
        <v>0</v>
      </c>
      <c r="AE664">
        <v>0</v>
      </c>
      <c r="AF664">
        <v>0</v>
      </c>
      <c r="AG664" t="str">
        <f t="shared" si="28"/>
        <v>黄楼支行</v>
      </c>
      <c r="AI664" s="90" t="s">
        <v>1009</v>
      </c>
      <c r="AJ664" s="90" t="s">
        <v>102</v>
      </c>
    </row>
    <row r="665" spans="27:36">
      <c r="AA665" t="str">
        <f t="shared" si="27"/>
        <v>金桥支行</v>
      </c>
      <c r="AB665" t="s">
        <v>846</v>
      </c>
      <c r="AC665">
        <v>0</v>
      </c>
      <c r="AD665">
        <v>0</v>
      </c>
      <c r="AE665">
        <v>0</v>
      </c>
      <c r="AF665">
        <v>0</v>
      </c>
      <c r="AG665" t="str">
        <f t="shared" si="28"/>
        <v>金桥支行</v>
      </c>
      <c r="AI665" s="90" t="s">
        <v>1010</v>
      </c>
      <c r="AJ665" s="90" t="s">
        <v>102</v>
      </c>
    </row>
    <row r="666" spans="27:36">
      <c r="AA666" t="str">
        <f t="shared" si="27"/>
        <v>东波分理处</v>
      </c>
      <c r="AB666" t="s">
        <v>514</v>
      </c>
      <c r="AC666">
        <v>0</v>
      </c>
      <c r="AD666">
        <v>3200</v>
      </c>
      <c r="AE666">
        <v>1</v>
      </c>
      <c r="AF666">
        <v>13000</v>
      </c>
      <c r="AG666" t="str">
        <f t="shared" si="28"/>
        <v>东波分理处</v>
      </c>
      <c r="AI666" s="90" t="s">
        <v>304</v>
      </c>
      <c r="AJ666" s="90" t="s">
        <v>102</v>
      </c>
    </row>
    <row r="667" spans="27:36">
      <c r="AA667" t="str">
        <f t="shared" si="27"/>
        <v>金桥支行</v>
      </c>
      <c r="AB667" t="s">
        <v>854</v>
      </c>
      <c r="AC667">
        <v>0</v>
      </c>
      <c r="AD667">
        <v>0</v>
      </c>
      <c r="AE667">
        <v>0</v>
      </c>
      <c r="AF667">
        <v>0</v>
      </c>
      <c r="AG667" t="str">
        <f t="shared" si="28"/>
        <v>金桥支行</v>
      </c>
      <c r="AI667" s="93" t="s">
        <v>641</v>
      </c>
      <c r="AJ667" s="90" t="s">
        <v>35</v>
      </c>
    </row>
    <row r="668" spans="27:36">
      <c r="AA668" t="str">
        <f t="shared" si="27"/>
        <v>公司金融部</v>
      </c>
      <c r="AB668" t="s">
        <v>234</v>
      </c>
      <c r="AC668">
        <v>0</v>
      </c>
      <c r="AD668">
        <v>0</v>
      </c>
      <c r="AE668">
        <v>0</v>
      </c>
      <c r="AF668">
        <v>0</v>
      </c>
      <c r="AG668" t="str">
        <f t="shared" si="28"/>
        <v>公司金融部</v>
      </c>
      <c r="AI668" s="94" t="s">
        <v>946</v>
      </c>
      <c r="AJ668" s="90" t="s">
        <v>35</v>
      </c>
    </row>
    <row r="669" spans="27:36">
      <c r="AA669" t="str">
        <f t="shared" si="27"/>
        <v>南新分理处</v>
      </c>
      <c r="AB669" t="s">
        <v>828</v>
      </c>
      <c r="AC669">
        <v>0</v>
      </c>
      <c r="AD669">
        <v>0</v>
      </c>
      <c r="AE669">
        <v>0</v>
      </c>
      <c r="AF669">
        <v>20000</v>
      </c>
      <c r="AG669" t="str">
        <f t="shared" si="28"/>
        <v>南新分理处</v>
      </c>
      <c r="AI669" s="95" t="s">
        <v>491</v>
      </c>
      <c r="AJ669" s="90" t="s">
        <v>35</v>
      </c>
    </row>
    <row r="670" spans="27:36">
      <c r="AA670">
        <f t="shared" si="27"/>
        <v>0</v>
      </c>
      <c r="AB670" t="s">
        <v>1011</v>
      </c>
      <c r="AC670">
        <v>0</v>
      </c>
      <c r="AD670">
        <v>0</v>
      </c>
      <c r="AE670">
        <v>0</v>
      </c>
      <c r="AF670">
        <v>0</v>
      </c>
      <c r="AG670">
        <f t="shared" si="28"/>
        <v>0</v>
      </c>
      <c r="AI670" s="90" t="s">
        <v>780</v>
      </c>
      <c r="AJ670" s="90" t="s">
        <v>35</v>
      </c>
    </row>
    <row r="671" spans="27:36">
      <c r="AA671">
        <f t="shared" si="27"/>
        <v>0</v>
      </c>
      <c r="AB671" t="s">
        <v>1012</v>
      </c>
      <c r="AC671">
        <v>0</v>
      </c>
      <c r="AD671">
        <v>0</v>
      </c>
      <c r="AE671">
        <v>0</v>
      </c>
      <c r="AF671">
        <v>0</v>
      </c>
      <c r="AG671">
        <f t="shared" si="28"/>
        <v>0</v>
      </c>
      <c r="AI671" s="96" t="s">
        <v>105</v>
      </c>
      <c r="AJ671" s="90" t="s">
        <v>35</v>
      </c>
    </row>
    <row r="672" spans="27:36">
      <c r="AA672">
        <f t="shared" si="27"/>
        <v>0</v>
      </c>
      <c r="AB672" t="s">
        <v>1013</v>
      </c>
      <c r="AC672">
        <v>0</v>
      </c>
      <c r="AD672">
        <v>0</v>
      </c>
      <c r="AE672">
        <v>0</v>
      </c>
      <c r="AF672">
        <v>0</v>
      </c>
      <c r="AG672">
        <f t="shared" si="28"/>
        <v>0</v>
      </c>
      <c r="AI672" s="90" t="s">
        <v>1014</v>
      </c>
      <c r="AJ672" s="90" t="s">
        <v>35</v>
      </c>
    </row>
    <row r="673" spans="27:36">
      <c r="AA673" t="str">
        <f t="shared" si="27"/>
        <v>曹路支行</v>
      </c>
      <c r="AB673" t="s">
        <v>865</v>
      </c>
      <c r="AC673">
        <v>0</v>
      </c>
      <c r="AD673">
        <v>0</v>
      </c>
      <c r="AE673">
        <v>0</v>
      </c>
      <c r="AF673">
        <v>0</v>
      </c>
      <c r="AG673" t="str">
        <f t="shared" si="28"/>
        <v>曹路支行</v>
      </c>
      <c r="AI673" s="90" t="s">
        <v>161</v>
      </c>
      <c r="AJ673" s="90" t="s">
        <v>35</v>
      </c>
    </row>
    <row r="674" spans="27:36">
      <c r="AA674" t="str">
        <f t="shared" si="27"/>
        <v>凌桥支行</v>
      </c>
      <c r="AB674" t="s">
        <v>907</v>
      </c>
      <c r="AC674">
        <v>0</v>
      </c>
      <c r="AD674">
        <v>0</v>
      </c>
      <c r="AE674">
        <v>0</v>
      </c>
      <c r="AF674">
        <v>0</v>
      </c>
      <c r="AG674" t="str">
        <f t="shared" si="28"/>
        <v>凌桥支行</v>
      </c>
      <c r="AI674" s="90" t="s">
        <v>1015</v>
      </c>
      <c r="AJ674" s="90" t="s">
        <v>35</v>
      </c>
    </row>
    <row r="675" spans="27:36">
      <c r="AA675" t="str">
        <f t="shared" si="27"/>
        <v>五星路支行</v>
      </c>
      <c r="AB675" t="s">
        <v>516</v>
      </c>
      <c r="AC675">
        <v>0</v>
      </c>
      <c r="AD675">
        <v>0</v>
      </c>
      <c r="AE675">
        <v>1</v>
      </c>
      <c r="AF675">
        <v>0</v>
      </c>
      <c r="AG675" t="str">
        <f t="shared" si="28"/>
        <v>五星路支行</v>
      </c>
      <c r="AI675" s="90" t="s">
        <v>542</v>
      </c>
      <c r="AJ675" s="90" t="s">
        <v>35</v>
      </c>
    </row>
    <row r="676" spans="27:36">
      <c r="AA676" t="str">
        <f t="shared" si="27"/>
        <v>零售市场部</v>
      </c>
      <c r="AB676" t="s">
        <v>617</v>
      </c>
      <c r="AC676">
        <v>0</v>
      </c>
      <c r="AD676">
        <v>0</v>
      </c>
      <c r="AE676">
        <v>0</v>
      </c>
      <c r="AF676">
        <v>0</v>
      </c>
      <c r="AG676" t="str">
        <f t="shared" si="28"/>
        <v>零售市场部</v>
      </c>
      <c r="AI676" s="90" t="s">
        <v>471</v>
      </c>
      <c r="AJ676" s="90" t="s">
        <v>35</v>
      </c>
    </row>
    <row r="677" spans="27:36">
      <c r="AA677" t="str">
        <f t="shared" si="27"/>
        <v>高东支行</v>
      </c>
      <c r="AB677" t="s">
        <v>937</v>
      </c>
      <c r="AC677">
        <v>0</v>
      </c>
      <c r="AD677">
        <v>0</v>
      </c>
      <c r="AE677">
        <v>0</v>
      </c>
      <c r="AF677">
        <v>0</v>
      </c>
      <c r="AG677" t="str">
        <f t="shared" si="28"/>
        <v>高东支行</v>
      </c>
      <c r="AI677" s="90" t="s">
        <v>384</v>
      </c>
      <c r="AJ677" s="90" t="s">
        <v>35</v>
      </c>
    </row>
    <row r="678" spans="27:36">
      <c r="AA678" t="str">
        <f t="shared" si="27"/>
        <v>公司金融部</v>
      </c>
      <c r="AB678" t="s">
        <v>220</v>
      </c>
      <c r="AC678">
        <v>0</v>
      </c>
      <c r="AD678">
        <v>0</v>
      </c>
      <c r="AE678">
        <v>0</v>
      </c>
      <c r="AF678">
        <v>0</v>
      </c>
      <c r="AG678" t="str">
        <f t="shared" si="28"/>
        <v>公司金融部</v>
      </c>
      <c r="AI678" s="90" t="s">
        <v>1003</v>
      </c>
      <c r="AJ678" s="90" t="s">
        <v>35</v>
      </c>
    </row>
    <row r="679" spans="27:36">
      <c r="AA679" t="str">
        <f t="shared" si="27"/>
        <v>运营管理部</v>
      </c>
      <c r="AB679" t="s">
        <v>389</v>
      </c>
      <c r="AC679">
        <v>0</v>
      </c>
      <c r="AD679">
        <v>0</v>
      </c>
      <c r="AE679">
        <v>0</v>
      </c>
      <c r="AF679">
        <v>0</v>
      </c>
      <c r="AG679" t="str">
        <f t="shared" si="28"/>
        <v>运营管理部</v>
      </c>
      <c r="AI679" s="90" t="s">
        <v>253</v>
      </c>
      <c r="AJ679" s="90" t="s">
        <v>35</v>
      </c>
    </row>
    <row r="680" spans="27:36">
      <c r="AA680">
        <f t="shared" si="27"/>
        <v>0</v>
      </c>
      <c r="AB680" t="s">
        <v>1016</v>
      </c>
      <c r="AC680">
        <v>0</v>
      </c>
      <c r="AD680">
        <v>0</v>
      </c>
      <c r="AE680">
        <v>0</v>
      </c>
      <c r="AF680">
        <v>0</v>
      </c>
      <c r="AG680">
        <f t="shared" si="28"/>
        <v>0</v>
      </c>
      <c r="AI680" s="90" t="s">
        <v>697</v>
      </c>
      <c r="AJ680" s="90" t="s">
        <v>35</v>
      </c>
    </row>
    <row r="681" spans="27:36">
      <c r="AA681" t="str">
        <f t="shared" si="27"/>
        <v>零售市场部</v>
      </c>
      <c r="AB681" t="s">
        <v>620</v>
      </c>
      <c r="AC681">
        <v>0</v>
      </c>
      <c r="AD681">
        <v>0</v>
      </c>
      <c r="AE681">
        <v>0</v>
      </c>
      <c r="AF681">
        <v>0</v>
      </c>
      <c r="AG681" t="str">
        <f t="shared" si="28"/>
        <v>零售市场部</v>
      </c>
      <c r="AI681" s="90" t="s">
        <v>898</v>
      </c>
      <c r="AJ681" s="90" t="s">
        <v>35</v>
      </c>
    </row>
    <row r="682" spans="27:36">
      <c r="AA682" t="str">
        <f t="shared" si="27"/>
        <v>营业部</v>
      </c>
      <c r="AB682" t="s">
        <v>519</v>
      </c>
      <c r="AC682">
        <v>0</v>
      </c>
      <c r="AD682">
        <v>0</v>
      </c>
      <c r="AE682">
        <v>0</v>
      </c>
      <c r="AF682">
        <v>0</v>
      </c>
      <c r="AG682" t="str">
        <f t="shared" si="28"/>
        <v>营业部</v>
      </c>
      <c r="AI682" s="90" t="s">
        <v>1017</v>
      </c>
      <c r="AJ682" s="90" t="s">
        <v>35</v>
      </c>
    </row>
    <row r="683" spans="27:36">
      <c r="AA683" t="str">
        <f t="shared" si="27"/>
        <v>合庆支行</v>
      </c>
      <c r="AB683" t="s">
        <v>1014</v>
      </c>
      <c r="AC683">
        <v>0</v>
      </c>
      <c r="AD683">
        <v>0</v>
      </c>
      <c r="AE683">
        <v>0</v>
      </c>
      <c r="AF683">
        <v>0</v>
      </c>
      <c r="AG683" t="str">
        <f t="shared" si="28"/>
        <v>合庆支行</v>
      </c>
      <c r="AI683" s="90" t="s">
        <v>1018</v>
      </c>
      <c r="AJ683" s="90" t="s">
        <v>35</v>
      </c>
    </row>
    <row r="684" spans="27:36">
      <c r="AA684" t="str">
        <f t="shared" si="27"/>
        <v>益江分理处</v>
      </c>
      <c r="AB684" t="s">
        <v>522</v>
      </c>
      <c r="AC684">
        <v>0</v>
      </c>
      <c r="AD684">
        <v>0</v>
      </c>
      <c r="AE684">
        <v>0</v>
      </c>
      <c r="AF684">
        <v>50000</v>
      </c>
      <c r="AG684" t="str">
        <f t="shared" si="28"/>
        <v>益江分理处</v>
      </c>
      <c r="AI684" s="90" t="s">
        <v>1019</v>
      </c>
      <c r="AJ684" s="90" t="s">
        <v>35</v>
      </c>
    </row>
    <row r="685" spans="27:36">
      <c r="AA685">
        <f t="shared" si="27"/>
        <v>0</v>
      </c>
      <c r="AB685" t="s">
        <v>525</v>
      </c>
      <c r="AC685">
        <v>0</v>
      </c>
      <c r="AD685">
        <v>0</v>
      </c>
      <c r="AE685">
        <v>0</v>
      </c>
      <c r="AF685">
        <v>0</v>
      </c>
      <c r="AG685">
        <f t="shared" si="28"/>
        <v>0</v>
      </c>
      <c r="AI685" s="90" t="s">
        <v>1020</v>
      </c>
      <c r="AJ685" s="90" t="s">
        <v>35</v>
      </c>
    </row>
    <row r="686" spans="27:36">
      <c r="AA686" t="str">
        <f t="shared" si="27"/>
        <v>杨园支行</v>
      </c>
      <c r="AB686" t="s">
        <v>951</v>
      </c>
      <c r="AC686">
        <v>0</v>
      </c>
      <c r="AD686">
        <v>0</v>
      </c>
      <c r="AE686">
        <v>0</v>
      </c>
      <c r="AF686">
        <v>0</v>
      </c>
      <c r="AG686" t="str">
        <f t="shared" si="28"/>
        <v>杨园支行</v>
      </c>
      <c r="AI686" s="90" t="s">
        <v>1021</v>
      </c>
      <c r="AJ686" s="90" t="s">
        <v>35</v>
      </c>
    </row>
    <row r="687" spans="27:36">
      <c r="AA687" t="str">
        <f t="shared" si="27"/>
        <v>黄楼支行</v>
      </c>
      <c r="AB687" t="s">
        <v>528</v>
      </c>
      <c r="AC687">
        <v>0</v>
      </c>
      <c r="AD687">
        <v>0</v>
      </c>
      <c r="AE687">
        <v>1</v>
      </c>
      <c r="AF687">
        <v>0</v>
      </c>
      <c r="AG687" t="str">
        <f t="shared" si="28"/>
        <v>黄楼支行</v>
      </c>
      <c r="AI687" s="90" t="s">
        <v>1022</v>
      </c>
      <c r="AJ687" s="90" t="s">
        <v>35</v>
      </c>
    </row>
    <row r="688" spans="27:36">
      <c r="AA688" t="str">
        <f t="shared" si="27"/>
        <v>杨园支行</v>
      </c>
      <c r="AB688" t="s">
        <v>531</v>
      </c>
      <c r="AC688">
        <v>0</v>
      </c>
      <c r="AD688">
        <v>0</v>
      </c>
      <c r="AE688">
        <v>0</v>
      </c>
      <c r="AF688">
        <v>0</v>
      </c>
      <c r="AG688" t="str">
        <f t="shared" si="28"/>
        <v>杨园支行</v>
      </c>
      <c r="AI688" s="90" t="s">
        <v>978</v>
      </c>
      <c r="AJ688" s="90" t="s">
        <v>35</v>
      </c>
    </row>
    <row r="689" spans="27:36">
      <c r="AA689">
        <f t="shared" si="27"/>
        <v>0</v>
      </c>
      <c r="AB689" t="s">
        <v>1023</v>
      </c>
      <c r="AC689">
        <v>0</v>
      </c>
      <c r="AD689">
        <v>0</v>
      </c>
      <c r="AE689">
        <v>0</v>
      </c>
      <c r="AF689">
        <v>0</v>
      </c>
      <c r="AG689">
        <f t="shared" si="28"/>
        <v>0</v>
      </c>
      <c r="AI689" s="90" t="s">
        <v>1024</v>
      </c>
      <c r="AJ689" s="90" t="s">
        <v>35</v>
      </c>
    </row>
    <row r="690" spans="27:36">
      <c r="AA690" t="str">
        <f t="shared" si="27"/>
        <v>公司金融部</v>
      </c>
      <c r="AB690" t="s">
        <v>217</v>
      </c>
      <c r="AC690">
        <v>0</v>
      </c>
      <c r="AD690">
        <v>0</v>
      </c>
      <c r="AE690">
        <v>0</v>
      </c>
      <c r="AF690">
        <v>0</v>
      </c>
      <c r="AG690" t="str">
        <f t="shared" si="28"/>
        <v>公司金融部</v>
      </c>
      <c r="AI690" s="90" t="s">
        <v>499</v>
      </c>
      <c r="AJ690" s="90" t="s">
        <v>61</v>
      </c>
    </row>
    <row r="691" spans="27:36">
      <c r="AA691">
        <f t="shared" si="27"/>
        <v>0</v>
      </c>
      <c r="AB691" t="s">
        <v>1025</v>
      </c>
      <c r="AC691">
        <v>0</v>
      </c>
      <c r="AD691">
        <v>0</v>
      </c>
      <c r="AE691">
        <v>0</v>
      </c>
      <c r="AF691">
        <v>0</v>
      </c>
      <c r="AG691">
        <f t="shared" si="28"/>
        <v>0</v>
      </c>
      <c r="AI691" s="90" t="s">
        <v>555</v>
      </c>
      <c r="AJ691" s="90" t="s">
        <v>61</v>
      </c>
    </row>
    <row r="692" spans="27:36">
      <c r="AA692" t="str">
        <f t="shared" si="27"/>
        <v>凌桥支行</v>
      </c>
      <c r="AB692" t="s">
        <v>905</v>
      </c>
      <c r="AC692">
        <v>0</v>
      </c>
      <c r="AD692">
        <v>0</v>
      </c>
      <c r="AE692">
        <v>3</v>
      </c>
      <c r="AF692">
        <v>0</v>
      </c>
      <c r="AG692" t="str">
        <f t="shared" si="28"/>
        <v>凌桥支行</v>
      </c>
      <c r="AI692" s="95" t="s">
        <v>434</v>
      </c>
      <c r="AJ692" s="90" t="s">
        <v>61</v>
      </c>
    </row>
    <row r="693" spans="27:36">
      <c r="AA693" t="str">
        <f t="shared" si="27"/>
        <v>高东支行</v>
      </c>
      <c r="AB693" t="s">
        <v>941</v>
      </c>
      <c r="AC693">
        <v>0</v>
      </c>
      <c r="AD693">
        <v>0</v>
      </c>
      <c r="AE693">
        <v>0</v>
      </c>
      <c r="AF693">
        <v>0</v>
      </c>
      <c r="AG693" t="str">
        <f t="shared" si="28"/>
        <v>高东支行</v>
      </c>
      <c r="AI693" s="96" t="s">
        <v>1027</v>
      </c>
      <c r="AJ693" s="90" t="s">
        <v>61</v>
      </c>
    </row>
    <row r="694" spans="27:36">
      <c r="AA694">
        <f t="shared" si="27"/>
        <v>0</v>
      </c>
      <c r="AB694" t="s">
        <v>1026</v>
      </c>
      <c r="AC694">
        <v>0</v>
      </c>
      <c r="AD694">
        <v>0</v>
      </c>
      <c r="AE694">
        <v>0</v>
      </c>
      <c r="AF694">
        <v>0</v>
      </c>
      <c r="AG694">
        <f t="shared" si="28"/>
        <v>0</v>
      </c>
      <c r="AI694" s="90" t="s">
        <v>1028</v>
      </c>
      <c r="AJ694" s="90" t="s">
        <v>61</v>
      </c>
    </row>
    <row r="695" spans="27:36">
      <c r="AA695" t="str">
        <f t="shared" si="27"/>
        <v>孙桥支行</v>
      </c>
      <c r="AB695" t="s">
        <v>983</v>
      </c>
      <c r="AC695">
        <v>0</v>
      </c>
      <c r="AD695">
        <v>0</v>
      </c>
      <c r="AE695">
        <v>0</v>
      </c>
      <c r="AF695">
        <v>0</v>
      </c>
      <c r="AG695" t="str">
        <f t="shared" si="28"/>
        <v>孙桥支行</v>
      </c>
      <c r="AI695" s="90" t="s">
        <v>1029</v>
      </c>
      <c r="AJ695" s="90" t="s">
        <v>61</v>
      </c>
    </row>
    <row r="696" spans="27:36">
      <c r="AA696" t="str">
        <f t="shared" si="27"/>
        <v>凌兆分理处</v>
      </c>
      <c r="AB696" t="s">
        <v>712</v>
      </c>
      <c r="AC696">
        <v>0</v>
      </c>
      <c r="AD696">
        <v>0</v>
      </c>
      <c r="AE696">
        <v>0</v>
      </c>
      <c r="AF696">
        <v>0</v>
      </c>
      <c r="AG696" t="str">
        <f t="shared" si="28"/>
        <v>凌兆分理处</v>
      </c>
      <c r="AI696" s="90" t="s">
        <v>496</v>
      </c>
      <c r="AJ696" s="90" t="s">
        <v>61</v>
      </c>
    </row>
    <row r="697" spans="27:36">
      <c r="AA697" t="str">
        <f t="shared" si="27"/>
        <v>川沙支行</v>
      </c>
      <c r="AB697" t="s">
        <v>1030</v>
      </c>
      <c r="AC697">
        <v>0</v>
      </c>
      <c r="AD697">
        <v>0</v>
      </c>
      <c r="AE697">
        <v>0</v>
      </c>
      <c r="AF697">
        <v>90000</v>
      </c>
      <c r="AG697" t="str">
        <f t="shared" si="28"/>
        <v>川沙支行</v>
      </c>
      <c r="AI697" s="90" t="s">
        <v>1031</v>
      </c>
      <c r="AJ697" s="90" t="s">
        <v>61</v>
      </c>
    </row>
    <row r="698" spans="27:36">
      <c r="AA698" t="str">
        <f t="shared" si="27"/>
        <v>人力资源部</v>
      </c>
      <c r="AB698" t="s">
        <v>170</v>
      </c>
      <c r="AC698">
        <v>0</v>
      </c>
      <c r="AD698">
        <v>0</v>
      </c>
      <c r="AE698">
        <v>0</v>
      </c>
      <c r="AF698">
        <v>0</v>
      </c>
      <c r="AG698" t="str">
        <f t="shared" si="28"/>
        <v>人力资源部</v>
      </c>
      <c r="AI698" s="90" t="s">
        <v>1032</v>
      </c>
      <c r="AJ698" s="90" t="s">
        <v>61</v>
      </c>
    </row>
    <row r="699" spans="27:36">
      <c r="AA699" t="str">
        <f t="shared" si="27"/>
        <v>三林支行</v>
      </c>
      <c r="AB699" t="s">
        <v>252</v>
      </c>
      <c r="AC699">
        <v>0</v>
      </c>
      <c r="AD699">
        <v>0</v>
      </c>
      <c r="AE699">
        <v>0</v>
      </c>
      <c r="AF699">
        <v>0</v>
      </c>
      <c r="AG699" t="str">
        <f t="shared" si="28"/>
        <v>三林支行</v>
      </c>
      <c r="AI699" s="90" t="s">
        <v>1033</v>
      </c>
      <c r="AJ699" s="90" t="s">
        <v>34</v>
      </c>
    </row>
    <row r="700" spans="27:36">
      <c r="AA700" t="str">
        <f t="shared" si="27"/>
        <v>运营管理部</v>
      </c>
      <c r="AB700" t="s">
        <v>392</v>
      </c>
      <c r="AC700">
        <v>0</v>
      </c>
      <c r="AD700">
        <v>0</v>
      </c>
      <c r="AE700">
        <v>0</v>
      </c>
      <c r="AF700">
        <v>0</v>
      </c>
      <c r="AG700" t="str">
        <f t="shared" si="28"/>
        <v>运营管理部</v>
      </c>
      <c r="AI700" s="90" t="s">
        <v>336</v>
      </c>
      <c r="AJ700" s="90" t="s">
        <v>34</v>
      </c>
    </row>
    <row r="701" spans="27:36">
      <c r="AA701" t="str">
        <f t="shared" si="27"/>
        <v>金桥支行</v>
      </c>
      <c r="AB701" t="s">
        <v>842</v>
      </c>
      <c r="AC701">
        <v>0</v>
      </c>
      <c r="AD701">
        <v>0</v>
      </c>
      <c r="AE701">
        <v>0</v>
      </c>
      <c r="AF701">
        <v>0</v>
      </c>
      <c r="AG701" t="str">
        <f t="shared" si="28"/>
        <v>金桥支行</v>
      </c>
      <c r="AI701" s="93" t="s">
        <v>59</v>
      </c>
      <c r="AJ701" s="90" t="s">
        <v>34</v>
      </c>
    </row>
    <row r="702" spans="27:36">
      <c r="AA702" t="str">
        <f t="shared" si="27"/>
        <v>洋泾支行</v>
      </c>
      <c r="AB702" t="s">
        <v>256</v>
      </c>
      <c r="AC702">
        <v>0</v>
      </c>
      <c r="AD702">
        <v>0</v>
      </c>
      <c r="AE702">
        <v>0</v>
      </c>
      <c r="AF702">
        <v>231000</v>
      </c>
      <c r="AG702" t="str">
        <f t="shared" si="28"/>
        <v>洋泾支行</v>
      </c>
      <c r="AI702" s="95" t="s">
        <v>338</v>
      </c>
      <c r="AJ702" s="90" t="s">
        <v>34</v>
      </c>
    </row>
    <row r="703" spans="27:36">
      <c r="AA703">
        <f t="shared" si="27"/>
        <v>0</v>
      </c>
      <c r="AB703" t="s">
        <v>1034</v>
      </c>
      <c r="AC703">
        <v>0</v>
      </c>
      <c r="AD703">
        <v>0</v>
      </c>
      <c r="AE703">
        <v>0</v>
      </c>
      <c r="AF703">
        <v>0</v>
      </c>
      <c r="AG703">
        <f t="shared" si="28"/>
        <v>0</v>
      </c>
      <c r="AI703" s="94" t="s">
        <v>164</v>
      </c>
      <c r="AJ703" s="90" t="s">
        <v>34</v>
      </c>
    </row>
    <row r="704" spans="27:36">
      <c r="AA704">
        <f t="shared" si="27"/>
        <v>0</v>
      </c>
      <c r="AB704" t="s">
        <v>1035</v>
      </c>
      <c r="AC704">
        <v>0</v>
      </c>
      <c r="AD704">
        <v>0</v>
      </c>
      <c r="AE704">
        <v>0</v>
      </c>
      <c r="AF704">
        <v>0</v>
      </c>
      <c r="AG704">
        <f t="shared" si="28"/>
        <v>0</v>
      </c>
      <c r="AI704" s="94" t="s">
        <v>917</v>
      </c>
      <c r="AJ704" s="90" t="s">
        <v>34</v>
      </c>
    </row>
    <row r="705" spans="27:36">
      <c r="AA705" t="str">
        <f t="shared" si="27"/>
        <v>花木支行</v>
      </c>
      <c r="AB705" t="s">
        <v>688</v>
      </c>
      <c r="AC705">
        <v>0</v>
      </c>
      <c r="AD705">
        <v>0</v>
      </c>
      <c r="AE705">
        <v>0</v>
      </c>
      <c r="AF705">
        <v>0</v>
      </c>
      <c r="AG705" t="str">
        <f t="shared" si="28"/>
        <v>花木支行</v>
      </c>
      <c r="AI705" s="90" t="s">
        <v>987</v>
      </c>
      <c r="AJ705" s="90" t="s">
        <v>34</v>
      </c>
    </row>
    <row r="706" spans="27:36">
      <c r="AA706" t="str">
        <f t="shared" ref="AA706:AA739" si="29">AG706</f>
        <v>孙桥支行</v>
      </c>
      <c r="AB706" t="s">
        <v>536</v>
      </c>
      <c r="AC706">
        <v>0</v>
      </c>
      <c r="AD706">
        <v>0</v>
      </c>
      <c r="AE706">
        <v>0</v>
      </c>
      <c r="AF706">
        <v>0</v>
      </c>
      <c r="AG706" t="str">
        <f t="shared" ref="AG706:AG739" si="30">IFERROR(VLOOKUP(AB706,$AI:$AJ,2,FALSE),0)</f>
        <v>孙桥支行</v>
      </c>
      <c r="AI706" s="96" t="s">
        <v>1030</v>
      </c>
      <c r="AJ706" s="90" t="s">
        <v>34</v>
      </c>
    </row>
    <row r="707" spans="27:36">
      <c r="AA707" t="str">
        <f t="shared" si="29"/>
        <v>江镇支行</v>
      </c>
      <c r="AB707" t="s">
        <v>1036</v>
      </c>
      <c r="AC707">
        <v>0</v>
      </c>
      <c r="AD707">
        <v>0</v>
      </c>
      <c r="AE707">
        <v>0</v>
      </c>
      <c r="AF707">
        <v>0</v>
      </c>
      <c r="AG707" t="str">
        <f t="shared" si="30"/>
        <v>江镇支行</v>
      </c>
      <c r="AI707" s="90" t="s">
        <v>401</v>
      </c>
      <c r="AJ707" s="90" t="s">
        <v>34</v>
      </c>
    </row>
    <row r="708" spans="27:36">
      <c r="AA708" t="str">
        <f t="shared" si="29"/>
        <v>高桥支行</v>
      </c>
      <c r="AB708" t="s">
        <v>896</v>
      </c>
      <c r="AC708">
        <v>0</v>
      </c>
      <c r="AD708">
        <v>0</v>
      </c>
      <c r="AE708">
        <v>0</v>
      </c>
      <c r="AF708">
        <v>0</v>
      </c>
      <c r="AG708" t="str">
        <f t="shared" si="30"/>
        <v>高桥支行</v>
      </c>
      <c r="AI708" s="90" t="s">
        <v>89</v>
      </c>
      <c r="AJ708" s="90" t="s">
        <v>34</v>
      </c>
    </row>
    <row r="709" spans="27:36">
      <c r="AA709" t="str">
        <f t="shared" si="29"/>
        <v>授信审批部</v>
      </c>
      <c r="AB709" t="s">
        <v>541</v>
      </c>
      <c r="AC709">
        <v>0</v>
      </c>
      <c r="AD709">
        <v>0</v>
      </c>
      <c r="AE709">
        <v>0</v>
      </c>
      <c r="AF709">
        <v>0</v>
      </c>
      <c r="AG709" t="str">
        <f t="shared" si="30"/>
        <v>授信审批部</v>
      </c>
      <c r="AI709" s="90" t="s">
        <v>48</v>
      </c>
      <c r="AJ709" s="90" t="s">
        <v>34</v>
      </c>
    </row>
    <row r="710" spans="27:36">
      <c r="AA710" t="str">
        <f t="shared" si="29"/>
        <v>金桥支行</v>
      </c>
      <c r="AB710" t="s">
        <v>539</v>
      </c>
      <c r="AC710">
        <v>0</v>
      </c>
      <c r="AD710">
        <v>0</v>
      </c>
      <c r="AE710">
        <v>0</v>
      </c>
      <c r="AF710">
        <v>80000</v>
      </c>
      <c r="AG710" t="str">
        <f t="shared" si="30"/>
        <v>金桥支行</v>
      </c>
      <c r="AI710" s="90" t="s">
        <v>347</v>
      </c>
      <c r="AJ710" s="90" t="s">
        <v>78</v>
      </c>
    </row>
    <row r="711" spans="27:36">
      <c r="AA711">
        <f t="shared" si="29"/>
        <v>0</v>
      </c>
      <c r="AB711" t="s">
        <v>1037</v>
      </c>
      <c r="AC711">
        <v>0</v>
      </c>
      <c r="AD711">
        <v>0</v>
      </c>
      <c r="AE711">
        <v>0</v>
      </c>
      <c r="AF711">
        <v>0</v>
      </c>
      <c r="AG711">
        <f t="shared" si="30"/>
        <v>0</v>
      </c>
      <c r="AI711" s="90" t="s">
        <v>702</v>
      </c>
      <c r="AJ711" s="90" t="s">
        <v>34</v>
      </c>
    </row>
    <row r="712" spans="27:36">
      <c r="AA712" t="str">
        <f t="shared" si="29"/>
        <v>曹路支行</v>
      </c>
      <c r="AB712" t="s">
        <v>866</v>
      </c>
      <c r="AC712">
        <v>0</v>
      </c>
      <c r="AD712">
        <v>0</v>
      </c>
      <c r="AE712">
        <v>0</v>
      </c>
      <c r="AF712">
        <v>0</v>
      </c>
      <c r="AG712" t="str">
        <f t="shared" si="30"/>
        <v>曹路支行</v>
      </c>
      <c r="AI712" s="90" t="s">
        <v>656</v>
      </c>
      <c r="AJ712" s="90" t="s">
        <v>34</v>
      </c>
    </row>
    <row r="713" spans="27:36">
      <c r="AA713" t="str">
        <f t="shared" si="29"/>
        <v>陆家嘴支行</v>
      </c>
      <c r="AB713" t="s">
        <v>666</v>
      </c>
      <c r="AC713">
        <v>0</v>
      </c>
      <c r="AD713">
        <v>0</v>
      </c>
      <c r="AE713">
        <v>0</v>
      </c>
      <c r="AF713">
        <v>0</v>
      </c>
      <c r="AG713" t="str">
        <f t="shared" si="30"/>
        <v>陆家嘴支行</v>
      </c>
      <c r="AI713" s="90" t="s">
        <v>284</v>
      </c>
      <c r="AJ713" s="90" t="s">
        <v>34</v>
      </c>
    </row>
    <row r="714" spans="27:36">
      <c r="AA714" t="str">
        <f t="shared" si="29"/>
        <v>营业部</v>
      </c>
      <c r="AB714" t="s">
        <v>645</v>
      </c>
      <c r="AC714">
        <v>0</v>
      </c>
      <c r="AD714">
        <v>0</v>
      </c>
      <c r="AE714">
        <v>0</v>
      </c>
      <c r="AF714">
        <v>0</v>
      </c>
      <c r="AG714" t="str">
        <f t="shared" si="30"/>
        <v>营业部</v>
      </c>
      <c r="AI714" s="90" t="s">
        <v>936</v>
      </c>
      <c r="AJ714" s="90" t="s">
        <v>34</v>
      </c>
    </row>
    <row r="715" spans="27:36">
      <c r="AA715" t="str">
        <f t="shared" si="29"/>
        <v>公司金融部</v>
      </c>
      <c r="AB715" t="s">
        <v>205</v>
      </c>
      <c r="AC715">
        <v>0</v>
      </c>
      <c r="AD715">
        <v>0</v>
      </c>
      <c r="AE715">
        <v>0</v>
      </c>
      <c r="AF715">
        <v>0</v>
      </c>
      <c r="AG715" t="str">
        <f t="shared" si="30"/>
        <v>公司金融部</v>
      </c>
      <c r="AI715" s="90" t="s">
        <v>982</v>
      </c>
      <c r="AJ715" s="90" t="s">
        <v>34</v>
      </c>
    </row>
    <row r="716" spans="27:36">
      <c r="AA716" t="str">
        <f t="shared" si="29"/>
        <v>运营管理部</v>
      </c>
      <c r="AB716" t="s">
        <v>335</v>
      </c>
      <c r="AC716">
        <v>0</v>
      </c>
      <c r="AD716">
        <v>0</v>
      </c>
      <c r="AE716">
        <v>0</v>
      </c>
      <c r="AF716">
        <v>0</v>
      </c>
      <c r="AG716" t="str">
        <f t="shared" si="30"/>
        <v>运营管理部</v>
      </c>
      <c r="AI716" s="90" t="s">
        <v>995</v>
      </c>
      <c r="AJ716" s="90" t="s">
        <v>34</v>
      </c>
    </row>
    <row r="717" spans="27:36">
      <c r="AA717" t="str">
        <f t="shared" si="29"/>
        <v>运营管理部业务保障部</v>
      </c>
      <c r="AB717" t="s">
        <v>430</v>
      </c>
      <c r="AC717">
        <v>0</v>
      </c>
      <c r="AD717">
        <v>0</v>
      </c>
      <c r="AE717">
        <v>0</v>
      </c>
      <c r="AF717">
        <v>0</v>
      </c>
      <c r="AG717" t="str">
        <f t="shared" si="30"/>
        <v>运营管理部业务保障部</v>
      </c>
      <c r="AI717" s="90" t="s">
        <v>1038</v>
      </c>
      <c r="AJ717" s="90" t="s">
        <v>34</v>
      </c>
    </row>
    <row r="718" spans="27:36">
      <c r="AA718" t="str">
        <f t="shared" si="29"/>
        <v>合庆支行</v>
      </c>
      <c r="AB718" t="s">
        <v>542</v>
      </c>
      <c r="AC718">
        <v>0</v>
      </c>
      <c r="AD718">
        <v>0</v>
      </c>
      <c r="AE718">
        <v>0</v>
      </c>
      <c r="AF718">
        <v>0</v>
      </c>
      <c r="AG718" t="str">
        <f t="shared" si="30"/>
        <v>合庆支行</v>
      </c>
      <c r="AI718" s="90" t="s">
        <v>1039</v>
      </c>
      <c r="AJ718" s="90" t="s">
        <v>34</v>
      </c>
    </row>
    <row r="719" spans="27:36">
      <c r="AA719" t="str">
        <f t="shared" si="29"/>
        <v>陆家嘴支行</v>
      </c>
      <c r="AB719" t="s">
        <v>649</v>
      </c>
      <c r="AC719">
        <v>0</v>
      </c>
      <c r="AD719">
        <v>0</v>
      </c>
      <c r="AE719">
        <v>0</v>
      </c>
      <c r="AF719">
        <v>0</v>
      </c>
      <c r="AG719" t="str">
        <f t="shared" si="30"/>
        <v>陆家嘴支行</v>
      </c>
      <c r="AI719" s="90" t="s">
        <v>547</v>
      </c>
      <c r="AJ719" s="90" t="s">
        <v>34</v>
      </c>
    </row>
    <row r="720" spans="27:36">
      <c r="AA720" t="str">
        <f t="shared" si="29"/>
        <v>施湾支行</v>
      </c>
      <c r="AB720" t="s">
        <v>1058</v>
      </c>
      <c r="AC720">
        <v>0</v>
      </c>
      <c r="AD720">
        <v>0</v>
      </c>
      <c r="AE720">
        <v>0</v>
      </c>
      <c r="AF720">
        <v>0</v>
      </c>
      <c r="AG720" t="str">
        <f t="shared" si="30"/>
        <v>施湾支行</v>
      </c>
      <c r="AI720" s="90" t="s">
        <v>658</v>
      </c>
      <c r="AJ720" s="90" t="s">
        <v>109</v>
      </c>
    </row>
    <row r="721" spans="27:36">
      <c r="AA721" t="str">
        <f t="shared" si="29"/>
        <v>高桥支行</v>
      </c>
      <c r="AB721" t="s">
        <v>892</v>
      </c>
      <c r="AC721">
        <v>0</v>
      </c>
      <c r="AD721">
        <v>0</v>
      </c>
      <c r="AE721">
        <v>0</v>
      </c>
      <c r="AF721">
        <v>0</v>
      </c>
      <c r="AG721" t="str">
        <f t="shared" si="30"/>
        <v>高桥支行</v>
      </c>
      <c r="AI721" s="90" t="s">
        <v>79</v>
      </c>
      <c r="AJ721" s="90" t="s">
        <v>109</v>
      </c>
    </row>
    <row r="722" spans="27:36">
      <c r="AA722">
        <f t="shared" si="29"/>
        <v>0</v>
      </c>
      <c r="AB722" t="s">
        <v>1040</v>
      </c>
      <c r="AC722">
        <v>0</v>
      </c>
      <c r="AD722">
        <v>0</v>
      </c>
      <c r="AE722">
        <v>0</v>
      </c>
      <c r="AF722">
        <v>0</v>
      </c>
      <c r="AG722">
        <f t="shared" si="30"/>
        <v>0</v>
      </c>
      <c r="AI722" s="90" t="s">
        <v>209</v>
      </c>
      <c r="AJ722" s="90" t="s">
        <v>109</v>
      </c>
    </row>
    <row r="723" spans="27:36">
      <c r="AA723" t="str">
        <f t="shared" si="29"/>
        <v>五星路支行</v>
      </c>
      <c r="AB723" t="s">
        <v>819</v>
      </c>
      <c r="AC723">
        <v>0</v>
      </c>
      <c r="AD723">
        <v>0</v>
      </c>
      <c r="AE723">
        <v>0</v>
      </c>
      <c r="AF723">
        <v>0</v>
      </c>
      <c r="AG723" t="str">
        <f t="shared" si="30"/>
        <v>五星路支行</v>
      </c>
      <c r="AI723" s="90" t="s">
        <v>120</v>
      </c>
      <c r="AJ723" s="90" t="s">
        <v>109</v>
      </c>
    </row>
    <row r="724" spans="27:36">
      <c r="AA724" t="str">
        <f t="shared" si="29"/>
        <v>市场一部</v>
      </c>
      <c r="AB724" t="s">
        <v>582</v>
      </c>
      <c r="AC724">
        <v>0</v>
      </c>
      <c r="AD724">
        <v>0</v>
      </c>
      <c r="AE724">
        <v>0</v>
      </c>
      <c r="AF724">
        <v>0</v>
      </c>
      <c r="AG724" t="str">
        <f t="shared" si="30"/>
        <v>市场一部</v>
      </c>
      <c r="AI724" s="90" t="s">
        <v>785</v>
      </c>
      <c r="AJ724" s="90" t="s">
        <v>109</v>
      </c>
    </row>
    <row r="725" spans="27:36">
      <c r="AA725">
        <f t="shared" si="29"/>
        <v>0</v>
      </c>
      <c r="AB725" t="s">
        <v>1041</v>
      </c>
      <c r="AC725">
        <v>0</v>
      </c>
      <c r="AD725">
        <v>0</v>
      </c>
      <c r="AE725">
        <v>0</v>
      </c>
      <c r="AF725">
        <v>0</v>
      </c>
      <c r="AG725">
        <f t="shared" si="30"/>
        <v>0</v>
      </c>
      <c r="AI725" s="95" t="s">
        <v>1043</v>
      </c>
      <c r="AJ725" s="90" t="s">
        <v>109</v>
      </c>
    </row>
    <row r="726" spans="27:36">
      <c r="AA726" t="str">
        <f t="shared" si="29"/>
        <v>运营管理部</v>
      </c>
      <c r="AB726" t="s">
        <v>395</v>
      </c>
      <c r="AC726">
        <v>0</v>
      </c>
      <c r="AD726">
        <v>0</v>
      </c>
      <c r="AE726">
        <v>0</v>
      </c>
      <c r="AF726">
        <v>0</v>
      </c>
      <c r="AG726" t="str">
        <f t="shared" si="30"/>
        <v>运营管理部</v>
      </c>
      <c r="AI726" s="96" t="s">
        <v>1044</v>
      </c>
      <c r="AJ726" s="90" t="s">
        <v>109</v>
      </c>
    </row>
    <row r="727" spans="27:36">
      <c r="AA727">
        <f t="shared" si="29"/>
        <v>0</v>
      </c>
      <c r="AB727" t="s">
        <v>1042</v>
      </c>
      <c r="AC727">
        <v>0</v>
      </c>
      <c r="AD727">
        <v>0</v>
      </c>
      <c r="AE727">
        <v>0</v>
      </c>
      <c r="AF727">
        <v>0</v>
      </c>
      <c r="AG727">
        <f t="shared" si="30"/>
        <v>0</v>
      </c>
      <c r="AI727" s="90" t="s">
        <v>1045</v>
      </c>
      <c r="AJ727" s="90" t="s">
        <v>109</v>
      </c>
    </row>
    <row r="728" spans="27:36">
      <c r="AA728" t="str">
        <f t="shared" si="29"/>
        <v>唐镇支行</v>
      </c>
      <c r="AB728" t="s">
        <v>544</v>
      </c>
      <c r="AC728">
        <v>0</v>
      </c>
      <c r="AD728">
        <v>0</v>
      </c>
      <c r="AE728">
        <v>0</v>
      </c>
      <c r="AF728">
        <v>0</v>
      </c>
      <c r="AG728" t="str">
        <f t="shared" si="30"/>
        <v>唐镇支行</v>
      </c>
      <c r="AI728" s="90" t="s">
        <v>944</v>
      </c>
      <c r="AJ728" s="90" t="s">
        <v>109</v>
      </c>
    </row>
    <row r="729" spans="27:36">
      <c r="AA729" t="str">
        <f t="shared" si="29"/>
        <v>川沙支行</v>
      </c>
      <c r="AB729" t="s">
        <v>547</v>
      </c>
      <c r="AC729">
        <v>0</v>
      </c>
      <c r="AD729">
        <v>0</v>
      </c>
      <c r="AE729">
        <v>0</v>
      </c>
      <c r="AF729">
        <v>50000</v>
      </c>
      <c r="AG729" t="str">
        <f t="shared" si="30"/>
        <v>川沙支行</v>
      </c>
      <c r="AI729" s="90" t="s">
        <v>467</v>
      </c>
      <c r="AJ729" s="90" t="s">
        <v>78</v>
      </c>
    </row>
    <row r="730" spans="27:36">
      <c r="AA730" t="str">
        <f t="shared" si="29"/>
        <v>唐镇支行</v>
      </c>
      <c r="AB730" t="s">
        <v>993</v>
      </c>
      <c r="AC730">
        <v>0</v>
      </c>
      <c r="AD730">
        <v>0</v>
      </c>
      <c r="AE730">
        <v>0</v>
      </c>
      <c r="AF730">
        <v>0</v>
      </c>
      <c r="AG730" t="str">
        <f t="shared" si="30"/>
        <v>唐镇支行</v>
      </c>
      <c r="AI730" s="90" t="s">
        <v>175</v>
      </c>
      <c r="AJ730" s="90" t="s">
        <v>34</v>
      </c>
    </row>
    <row r="731" spans="27:36">
      <c r="AA731" t="str">
        <f t="shared" si="29"/>
        <v>新园路支行</v>
      </c>
      <c r="AB731" t="s">
        <v>549</v>
      </c>
      <c r="AC731">
        <v>0</v>
      </c>
      <c r="AD731">
        <v>0</v>
      </c>
      <c r="AE731">
        <v>0</v>
      </c>
      <c r="AF731">
        <v>0</v>
      </c>
      <c r="AG731" t="str">
        <f t="shared" si="30"/>
        <v>新园路支行</v>
      </c>
      <c r="AI731" s="90" t="s">
        <v>321</v>
      </c>
      <c r="AJ731" s="90" t="s">
        <v>78</v>
      </c>
    </row>
    <row r="732" spans="27:36">
      <c r="AA732" t="str">
        <f t="shared" si="29"/>
        <v>张江支行</v>
      </c>
      <c r="AB732" t="s">
        <v>966</v>
      </c>
      <c r="AC732">
        <v>0</v>
      </c>
      <c r="AD732">
        <v>0</v>
      </c>
      <c r="AE732">
        <v>0</v>
      </c>
      <c r="AF732">
        <v>0</v>
      </c>
      <c r="AG732" t="str">
        <f t="shared" si="30"/>
        <v>张江支行</v>
      </c>
      <c r="AI732" s="90" t="s">
        <v>126</v>
      </c>
      <c r="AJ732" s="90" t="s">
        <v>66</v>
      </c>
    </row>
    <row r="733" spans="27:36">
      <c r="AA733" t="str">
        <f t="shared" si="29"/>
        <v>潼港分理处</v>
      </c>
      <c r="AB733" t="s">
        <v>552</v>
      </c>
      <c r="AC733">
        <v>0</v>
      </c>
      <c r="AD733">
        <v>0</v>
      </c>
      <c r="AE733">
        <v>0</v>
      </c>
      <c r="AF733">
        <v>0</v>
      </c>
      <c r="AG733" t="str">
        <f t="shared" si="30"/>
        <v>潼港分理处</v>
      </c>
      <c r="AI733" s="90" t="s">
        <v>528</v>
      </c>
      <c r="AJ733" s="90" t="s">
        <v>78</v>
      </c>
    </row>
    <row r="734" spans="27:36">
      <c r="AA734" t="str">
        <f t="shared" si="29"/>
        <v>蔡路支行</v>
      </c>
      <c r="AB734" t="s">
        <v>555</v>
      </c>
      <c r="AC734">
        <v>0</v>
      </c>
      <c r="AD734">
        <v>0</v>
      </c>
      <c r="AE734">
        <v>0</v>
      </c>
      <c r="AF734">
        <v>10000</v>
      </c>
      <c r="AG734" t="str">
        <f t="shared" si="30"/>
        <v>蔡路支行</v>
      </c>
      <c r="AI734" s="90" t="s">
        <v>984</v>
      </c>
      <c r="AJ734" s="90" t="s">
        <v>78</v>
      </c>
    </row>
    <row r="735" spans="27:36">
      <c r="AA735" t="str">
        <f t="shared" si="29"/>
        <v>唐镇支行</v>
      </c>
      <c r="AB735" t="s">
        <v>1002</v>
      </c>
      <c r="AC735">
        <v>0</v>
      </c>
      <c r="AD735">
        <v>0</v>
      </c>
      <c r="AE735">
        <v>0</v>
      </c>
      <c r="AF735">
        <v>0</v>
      </c>
      <c r="AG735" t="str">
        <f t="shared" si="30"/>
        <v>唐镇支行</v>
      </c>
      <c r="AI735" s="95" t="s">
        <v>957</v>
      </c>
      <c r="AJ735" s="90" t="s">
        <v>78</v>
      </c>
    </row>
    <row r="736" spans="27:36">
      <c r="AA736">
        <f t="shared" si="29"/>
        <v>0</v>
      </c>
      <c r="AB736" t="s">
        <v>1046</v>
      </c>
      <c r="AC736">
        <v>0</v>
      </c>
      <c r="AD736">
        <v>0</v>
      </c>
      <c r="AE736">
        <v>0</v>
      </c>
      <c r="AF736">
        <v>0</v>
      </c>
      <c r="AG736">
        <f t="shared" si="30"/>
        <v>0</v>
      </c>
      <c r="AI736" s="90" t="s">
        <v>1007</v>
      </c>
      <c r="AJ736" s="90" t="s">
        <v>78</v>
      </c>
    </row>
    <row r="737" spans="27:36">
      <c r="AA737">
        <f t="shared" si="29"/>
        <v>0</v>
      </c>
      <c r="AB737" t="s">
        <v>1047</v>
      </c>
      <c r="AC737">
        <v>0</v>
      </c>
      <c r="AD737">
        <v>0</v>
      </c>
      <c r="AE737">
        <v>0</v>
      </c>
      <c r="AF737">
        <v>10000</v>
      </c>
      <c r="AG737">
        <f t="shared" si="30"/>
        <v>0</v>
      </c>
      <c r="AI737" s="96" t="s">
        <v>968</v>
      </c>
      <c r="AJ737" s="90" t="s">
        <v>78</v>
      </c>
    </row>
    <row r="738" spans="27:36">
      <c r="AA738" t="str">
        <f t="shared" si="29"/>
        <v>妙境支行</v>
      </c>
      <c r="AB738" t="s">
        <v>1044</v>
      </c>
      <c r="AC738">
        <v>0</v>
      </c>
      <c r="AD738">
        <v>0</v>
      </c>
      <c r="AE738">
        <v>2</v>
      </c>
      <c r="AF738">
        <v>0</v>
      </c>
      <c r="AG738" t="str">
        <f t="shared" si="30"/>
        <v>妙境支行</v>
      </c>
      <c r="AI738" s="90" t="s">
        <v>1049</v>
      </c>
      <c r="AJ738" s="90" t="s">
        <v>78</v>
      </c>
    </row>
    <row r="739" spans="27:36">
      <c r="AA739">
        <f t="shared" si="29"/>
        <v>0</v>
      </c>
      <c r="AB739" t="s">
        <v>1048</v>
      </c>
      <c r="AC739">
        <v>0</v>
      </c>
      <c r="AD739">
        <v>0</v>
      </c>
      <c r="AE739">
        <v>0</v>
      </c>
      <c r="AF739">
        <v>0</v>
      </c>
      <c r="AG739">
        <f t="shared" si="30"/>
        <v>0</v>
      </c>
      <c r="AI739" s="90" t="s">
        <v>964</v>
      </c>
      <c r="AJ739" s="90" t="s">
        <v>32</v>
      </c>
    </row>
    <row r="740" spans="27:36">
      <c r="AA740" t="s">
        <v>149</v>
      </c>
      <c r="AB740" t="s">
        <v>558</v>
      </c>
      <c r="AC740">
        <v>0</v>
      </c>
      <c r="AD740">
        <v>0</v>
      </c>
      <c r="AE740">
        <v>0</v>
      </c>
      <c r="AF740">
        <v>350000</v>
      </c>
      <c r="AI740" s="90" t="s">
        <v>997</v>
      </c>
      <c r="AJ740" s="90" t="s">
        <v>32</v>
      </c>
    </row>
    <row r="741" spans="28:36">
      <c r="AB741" t="s">
        <v>146</v>
      </c>
      <c r="AC741"/>
      <c r="AD741"/>
      <c r="AE741"/>
      <c r="AF741"/>
      <c r="AI741" s="90" t="s">
        <v>1050</v>
      </c>
      <c r="AJ741" s="90" t="s">
        <v>32</v>
      </c>
    </row>
    <row r="742" spans="28:36">
      <c r="AB742" t="s">
        <v>151</v>
      </c>
      <c r="AC742">
        <v>7</v>
      </c>
      <c r="AD742">
        <v>1614159</v>
      </c>
      <c r="AE742">
        <v>200</v>
      </c>
      <c r="AF742">
        <v>17069940</v>
      </c>
      <c r="AI742" s="90" t="s">
        <v>317</v>
      </c>
      <c r="AJ742" s="90" t="s">
        <v>32</v>
      </c>
    </row>
    <row r="743" spans="35:36">
      <c r="AI743" s="90" t="s">
        <v>394</v>
      </c>
      <c r="AJ743" s="90" t="s">
        <v>32</v>
      </c>
    </row>
    <row r="744" spans="35:36">
      <c r="AI744" s="90" t="s">
        <v>204</v>
      </c>
      <c r="AJ744" s="90" t="s">
        <v>32</v>
      </c>
    </row>
    <row r="745" spans="35:36">
      <c r="AI745" s="93" t="s">
        <v>428</v>
      </c>
      <c r="AJ745" s="90" t="s">
        <v>32</v>
      </c>
    </row>
    <row r="746" spans="35:36">
      <c r="AI746" s="90" t="s">
        <v>405</v>
      </c>
      <c r="AJ746" s="90" t="s">
        <v>32</v>
      </c>
    </row>
    <row r="747" spans="35:36">
      <c r="AI747" s="95" t="s">
        <v>142</v>
      </c>
      <c r="AJ747" s="90" t="s">
        <v>32</v>
      </c>
    </row>
    <row r="748" spans="35:36">
      <c r="AI748" s="96" t="s">
        <v>283</v>
      </c>
      <c r="AJ748" s="90" t="s">
        <v>34</v>
      </c>
    </row>
    <row r="749" spans="35:36">
      <c r="AI749" s="90" t="s">
        <v>1051</v>
      </c>
      <c r="AJ749" s="90" t="s">
        <v>167</v>
      </c>
    </row>
    <row r="750" spans="35:36">
      <c r="AI750" s="90" t="s">
        <v>1052</v>
      </c>
      <c r="AJ750" s="90" t="s">
        <v>32</v>
      </c>
    </row>
    <row r="751" spans="35:36">
      <c r="AI751" s="90" t="s">
        <v>930</v>
      </c>
      <c r="AJ751" s="90" t="s">
        <v>32</v>
      </c>
    </row>
    <row r="752" spans="35:36">
      <c r="AI752" s="95" t="s">
        <v>958</v>
      </c>
      <c r="AJ752" s="90" t="s">
        <v>32</v>
      </c>
    </row>
    <row r="753" spans="35:36">
      <c r="AI753" s="90" t="s">
        <v>1036</v>
      </c>
      <c r="AJ753" s="90" t="s">
        <v>32</v>
      </c>
    </row>
    <row r="754" spans="35:36">
      <c r="AI754" s="90" t="s">
        <v>1053</v>
      </c>
      <c r="AJ754" s="90" t="s">
        <v>32</v>
      </c>
    </row>
    <row r="755" spans="35:36">
      <c r="AI755" s="90" t="s">
        <v>1054</v>
      </c>
      <c r="AJ755" s="90" t="s">
        <v>32</v>
      </c>
    </row>
    <row r="756" spans="35:36">
      <c r="AI756" s="90" t="s">
        <v>1055</v>
      </c>
      <c r="AJ756" s="90" t="s">
        <v>32</v>
      </c>
    </row>
    <row r="757" spans="35:36">
      <c r="AI757" s="90" t="s">
        <v>1056</v>
      </c>
      <c r="AJ757" s="90" t="s">
        <v>32</v>
      </c>
    </row>
    <row r="758" spans="35:36">
      <c r="AI758" s="90" t="s">
        <v>1057</v>
      </c>
      <c r="AJ758" s="90" t="s">
        <v>32</v>
      </c>
    </row>
    <row r="759" spans="35:36">
      <c r="AI759" s="90" t="s">
        <v>378</v>
      </c>
      <c r="AJ759" s="90" t="s">
        <v>210</v>
      </c>
    </row>
    <row r="760" spans="35:36">
      <c r="AI760" s="90" t="s">
        <v>502</v>
      </c>
      <c r="AJ760" s="90" t="s">
        <v>210</v>
      </c>
    </row>
    <row r="761" spans="35:36">
      <c r="AI761" s="90" t="s">
        <v>1058</v>
      </c>
      <c r="AJ761" s="90" t="s">
        <v>210</v>
      </c>
    </row>
    <row r="762" spans="35:36">
      <c r="AI762" s="90" t="s">
        <v>994</v>
      </c>
      <c r="AJ762" s="90" t="s">
        <v>210</v>
      </c>
    </row>
    <row r="763" spans="35:36">
      <c r="AI763" s="90" t="s">
        <v>818</v>
      </c>
      <c r="AJ763" s="90" t="s">
        <v>210</v>
      </c>
    </row>
    <row r="764" spans="35:36">
      <c r="AI764" s="90" t="s">
        <v>526</v>
      </c>
      <c r="AJ764" s="90" t="s">
        <v>210</v>
      </c>
    </row>
    <row r="765" spans="35:36">
      <c r="AI765" s="90" t="s">
        <v>186</v>
      </c>
      <c r="AJ765" s="90" t="s">
        <v>210</v>
      </c>
    </row>
    <row r="766" spans="35:36">
      <c r="AI766" s="95" t="s">
        <v>1059</v>
      </c>
      <c r="AJ766" s="90" t="s">
        <v>210</v>
      </c>
    </row>
    <row r="767" spans="35:36">
      <c r="AI767" s="96" t="s">
        <v>1001</v>
      </c>
      <c r="AJ767" s="90" t="s">
        <v>210</v>
      </c>
    </row>
    <row r="768" spans="35:36">
      <c r="AI768" s="90" t="s">
        <v>707</v>
      </c>
      <c r="AJ768" s="90" t="s">
        <v>210</v>
      </c>
    </row>
    <row r="769" spans="35:36">
      <c r="AI769" s="90" t="s">
        <v>1060</v>
      </c>
      <c r="AJ769" s="90" t="s">
        <v>210</v>
      </c>
    </row>
    <row r="770" spans="35:36">
      <c r="AI770" s="90" t="s">
        <v>357</v>
      </c>
      <c r="AJ770" s="90" t="s">
        <v>167</v>
      </c>
    </row>
    <row r="771" spans="35:36">
      <c r="AI771" s="90" t="s">
        <v>422</v>
      </c>
      <c r="AJ771" s="90" t="s">
        <v>167</v>
      </c>
    </row>
    <row r="772" spans="35:36">
      <c r="AI772" s="90" t="s">
        <v>74</v>
      </c>
      <c r="AJ772" s="90" t="s">
        <v>93</v>
      </c>
    </row>
    <row r="773" spans="35:36">
      <c r="AI773" s="90" t="s">
        <v>1061</v>
      </c>
      <c r="AJ773" s="90" t="s">
        <v>167</v>
      </c>
    </row>
    <row r="774" spans="35:36">
      <c r="AI774" s="90" t="s">
        <v>705</v>
      </c>
      <c r="AJ774" s="90" t="s">
        <v>167</v>
      </c>
    </row>
    <row r="775" spans="35:36">
      <c r="AI775" s="90" t="s">
        <v>872</v>
      </c>
      <c r="AJ775" s="90" t="s">
        <v>167</v>
      </c>
    </row>
    <row r="776" spans="35:36">
      <c r="AI776" s="90" t="s">
        <v>851</v>
      </c>
      <c r="AJ776" s="90" t="s">
        <v>167</v>
      </c>
    </row>
    <row r="777" spans="35:36">
      <c r="AI777" s="90" t="s">
        <v>663</v>
      </c>
      <c r="AJ777" s="90" t="s">
        <v>167</v>
      </c>
    </row>
    <row r="778" spans="35:36">
      <c r="AI778" s="90" t="s">
        <v>861</v>
      </c>
      <c r="AJ778" s="90" t="s">
        <v>182</v>
      </c>
    </row>
    <row r="779" spans="35:36">
      <c r="AI779" s="90" t="s">
        <v>1062</v>
      </c>
      <c r="AJ779" s="90" t="s">
        <v>49</v>
      </c>
    </row>
    <row r="780" spans="35:36">
      <c r="AI780" s="90" t="s">
        <v>103</v>
      </c>
      <c r="AJ780" s="90" t="s">
        <v>35</v>
      </c>
    </row>
    <row r="781" spans="35:36">
      <c r="AI781" s="90" t="s">
        <v>101</v>
      </c>
      <c r="AJ781" s="90" t="s">
        <v>100</v>
      </c>
    </row>
    <row r="782" spans="35:36">
      <c r="AI782" s="90"/>
      <c r="AJ782" s="90"/>
    </row>
    <row r="783" spans="35:36">
      <c r="AI783" s="90"/>
      <c r="AJ783" s="90"/>
    </row>
    <row r="784" spans="35:36">
      <c r="AI784" s="90"/>
      <c r="AJ784" s="90"/>
    </row>
    <row r="785" spans="35:36">
      <c r="AI785" s="90"/>
      <c r="AJ785" s="90"/>
    </row>
    <row r="786" spans="35:36">
      <c r="AI786" s="90"/>
      <c r="AJ786" s="90"/>
    </row>
    <row r="787" spans="35:36">
      <c r="AI787" s="90"/>
      <c r="AJ787" s="90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2" operator="greaterThan">
      <formula>0</formula>
    </cfRule>
  </conditionalFormatting>
  <conditionalFormatting sqref="E4:E47">
    <cfRule type="cellIs" dxfId="1" priority="6" operator="equal">
      <formula>0</formula>
    </cfRule>
  </conditionalFormatting>
  <conditionalFormatting sqref="I4:I47">
    <cfRule type="cellIs" dxfId="2" priority="4" operator="equal">
      <formula>0</formula>
    </cfRule>
  </conditionalFormatting>
  <conditionalFormatting sqref="J4:J47"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{1871be6e-2145-4b86-92c6-303a2d578f6a}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{fad124c7-247d-47c6-a3a8-7c0e12f428dd}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{d10f9926-5224-43ac-8ed5-75032f1f6f8b}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{405641bf-1ef7-40d2-887a-c865e31c307c}</x14:id>
        </ext>
      </extLst>
    </cfRule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{0261fd7e-7367-408c-900f-cc2f5ab12938}</x14:id>
        </ext>
      </extLst>
    </cfRule>
  </conditionalFormatting>
  <conditionalFormatting sqref="L4:L47">
    <cfRule type="cellIs" dxfId="0" priority="1" operator="greaterThan">
      <formula>0</formula>
    </cfRule>
  </conditionalFormatting>
  <conditionalFormatting sqref="P4:P47">
    <cfRule type="cellIs" dxfId="1" priority="7" operator="equal">
      <formula>0</formula>
    </cfRule>
  </conditionalFormatting>
  <conditionalFormatting sqref="V4:V47">
    <cfRule type="cellIs" dxfId="2" priority="3" operator="equal">
      <formula>0</formula>
    </cfRule>
  </conditionalFormatting>
  <conditionalFormatting sqref="X4:X47">
    <cfRule type="top10" dxfId="3" priority="5" rank="10"/>
  </conditionalFormatting>
  <conditionalFormatting sqref="Q4:Q47 W4:W47"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{992d027c-d810-4df4-9fdd-a64708deea59}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{038e48c2-bc1e-4ef1-bb01-6beef40f81a0}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{6338c477-0695-4251-aaf3-32c50c61c880}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{5151dadc-aac4-4c13-8392-65fb3ded3212}</x14:id>
        </ext>
      </extLs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{09c5a848-be7f-4e21-b835-63b7d63cd78a}</x14:id>
        </ext>
      </extLst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871be6e-2145-4b86-92c6-303a2d578f6a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fad124c7-247d-47c6-a3a8-7c0e12f428d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d10f9926-5224-43ac-8ed5-75032f1f6f8b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05641bf-1ef7-40d2-887a-c865e31c307c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0261fd7e-7367-408c-900f-cc2f5ab1293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992d027c-d810-4df4-9fdd-a64708deea59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038e48c2-bc1e-4ef1-bb01-6beef40f81a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6338c477-0695-4251-aaf3-32c50c61c880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151dadc-aac4-4c13-8392-65fb3ded3212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09c5a848-be7f-4e21-b835-63b7d63cd78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BW787"/>
  <sheetViews>
    <sheetView topLeftCell="B27" workbookViewId="0">
      <selection activeCell="H50" sqref="H50"/>
    </sheetView>
  </sheetViews>
  <sheetFormatPr defaultColWidth="9" defaultRowHeight="13.5"/>
  <cols>
    <col min="1" max="1" width="9.4" style="81" customWidth="1"/>
    <col min="2" max="2" width="16" style="81" customWidth="1"/>
    <col min="3" max="3" width="6" style="81" customWidth="1"/>
    <col min="4" max="4" width="11.8666666666667" style="81" customWidth="1"/>
    <col min="5" max="5" width="7.6" style="81" customWidth="1"/>
    <col min="6" max="6" width="9.6" style="81" customWidth="1"/>
    <col min="7" max="7" width="19.1333333333333" style="81" customWidth="1"/>
    <col min="8" max="8" width="11.8666666666667" style="81" customWidth="1"/>
    <col min="9" max="9" width="7.6" style="81" customWidth="1"/>
    <col min="10" max="10" width="9.13333333333333" style="81" customWidth="1"/>
    <col min="11" max="11" width="7.26666666666667" style="81" customWidth="1"/>
    <col min="12" max="12" width="11.8666666666667" customWidth="1"/>
    <col min="13" max="13" width="7.6" customWidth="1"/>
    <col min="14" max="15" width="9.6" customWidth="1"/>
    <col min="16" max="16" width="7.6" customWidth="1"/>
    <col min="17" max="17" width="9.13333333333333" customWidth="1"/>
    <col min="18" max="18" width="5.6" customWidth="1"/>
    <col min="19" max="19" width="9.13333333333333" customWidth="1"/>
    <col min="20" max="20" width="9.6" customWidth="1"/>
    <col min="21" max="22" width="7.6" customWidth="1"/>
    <col min="23" max="23" width="9.13333333333333" customWidth="1"/>
    <col min="24" max="25" width="24.0666666666667" customWidth="1"/>
    <col min="26" max="27" width="21" customWidth="1"/>
    <col min="28" max="28" width="12.8666666666667" style="82" customWidth="1"/>
    <col min="29" max="32" width="20.2666666666667" style="82" customWidth="1"/>
    <col min="33" max="33" width="15" customWidth="1"/>
    <col min="34" max="34" width="9" customWidth="1"/>
    <col min="35" max="35" width="9" style="83" customWidth="1"/>
    <col min="36" max="36" width="18.5333333333333" style="83" customWidth="1"/>
    <col min="37" max="37" width="9" customWidth="1"/>
    <col min="38" max="38" width="21.2666666666667" style="84" customWidth="1"/>
    <col min="39" max="42" width="27.6" style="84" customWidth="1"/>
    <col min="43" max="43" width="9" customWidth="1"/>
    <col min="49" max="52" width="9" customWidth="1"/>
    <col min="53" max="53" width="26.5333333333333" customWidth="1"/>
    <col min="54" max="54" width="12.0666666666667" customWidth="1"/>
    <col min="55" max="55" width="12.8666666666667" customWidth="1"/>
    <col min="56" max="56" width="20.2666666666667" customWidth="1"/>
    <col min="62" max="62" width="15" customWidth="1"/>
    <col min="63" max="63" width="12.8666666666667" customWidth="1"/>
    <col min="64" max="64" width="16.1333333333333" customWidth="1"/>
    <col min="69" max="69" width="20.6" customWidth="1"/>
    <col min="70" max="70" width="12.3333333333333" customWidth="1"/>
  </cols>
  <sheetData>
    <row r="1" ht="27" customHeight="1" spans="1:7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AA1" t="s">
        <v>1</v>
      </c>
      <c r="AB1" s="82" t="s">
        <v>2</v>
      </c>
      <c r="AC1" s="82" t="s">
        <v>3</v>
      </c>
      <c r="AD1" s="82" t="s">
        <v>4</v>
      </c>
      <c r="AE1" s="82" t="s">
        <v>5</v>
      </c>
      <c r="AF1" s="82" t="s">
        <v>6</v>
      </c>
      <c r="AG1" t="s">
        <v>1</v>
      </c>
      <c r="AI1" s="88" t="s">
        <v>7</v>
      </c>
      <c r="AJ1" s="88" t="s">
        <v>8</v>
      </c>
      <c r="AL1" s="84" t="s">
        <v>1</v>
      </c>
      <c r="AM1" s="84" t="s">
        <v>9</v>
      </c>
      <c r="AN1" s="84" t="s">
        <v>10</v>
      </c>
      <c r="AO1" s="84" t="s">
        <v>11</v>
      </c>
      <c r="AP1" s="84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92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92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ht="18" spans="1:75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1"/>
      <c r="R2" s="52" t="s">
        <v>26</v>
      </c>
      <c r="S2" s="53"/>
      <c r="T2" s="53"/>
      <c r="U2" s="53"/>
      <c r="V2" s="53"/>
      <c r="W2" s="54"/>
      <c r="X2" s="55" t="s">
        <v>27</v>
      </c>
      <c r="Y2" s="86"/>
      <c r="AA2">
        <f t="shared" ref="AA2:AA65" si="0">AG2</f>
        <v>0</v>
      </c>
      <c r="AB2" s="82" t="s">
        <v>28</v>
      </c>
      <c r="AC2" s="82">
        <v>0</v>
      </c>
      <c r="AD2" s="82">
        <v>0</v>
      </c>
      <c r="AE2" s="82">
        <v>0</v>
      </c>
      <c r="AF2" s="82">
        <v>0</v>
      </c>
      <c r="AG2">
        <f t="shared" ref="AG2:AG65" si="1">IFERROR(VLOOKUP(AB2,$AI:$AJ,2,FALSE),0)</f>
        <v>0</v>
      </c>
      <c r="AI2" s="89" t="s">
        <v>29</v>
      </c>
      <c r="AJ2" s="90" t="s">
        <v>30</v>
      </c>
      <c r="AL2" s="84">
        <v>0</v>
      </c>
      <c r="AM2" s="84">
        <v>0</v>
      </c>
      <c r="AN2" s="84">
        <v>130000</v>
      </c>
      <c r="AO2" s="84">
        <v>0</v>
      </c>
      <c r="AP2" s="84">
        <v>237100</v>
      </c>
      <c r="AR2">
        <v>0</v>
      </c>
      <c r="AS2">
        <v>0</v>
      </c>
      <c r="AT2">
        <v>130000</v>
      </c>
      <c r="AU2">
        <v>0</v>
      </c>
      <c r="AV2">
        <v>237100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ht="18.75" spans="1:75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6" t="s">
        <v>43</v>
      </c>
      <c r="R3" s="57" t="s">
        <v>36</v>
      </c>
      <c r="S3" s="58" t="s">
        <v>38</v>
      </c>
      <c r="T3" s="58" t="s">
        <v>39</v>
      </c>
      <c r="U3" s="58" t="s">
        <v>45</v>
      </c>
      <c r="V3" s="58" t="s">
        <v>42</v>
      </c>
      <c r="W3" s="59" t="s">
        <v>43</v>
      </c>
      <c r="X3" s="60"/>
      <c r="Y3" s="86"/>
      <c r="AA3">
        <f t="shared" si="0"/>
        <v>0</v>
      </c>
      <c r="AB3" s="82" t="s">
        <v>46</v>
      </c>
      <c r="AC3" s="82">
        <v>0</v>
      </c>
      <c r="AD3" s="82">
        <v>0</v>
      </c>
      <c r="AE3" s="82">
        <v>0</v>
      </c>
      <c r="AF3" s="82">
        <v>0</v>
      </c>
      <c r="AG3">
        <f t="shared" si="1"/>
        <v>0</v>
      </c>
      <c r="AI3" s="91" t="s">
        <v>47</v>
      </c>
      <c r="AJ3" s="90" t="s">
        <v>30</v>
      </c>
      <c r="AL3" s="84" t="s">
        <v>32</v>
      </c>
      <c r="AM3" s="84">
        <v>0</v>
      </c>
      <c r="AN3" s="84">
        <v>0</v>
      </c>
      <c r="AO3" s="84">
        <v>0</v>
      </c>
      <c r="AP3" s="84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ht="17.25" spans="1:75">
      <c r="A4" s="12" t="s">
        <v>50</v>
      </c>
      <c r="B4" s="13" t="s">
        <v>49</v>
      </c>
      <c r="C4" s="14">
        <v>38</v>
      </c>
      <c r="D4" s="15">
        <v>5</v>
      </c>
      <c r="E4" s="15">
        <v>1</v>
      </c>
      <c r="F4" s="15">
        <v>77</v>
      </c>
      <c r="G4" s="15"/>
      <c r="H4" s="15"/>
      <c r="I4" s="15">
        <v>78</v>
      </c>
      <c r="J4" s="39">
        <v>2.05263157894737</v>
      </c>
      <c r="K4" s="40">
        <v>110</v>
      </c>
      <c r="L4" s="15">
        <v>0</v>
      </c>
      <c r="M4" s="15">
        <v>22</v>
      </c>
      <c r="N4" s="15"/>
      <c r="O4" s="15"/>
      <c r="P4" s="15">
        <v>22</v>
      </c>
      <c r="Q4" s="61">
        <v>0.2</v>
      </c>
      <c r="R4" s="40">
        <v>3</v>
      </c>
      <c r="S4" s="62">
        <v>1</v>
      </c>
      <c r="T4" s="62">
        <v>38</v>
      </c>
      <c r="U4" s="62"/>
      <c r="V4" s="15">
        <v>39</v>
      </c>
      <c r="W4" s="61">
        <v>13</v>
      </c>
      <c r="X4" s="63">
        <v>0.13</v>
      </c>
      <c r="Y4" s="15">
        <v>22</v>
      </c>
      <c r="Z4">
        <f t="shared" ref="Z4:Z67" si="5">P4-Y4</f>
        <v>0</v>
      </c>
      <c r="AA4" t="str">
        <f t="shared" si="0"/>
        <v>运营管理部</v>
      </c>
      <c r="AB4" s="82" t="s">
        <v>52</v>
      </c>
      <c r="AC4" s="82">
        <v>0</v>
      </c>
      <c r="AD4" s="82">
        <v>0</v>
      </c>
      <c r="AE4" s="82">
        <v>0</v>
      </c>
      <c r="AF4" s="82">
        <v>0</v>
      </c>
      <c r="AG4" t="str">
        <f t="shared" si="1"/>
        <v>运营管理部</v>
      </c>
      <c r="AI4" s="91" t="s">
        <v>53</v>
      </c>
      <c r="AJ4" s="90" t="s">
        <v>30</v>
      </c>
      <c r="AL4" s="84" t="s">
        <v>35</v>
      </c>
      <c r="AM4" s="84">
        <v>1</v>
      </c>
      <c r="AN4" s="84">
        <v>0</v>
      </c>
      <c r="AO4" s="84">
        <v>4</v>
      </c>
      <c r="AP4" s="84">
        <v>253000</v>
      </c>
      <c r="AR4" t="s">
        <v>35</v>
      </c>
      <c r="AS4">
        <v>1</v>
      </c>
      <c r="AT4">
        <v>0</v>
      </c>
      <c r="AU4">
        <v>4</v>
      </c>
      <c r="AV4">
        <v>253000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ht="17.25" spans="1:75">
      <c r="A5" s="16"/>
      <c r="B5" s="17" t="s">
        <v>73</v>
      </c>
      <c r="C5" s="18">
        <v>25</v>
      </c>
      <c r="D5" s="15">
        <v>0</v>
      </c>
      <c r="E5" s="15">
        <v>0</v>
      </c>
      <c r="F5" s="19">
        <v>8</v>
      </c>
      <c r="G5" s="15"/>
      <c r="H5" s="15"/>
      <c r="I5" s="15">
        <v>8</v>
      </c>
      <c r="J5" s="42">
        <v>0.32</v>
      </c>
      <c r="K5" s="43">
        <v>200</v>
      </c>
      <c r="L5" s="15">
        <v>0</v>
      </c>
      <c r="M5" s="15">
        <v>16.6</v>
      </c>
      <c r="N5" s="15"/>
      <c r="O5" s="19"/>
      <c r="P5" s="15">
        <v>16.6</v>
      </c>
      <c r="Q5" s="64">
        <v>0.083</v>
      </c>
      <c r="R5" s="40">
        <v>2</v>
      </c>
      <c r="S5" s="62"/>
      <c r="T5" s="65">
        <v>1</v>
      </c>
      <c r="U5" s="62"/>
      <c r="V5" s="15">
        <v>1</v>
      </c>
      <c r="W5" s="64">
        <v>0.5</v>
      </c>
      <c r="X5" s="66">
        <v>0.04515</v>
      </c>
      <c r="Y5" s="15">
        <v>28.47</v>
      </c>
      <c r="Z5">
        <f t="shared" si="5"/>
        <v>-11.87</v>
      </c>
      <c r="AA5" t="str">
        <f t="shared" si="0"/>
        <v>川沙支行</v>
      </c>
      <c r="AB5" s="82" t="s">
        <v>59</v>
      </c>
      <c r="AC5" s="82">
        <v>0</v>
      </c>
      <c r="AD5" s="82">
        <v>0</v>
      </c>
      <c r="AE5" s="82">
        <v>0</v>
      </c>
      <c r="AF5" s="82">
        <v>0</v>
      </c>
      <c r="AG5" t="str">
        <f t="shared" si="1"/>
        <v>川沙支行</v>
      </c>
      <c r="AI5" s="90" t="s">
        <v>60</v>
      </c>
      <c r="AJ5" s="90" t="s">
        <v>30</v>
      </c>
      <c r="AL5" s="84" t="s">
        <v>34</v>
      </c>
      <c r="AM5" s="84">
        <v>5</v>
      </c>
      <c r="AN5" s="84">
        <v>14283</v>
      </c>
      <c r="AO5" s="84">
        <v>13</v>
      </c>
      <c r="AP5" s="84">
        <v>194283</v>
      </c>
      <c r="AR5" t="s">
        <v>34</v>
      </c>
      <c r="AS5">
        <v>5</v>
      </c>
      <c r="AT5">
        <v>14283</v>
      </c>
      <c r="AU5">
        <v>13</v>
      </c>
      <c r="AV5">
        <v>194283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ht="17.25" spans="1:75">
      <c r="A6" s="16"/>
      <c r="B6" s="17" t="s">
        <v>69</v>
      </c>
      <c r="C6" s="18">
        <v>20</v>
      </c>
      <c r="D6" s="15">
        <v>1</v>
      </c>
      <c r="E6" s="15">
        <v>4</v>
      </c>
      <c r="F6" s="19"/>
      <c r="G6" s="15"/>
      <c r="H6" s="15"/>
      <c r="I6" s="15">
        <v>4</v>
      </c>
      <c r="J6" s="42">
        <v>0.2</v>
      </c>
      <c r="K6" s="43">
        <v>160</v>
      </c>
      <c r="L6" s="15">
        <v>0</v>
      </c>
      <c r="M6" s="15">
        <v>28.47</v>
      </c>
      <c r="N6" s="15"/>
      <c r="O6" s="19"/>
      <c r="P6" s="15">
        <v>28.47</v>
      </c>
      <c r="Q6" s="64">
        <v>0.1779375</v>
      </c>
      <c r="R6" s="40">
        <v>2</v>
      </c>
      <c r="S6" s="62">
        <v>1</v>
      </c>
      <c r="T6" s="65"/>
      <c r="U6" s="62"/>
      <c r="V6" s="15">
        <v>1</v>
      </c>
      <c r="W6" s="64">
        <v>0.5</v>
      </c>
      <c r="X6" s="66">
        <v>0.043896875</v>
      </c>
      <c r="Y6" s="15">
        <v>18</v>
      </c>
      <c r="Z6">
        <f t="shared" si="5"/>
        <v>10.47</v>
      </c>
      <c r="AA6">
        <f t="shared" si="0"/>
        <v>0</v>
      </c>
      <c r="AB6" s="82" t="s">
        <v>67</v>
      </c>
      <c r="AC6" s="82">
        <v>0</v>
      </c>
      <c r="AD6" s="82">
        <v>0</v>
      </c>
      <c r="AE6" s="82">
        <v>0</v>
      </c>
      <c r="AF6" s="82">
        <v>0</v>
      </c>
      <c r="AG6">
        <f t="shared" si="1"/>
        <v>0</v>
      </c>
      <c r="AI6" s="90" t="s">
        <v>68</v>
      </c>
      <c r="AJ6" s="90" t="s">
        <v>30</v>
      </c>
      <c r="AL6" s="84" t="s">
        <v>49</v>
      </c>
      <c r="AM6" s="84">
        <v>1</v>
      </c>
      <c r="AN6" s="84">
        <v>0</v>
      </c>
      <c r="AO6" s="84">
        <v>1</v>
      </c>
      <c r="AP6" s="84">
        <v>220000</v>
      </c>
      <c r="AR6" t="s">
        <v>49</v>
      </c>
      <c r="AS6">
        <v>1</v>
      </c>
      <c r="AT6">
        <v>0</v>
      </c>
      <c r="AU6">
        <v>1</v>
      </c>
      <c r="AV6">
        <v>220000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ht="18" customHeight="1" spans="1:75">
      <c r="A7" s="16"/>
      <c r="B7" s="17" t="s">
        <v>34</v>
      </c>
      <c r="C7" s="18">
        <v>22</v>
      </c>
      <c r="D7" s="15">
        <v>5</v>
      </c>
      <c r="E7" s="15">
        <v>13</v>
      </c>
      <c r="F7" s="19"/>
      <c r="G7" s="15"/>
      <c r="H7" s="15"/>
      <c r="I7" s="15">
        <v>13</v>
      </c>
      <c r="J7" s="42">
        <v>0.590909090909091</v>
      </c>
      <c r="K7" s="43">
        <v>90</v>
      </c>
      <c r="L7" s="15">
        <v>1.4283</v>
      </c>
      <c r="M7" s="15">
        <v>19.4283</v>
      </c>
      <c r="N7" s="15"/>
      <c r="O7" s="19"/>
      <c r="P7" s="15">
        <v>19.4283</v>
      </c>
      <c r="Q7" s="64">
        <v>0.21587</v>
      </c>
      <c r="R7" s="40">
        <v>2</v>
      </c>
      <c r="S7" s="62"/>
      <c r="T7" s="65"/>
      <c r="U7" s="62"/>
      <c r="V7" s="15">
        <v>0</v>
      </c>
      <c r="W7" s="64">
        <v>0</v>
      </c>
      <c r="X7" s="66">
        <v>0.0403389545454546</v>
      </c>
      <c r="Y7" s="15">
        <v>30.6</v>
      </c>
      <c r="Z7">
        <f t="shared" si="5"/>
        <v>-11.1717</v>
      </c>
      <c r="AA7" t="str">
        <f t="shared" si="0"/>
        <v>芳华分理处</v>
      </c>
      <c r="AB7" s="82" t="s">
        <v>74</v>
      </c>
      <c r="AC7" s="82">
        <v>1</v>
      </c>
      <c r="AD7" s="82">
        <v>0</v>
      </c>
      <c r="AE7" s="82">
        <v>2</v>
      </c>
      <c r="AF7" s="82">
        <v>1000</v>
      </c>
      <c r="AG7" t="str">
        <f t="shared" si="1"/>
        <v>芳华分理处</v>
      </c>
      <c r="AI7" s="90" t="s">
        <v>75</v>
      </c>
      <c r="AJ7" s="90" t="s">
        <v>30</v>
      </c>
      <c r="AL7" s="84" t="s">
        <v>66</v>
      </c>
      <c r="AM7" s="84">
        <v>0</v>
      </c>
      <c r="AN7" s="84">
        <v>50000</v>
      </c>
      <c r="AO7" s="84">
        <v>1</v>
      </c>
      <c r="AP7" s="84">
        <v>356000</v>
      </c>
      <c r="AR7" t="s">
        <v>66</v>
      </c>
      <c r="AS7">
        <v>0</v>
      </c>
      <c r="AT7">
        <v>50000</v>
      </c>
      <c r="AU7">
        <v>1</v>
      </c>
      <c r="AV7">
        <v>356000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ht="17.25" spans="1:75">
      <c r="A8" s="16"/>
      <c r="B8" s="17" t="s">
        <v>35</v>
      </c>
      <c r="C8" s="18">
        <v>22</v>
      </c>
      <c r="D8" s="15">
        <v>1</v>
      </c>
      <c r="E8" s="15">
        <v>4</v>
      </c>
      <c r="F8" s="19"/>
      <c r="G8" s="15"/>
      <c r="H8" s="15"/>
      <c r="I8" s="15">
        <v>4</v>
      </c>
      <c r="J8" s="42">
        <v>0.181818181818182</v>
      </c>
      <c r="K8" s="43">
        <v>120</v>
      </c>
      <c r="L8" s="15">
        <v>0</v>
      </c>
      <c r="M8" s="15">
        <v>25.3</v>
      </c>
      <c r="N8" s="15"/>
      <c r="O8" s="19"/>
      <c r="P8" s="15">
        <v>25.3</v>
      </c>
      <c r="Q8" s="64">
        <v>0.210833333333333</v>
      </c>
      <c r="R8" s="40">
        <v>2</v>
      </c>
      <c r="S8" s="62"/>
      <c r="T8" s="65"/>
      <c r="U8" s="62"/>
      <c r="V8" s="15">
        <v>0</v>
      </c>
      <c r="W8" s="64">
        <v>0</v>
      </c>
      <c r="X8" s="66">
        <v>0.0196325757575758</v>
      </c>
      <c r="Y8" s="15">
        <v>25.3</v>
      </c>
      <c r="Z8">
        <f t="shared" si="5"/>
        <v>0</v>
      </c>
      <c r="AA8" t="str">
        <f t="shared" si="0"/>
        <v>风险管理部</v>
      </c>
      <c r="AB8" s="82" t="s">
        <v>80</v>
      </c>
      <c r="AC8" s="82">
        <v>0</v>
      </c>
      <c r="AD8" s="82">
        <v>0</v>
      </c>
      <c r="AE8" s="82">
        <v>0</v>
      </c>
      <c r="AF8" s="82">
        <v>0</v>
      </c>
      <c r="AG8" t="str">
        <f t="shared" si="1"/>
        <v>风险管理部</v>
      </c>
      <c r="AI8" s="90" t="s">
        <v>81</v>
      </c>
      <c r="AJ8" s="90" t="s">
        <v>30</v>
      </c>
      <c r="AL8" s="84" t="s">
        <v>72</v>
      </c>
      <c r="AM8" s="84">
        <v>0</v>
      </c>
      <c r="AN8" s="84">
        <v>200000</v>
      </c>
      <c r="AO8" s="84">
        <v>0</v>
      </c>
      <c r="AP8" s="84">
        <v>227700</v>
      </c>
      <c r="AR8" t="s">
        <v>72</v>
      </c>
      <c r="AS8">
        <v>0</v>
      </c>
      <c r="AT8">
        <v>200000</v>
      </c>
      <c r="AU8">
        <v>0</v>
      </c>
      <c r="AV8">
        <v>227700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ht="17.25" spans="1:75">
      <c r="A9" s="16"/>
      <c r="B9" s="17" t="s">
        <v>114</v>
      </c>
      <c r="C9" s="18">
        <v>29</v>
      </c>
      <c r="D9" s="15">
        <v>2</v>
      </c>
      <c r="E9" s="15">
        <v>2</v>
      </c>
      <c r="F9" s="19"/>
      <c r="G9" s="15"/>
      <c r="H9" s="15"/>
      <c r="I9" s="15">
        <v>2</v>
      </c>
      <c r="J9" s="42">
        <v>0.0689655172413793</v>
      </c>
      <c r="K9" s="43">
        <v>150</v>
      </c>
      <c r="L9" s="15">
        <v>11.1</v>
      </c>
      <c r="M9" s="15">
        <v>30.3</v>
      </c>
      <c r="N9" s="15"/>
      <c r="O9" s="19"/>
      <c r="P9" s="15">
        <v>30.3</v>
      </c>
      <c r="Q9" s="64">
        <v>0.202</v>
      </c>
      <c r="R9" s="40">
        <v>1</v>
      </c>
      <c r="S9" s="62"/>
      <c r="T9" s="65"/>
      <c r="U9" s="62"/>
      <c r="V9" s="15">
        <v>0</v>
      </c>
      <c r="W9" s="64">
        <v>0</v>
      </c>
      <c r="X9" s="66">
        <v>0.013548275862069</v>
      </c>
      <c r="Y9" s="15">
        <v>26.35</v>
      </c>
      <c r="Z9">
        <f t="shared" si="5"/>
        <v>3.95</v>
      </c>
      <c r="AA9">
        <f t="shared" si="0"/>
        <v>0</v>
      </c>
      <c r="AB9" s="82" t="s">
        <v>86</v>
      </c>
      <c r="AC9" s="82">
        <v>0</v>
      </c>
      <c r="AD9" s="82">
        <v>0</v>
      </c>
      <c r="AE9" s="82">
        <v>0</v>
      </c>
      <c r="AF9" s="82">
        <v>0</v>
      </c>
      <c r="AG9">
        <f t="shared" si="1"/>
        <v>0</v>
      </c>
      <c r="AI9" s="90" t="s">
        <v>87</v>
      </c>
      <c r="AJ9" s="90" t="s">
        <v>30</v>
      </c>
      <c r="AL9" s="84" t="s">
        <v>54</v>
      </c>
      <c r="AM9" s="84">
        <v>0</v>
      </c>
      <c r="AN9" s="84">
        <v>25000</v>
      </c>
      <c r="AO9" s="84">
        <v>1</v>
      </c>
      <c r="AP9" s="84">
        <v>49000</v>
      </c>
      <c r="AR9" t="s">
        <v>54</v>
      </c>
      <c r="AS9">
        <v>0</v>
      </c>
      <c r="AT9">
        <v>25000</v>
      </c>
      <c r="AU9">
        <v>1</v>
      </c>
      <c r="AV9">
        <v>49000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ht="17" customHeight="1" spans="1:75">
      <c r="A10" s="16"/>
      <c r="B10" s="17" t="s">
        <v>66</v>
      </c>
      <c r="C10" s="18">
        <v>38</v>
      </c>
      <c r="D10" s="15">
        <v>0</v>
      </c>
      <c r="E10" s="15">
        <v>1</v>
      </c>
      <c r="F10" s="19"/>
      <c r="G10" s="15"/>
      <c r="H10" s="15"/>
      <c r="I10" s="15">
        <v>1</v>
      </c>
      <c r="J10" s="42">
        <v>0.0263157894736842</v>
      </c>
      <c r="K10" s="43">
        <v>200</v>
      </c>
      <c r="L10" s="15">
        <v>5</v>
      </c>
      <c r="M10" s="15">
        <v>35.6</v>
      </c>
      <c r="N10" s="15"/>
      <c r="O10" s="19"/>
      <c r="P10" s="15">
        <v>35.6</v>
      </c>
      <c r="Q10" s="64">
        <v>0.178</v>
      </c>
      <c r="R10" s="40">
        <v>2</v>
      </c>
      <c r="S10" s="62"/>
      <c r="T10" s="65"/>
      <c r="U10" s="62"/>
      <c r="V10" s="15">
        <v>0</v>
      </c>
      <c r="W10" s="64">
        <v>0</v>
      </c>
      <c r="X10" s="66">
        <v>0.0102157894736842</v>
      </c>
      <c r="Y10" s="15">
        <v>19.2</v>
      </c>
      <c r="Z10">
        <f t="shared" si="5"/>
        <v>16.4</v>
      </c>
      <c r="AA10">
        <f t="shared" si="0"/>
        <v>0</v>
      </c>
      <c r="AB10" s="82" t="s">
        <v>91</v>
      </c>
      <c r="AC10" s="82">
        <v>0</v>
      </c>
      <c r="AD10" s="82">
        <v>0</v>
      </c>
      <c r="AE10" s="82">
        <v>0</v>
      </c>
      <c r="AF10" s="82">
        <v>0</v>
      </c>
      <c r="AG10">
        <f t="shared" si="1"/>
        <v>0</v>
      </c>
      <c r="AI10" s="90" t="s">
        <v>92</v>
      </c>
      <c r="AJ10" s="90" t="s">
        <v>30</v>
      </c>
      <c r="AL10" s="84" t="s">
        <v>57</v>
      </c>
      <c r="AM10" s="84">
        <v>0</v>
      </c>
      <c r="AN10" s="84">
        <v>1100</v>
      </c>
      <c r="AO10" s="84">
        <v>0</v>
      </c>
      <c r="AP10" s="84">
        <v>81100</v>
      </c>
      <c r="AR10" t="s">
        <v>57</v>
      </c>
      <c r="AS10">
        <v>0</v>
      </c>
      <c r="AT10">
        <v>1100</v>
      </c>
      <c r="AU10">
        <v>0</v>
      </c>
      <c r="AV10">
        <v>81100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ht="17.25" spans="1:75">
      <c r="A11" s="16"/>
      <c r="B11" s="17" t="s">
        <v>104</v>
      </c>
      <c r="C11" s="18">
        <v>20</v>
      </c>
      <c r="D11" s="15">
        <v>0</v>
      </c>
      <c r="E11" s="15">
        <v>0</v>
      </c>
      <c r="F11" s="19"/>
      <c r="G11" s="15"/>
      <c r="H11" s="15"/>
      <c r="I11" s="15">
        <v>0</v>
      </c>
      <c r="J11" s="42">
        <v>0</v>
      </c>
      <c r="K11" s="43">
        <v>60</v>
      </c>
      <c r="L11" s="15">
        <v>10</v>
      </c>
      <c r="M11" s="15">
        <v>10.3</v>
      </c>
      <c r="N11" s="15"/>
      <c r="O11" s="19"/>
      <c r="P11" s="15">
        <v>10.3</v>
      </c>
      <c r="Q11" s="64">
        <v>0.171666666666667</v>
      </c>
      <c r="R11" s="40">
        <v>1</v>
      </c>
      <c r="S11" s="62"/>
      <c r="T11" s="65"/>
      <c r="U11" s="62"/>
      <c r="V11" s="15">
        <v>0</v>
      </c>
      <c r="W11" s="64">
        <v>0</v>
      </c>
      <c r="X11" s="66">
        <v>0.00858333333333334</v>
      </c>
      <c r="Y11" s="15">
        <v>16.6</v>
      </c>
      <c r="Z11">
        <f t="shared" si="5"/>
        <v>-6.3</v>
      </c>
      <c r="AA11" t="str">
        <f t="shared" si="0"/>
        <v>张江支行</v>
      </c>
      <c r="AB11" s="82" t="s">
        <v>97</v>
      </c>
      <c r="AC11" s="82">
        <v>0</v>
      </c>
      <c r="AD11" s="82">
        <v>0</v>
      </c>
      <c r="AE11" s="82">
        <v>0</v>
      </c>
      <c r="AF11" s="82">
        <v>0</v>
      </c>
      <c r="AG11" t="str">
        <f t="shared" si="1"/>
        <v>张江支行</v>
      </c>
      <c r="AI11" s="90" t="s">
        <v>98</v>
      </c>
      <c r="AJ11" s="90" t="s">
        <v>30</v>
      </c>
      <c r="AL11" s="84" t="s">
        <v>73</v>
      </c>
      <c r="AM11" s="84">
        <v>0</v>
      </c>
      <c r="AN11" s="84">
        <v>0</v>
      </c>
      <c r="AO11" s="84">
        <v>0</v>
      </c>
      <c r="AP11" s="84">
        <v>166000</v>
      </c>
      <c r="AR11" t="s">
        <v>73</v>
      </c>
      <c r="AS11">
        <v>0</v>
      </c>
      <c r="AT11">
        <v>0</v>
      </c>
      <c r="AU11">
        <v>0</v>
      </c>
      <c r="AV11">
        <v>166000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ht="17.25" spans="1:75">
      <c r="A12" s="16"/>
      <c r="B12" s="17" t="s">
        <v>64</v>
      </c>
      <c r="C12" s="18">
        <v>27</v>
      </c>
      <c r="D12" s="15">
        <v>0</v>
      </c>
      <c r="E12" s="15">
        <v>1</v>
      </c>
      <c r="F12" s="19"/>
      <c r="G12" s="15"/>
      <c r="H12" s="15"/>
      <c r="I12" s="15">
        <v>1</v>
      </c>
      <c r="J12" s="42">
        <v>0.037037037037037</v>
      </c>
      <c r="K12" s="43">
        <v>200</v>
      </c>
      <c r="L12" s="15">
        <v>0</v>
      </c>
      <c r="M12" s="15">
        <v>26.35</v>
      </c>
      <c r="N12" s="15"/>
      <c r="O12" s="19"/>
      <c r="P12" s="15">
        <v>26.35</v>
      </c>
      <c r="Q12" s="64">
        <v>0.13175</v>
      </c>
      <c r="R12" s="40">
        <v>2</v>
      </c>
      <c r="S12" s="62"/>
      <c r="T12" s="65"/>
      <c r="U12" s="62"/>
      <c r="V12" s="15">
        <v>0</v>
      </c>
      <c r="W12" s="64">
        <v>0</v>
      </c>
      <c r="X12" s="66">
        <v>0.00843935185185185</v>
      </c>
      <c r="Y12" s="15">
        <v>0.5</v>
      </c>
      <c r="Z12">
        <f t="shared" si="5"/>
        <v>25.85</v>
      </c>
      <c r="AA12" t="str">
        <f t="shared" si="0"/>
        <v>合庆支行</v>
      </c>
      <c r="AB12" s="82" t="s">
        <v>105</v>
      </c>
      <c r="AC12" s="82">
        <v>0</v>
      </c>
      <c r="AD12" s="82">
        <v>0</v>
      </c>
      <c r="AE12" s="82">
        <v>0</v>
      </c>
      <c r="AF12" s="82">
        <v>0</v>
      </c>
      <c r="AG12" t="str">
        <f t="shared" si="1"/>
        <v>合庆支行</v>
      </c>
      <c r="AI12" s="90" t="s">
        <v>106</v>
      </c>
      <c r="AJ12" s="90" t="s">
        <v>30</v>
      </c>
      <c r="AL12" s="84" t="s">
        <v>51</v>
      </c>
      <c r="AM12" s="84">
        <v>0</v>
      </c>
      <c r="AN12" s="84">
        <v>5000</v>
      </c>
      <c r="AO12" s="84">
        <v>1</v>
      </c>
      <c r="AP12" s="84">
        <v>10000</v>
      </c>
      <c r="AR12" t="s">
        <v>51</v>
      </c>
      <c r="AS12">
        <v>0</v>
      </c>
      <c r="AT12">
        <v>5000</v>
      </c>
      <c r="AU12">
        <v>1</v>
      </c>
      <c r="AV12">
        <v>10000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ht="17.25" spans="1:75">
      <c r="A13" s="16"/>
      <c r="B13" s="17" t="s">
        <v>72</v>
      </c>
      <c r="C13" s="18">
        <v>27</v>
      </c>
      <c r="D13" s="15">
        <v>0</v>
      </c>
      <c r="E13" s="15">
        <v>0</v>
      </c>
      <c r="F13" s="19"/>
      <c r="G13" s="15"/>
      <c r="H13" s="15"/>
      <c r="I13" s="15">
        <v>0</v>
      </c>
      <c r="J13" s="42">
        <v>0</v>
      </c>
      <c r="K13" s="43">
        <v>140</v>
      </c>
      <c r="L13" s="15">
        <v>20</v>
      </c>
      <c r="M13" s="15">
        <v>22.77</v>
      </c>
      <c r="N13" s="15"/>
      <c r="O13" s="19"/>
      <c r="P13" s="15">
        <v>22.77</v>
      </c>
      <c r="Q13" s="64">
        <v>0.162642857142857</v>
      </c>
      <c r="R13" s="40">
        <v>2</v>
      </c>
      <c r="S13" s="62"/>
      <c r="T13" s="65"/>
      <c r="U13" s="62"/>
      <c r="V13" s="15">
        <v>0</v>
      </c>
      <c r="W13" s="64">
        <v>0</v>
      </c>
      <c r="X13" s="66">
        <v>0.00813214285714286</v>
      </c>
      <c r="Y13" s="15">
        <v>9.2223</v>
      </c>
      <c r="Z13">
        <f t="shared" si="5"/>
        <v>13.5477</v>
      </c>
      <c r="AA13" t="str">
        <f t="shared" si="0"/>
        <v>潼港分理处</v>
      </c>
      <c r="AB13" s="82" t="s">
        <v>112</v>
      </c>
      <c r="AC13" s="82">
        <v>0</v>
      </c>
      <c r="AD13" s="82">
        <v>0</v>
      </c>
      <c r="AE13" s="82">
        <v>0</v>
      </c>
      <c r="AF13" s="82">
        <v>0</v>
      </c>
      <c r="AG13" t="str">
        <f t="shared" si="1"/>
        <v>潼港分理处</v>
      </c>
      <c r="AI13" s="90" t="s">
        <v>113</v>
      </c>
      <c r="AJ13" s="90" t="s">
        <v>30</v>
      </c>
      <c r="AL13" s="84" t="s">
        <v>107</v>
      </c>
      <c r="AM13" s="84">
        <v>0</v>
      </c>
      <c r="AN13" s="84">
        <v>0</v>
      </c>
      <c r="AO13" s="84">
        <v>0</v>
      </c>
      <c r="AP13" s="84">
        <v>100000</v>
      </c>
      <c r="AR13" t="s">
        <v>107</v>
      </c>
      <c r="AS13">
        <v>0</v>
      </c>
      <c r="AT13">
        <v>0</v>
      </c>
      <c r="AU13">
        <v>0</v>
      </c>
      <c r="AV13">
        <v>100000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ht="17.25" spans="1:75">
      <c r="A14" s="16"/>
      <c r="B14" s="17" t="s">
        <v>107</v>
      </c>
      <c r="C14" s="18">
        <v>20</v>
      </c>
      <c r="D14" s="15">
        <v>0</v>
      </c>
      <c r="E14" s="15">
        <v>0</v>
      </c>
      <c r="F14" s="19"/>
      <c r="G14" s="15"/>
      <c r="H14" s="15"/>
      <c r="I14" s="15">
        <v>0</v>
      </c>
      <c r="J14" s="42">
        <v>0</v>
      </c>
      <c r="K14" s="43">
        <v>70</v>
      </c>
      <c r="L14" s="15">
        <v>0</v>
      </c>
      <c r="M14" s="15">
        <v>10</v>
      </c>
      <c r="N14" s="15"/>
      <c r="O14" s="19"/>
      <c r="P14" s="15">
        <v>10</v>
      </c>
      <c r="Q14" s="64">
        <v>0.142857142857143</v>
      </c>
      <c r="R14" s="40">
        <v>2</v>
      </c>
      <c r="S14" s="62"/>
      <c r="T14" s="65"/>
      <c r="U14" s="62"/>
      <c r="V14" s="15">
        <v>0</v>
      </c>
      <c r="W14" s="64">
        <v>0</v>
      </c>
      <c r="X14" s="66">
        <v>0.00714285714285714</v>
      </c>
      <c r="Y14" s="15">
        <v>2.77</v>
      </c>
      <c r="Z14">
        <f t="shared" si="5"/>
        <v>7.23</v>
      </c>
      <c r="AA14" t="str">
        <f t="shared" si="0"/>
        <v>严桥支行</v>
      </c>
      <c r="AB14" s="82" t="s">
        <v>118</v>
      </c>
      <c r="AC14" s="82">
        <v>0</v>
      </c>
      <c r="AD14" s="82">
        <v>34200</v>
      </c>
      <c r="AE14" s="82">
        <v>0</v>
      </c>
      <c r="AF14" s="82">
        <v>34200</v>
      </c>
      <c r="AG14" t="str">
        <f t="shared" si="1"/>
        <v>严桥支行</v>
      </c>
      <c r="AI14" s="90" t="s">
        <v>119</v>
      </c>
      <c r="AJ14" s="90" t="s">
        <v>30</v>
      </c>
      <c r="AL14" s="84" t="s">
        <v>64</v>
      </c>
      <c r="AM14" s="84">
        <v>0</v>
      </c>
      <c r="AN14" s="84">
        <v>0</v>
      </c>
      <c r="AO14" s="84">
        <v>1</v>
      </c>
      <c r="AP14" s="84">
        <v>263500</v>
      </c>
      <c r="AR14" t="s">
        <v>64</v>
      </c>
      <c r="AS14">
        <v>0</v>
      </c>
      <c r="AT14">
        <v>0</v>
      </c>
      <c r="AU14">
        <v>1</v>
      </c>
      <c r="AV14">
        <v>263500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ht="17.25" spans="1:75">
      <c r="A15" s="16"/>
      <c r="B15" s="17" t="s">
        <v>57</v>
      </c>
      <c r="C15" s="18">
        <v>29</v>
      </c>
      <c r="D15" s="15">
        <v>0</v>
      </c>
      <c r="E15" s="15">
        <v>0</v>
      </c>
      <c r="F15" s="19"/>
      <c r="G15" s="15"/>
      <c r="H15" s="15"/>
      <c r="I15" s="15">
        <v>0</v>
      </c>
      <c r="J15" s="42">
        <v>0</v>
      </c>
      <c r="K15" s="43">
        <v>80</v>
      </c>
      <c r="L15" s="15">
        <v>0.109999999999999</v>
      </c>
      <c r="M15" s="15">
        <v>8.11</v>
      </c>
      <c r="N15" s="15">
        <v>1.2223</v>
      </c>
      <c r="O15" s="19"/>
      <c r="P15" s="15">
        <v>9.3323</v>
      </c>
      <c r="Q15" s="64">
        <v>0.11665375</v>
      </c>
      <c r="R15" s="40">
        <v>2</v>
      </c>
      <c r="S15" s="62"/>
      <c r="T15" s="65"/>
      <c r="U15" s="62"/>
      <c r="V15" s="15">
        <v>0</v>
      </c>
      <c r="W15" s="64">
        <v>0</v>
      </c>
      <c r="X15" s="66">
        <v>0.0058326875</v>
      </c>
      <c r="Y15" s="15">
        <v>2.4</v>
      </c>
      <c r="Z15">
        <f t="shared" si="5"/>
        <v>6.9323</v>
      </c>
      <c r="AA15" t="str">
        <f t="shared" si="0"/>
        <v>高桥支行</v>
      </c>
      <c r="AB15" s="82" t="s">
        <v>123</v>
      </c>
      <c r="AC15" s="82">
        <v>1</v>
      </c>
      <c r="AD15" s="82">
        <v>0</v>
      </c>
      <c r="AE15" s="82">
        <v>1</v>
      </c>
      <c r="AF15" s="82">
        <v>0</v>
      </c>
      <c r="AG15" t="str">
        <f t="shared" si="1"/>
        <v>高桥支行</v>
      </c>
      <c r="AI15" s="90" t="s">
        <v>124</v>
      </c>
      <c r="AJ15" s="90" t="s">
        <v>30</v>
      </c>
      <c r="AL15" s="84" t="s">
        <v>69</v>
      </c>
      <c r="AM15" s="84">
        <v>1</v>
      </c>
      <c r="AN15" s="84">
        <v>0</v>
      </c>
      <c r="AO15" s="84">
        <v>4</v>
      </c>
      <c r="AP15" s="84">
        <v>284700</v>
      </c>
      <c r="AR15" t="s">
        <v>69</v>
      </c>
      <c r="AS15">
        <v>1</v>
      </c>
      <c r="AT15">
        <v>0</v>
      </c>
      <c r="AU15">
        <v>4</v>
      </c>
      <c r="AV15">
        <v>284700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6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ht="18" customHeight="1" spans="1:75">
      <c r="A16" s="16"/>
      <c r="B16" s="17" t="s">
        <v>51</v>
      </c>
      <c r="C16" s="18">
        <v>20</v>
      </c>
      <c r="D16" s="15">
        <v>0</v>
      </c>
      <c r="E16" s="15">
        <v>1</v>
      </c>
      <c r="F16" s="19"/>
      <c r="G16" s="15"/>
      <c r="H16" s="15"/>
      <c r="I16" s="15">
        <v>1</v>
      </c>
      <c r="J16" s="42">
        <v>0.05</v>
      </c>
      <c r="K16" s="43">
        <v>70</v>
      </c>
      <c r="L16" s="15">
        <v>0.5</v>
      </c>
      <c r="M16" s="15">
        <v>1</v>
      </c>
      <c r="N16" s="15"/>
      <c r="O16" s="19"/>
      <c r="P16" s="15">
        <v>1</v>
      </c>
      <c r="Q16" s="64">
        <v>0.0142857142857143</v>
      </c>
      <c r="R16" s="40">
        <v>1</v>
      </c>
      <c r="S16" s="62"/>
      <c r="T16" s="65"/>
      <c r="U16" s="62"/>
      <c r="V16" s="15">
        <v>0</v>
      </c>
      <c r="W16" s="64">
        <v>0</v>
      </c>
      <c r="X16" s="66">
        <v>0.00321428571428571</v>
      </c>
      <c r="Y16" s="15">
        <v>0</v>
      </c>
      <c r="Z16">
        <f t="shared" si="5"/>
        <v>1</v>
      </c>
      <c r="AA16" t="str">
        <f t="shared" si="0"/>
        <v>高东支行</v>
      </c>
      <c r="AB16" s="82" t="s">
        <v>129</v>
      </c>
      <c r="AC16" s="82">
        <v>0</v>
      </c>
      <c r="AD16" s="82">
        <v>0</v>
      </c>
      <c r="AE16" s="82">
        <v>0</v>
      </c>
      <c r="AF16" s="82">
        <v>0</v>
      </c>
      <c r="AG16" t="str">
        <f t="shared" si="1"/>
        <v>高东支行</v>
      </c>
      <c r="AI16" s="90" t="s">
        <v>130</v>
      </c>
      <c r="AJ16" s="90" t="s">
        <v>30</v>
      </c>
      <c r="AL16" s="84" t="s">
        <v>104</v>
      </c>
      <c r="AM16" s="84">
        <v>0</v>
      </c>
      <c r="AN16" s="84">
        <v>100000</v>
      </c>
      <c r="AO16" s="84">
        <v>0</v>
      </c>
      <c r="AP16" s="84">
        <v>103000</v>
      </c>
      <c r="AR16" t="s">
        <v>104</v>
      </c>
      <c r="AS16">
        <v>0</v>
      </c>
      <c r="AT16">
        <v>100000</v>
      </c>
      <c r="AU16">
        <v>0</v>
      </c>
      <c r="AV16">
        <v>103000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6"/>
        <v>零售市场部</v>
      </c>
      <c r="BS16" t="s">
        <v>116</v>
      </c>
      <c r="BT16">
        <v>72</v>
      </c>
      <c r="BV16" t="s">
        <v>117</v>
      </c>
      <c r="BW16">
        <v>4</v>
      </c>
    </row>
    <row r="17" ht="17.25" spans="1:75">
      <c r="A17" s="16"/>
      <c r="B17" s="17" t="s">
        <v>54</v>
      </c>
      <c r="C17" s="18">
        <v>30</v>
      </c>
      <c r="D17" s="15">
        <v>0</v>
      </c>
      <c r="E17" s="15">
        <v>1</v>
      </c>
      <c r="F17" s="19"/>
      <c r="G17" s="15"/>
      <c r="H17" s="15"/>
      <c r="I17" s="15">
        <v>1</v>
      </c>
      <c r="J17" s="42">
        <v>0.0333333333333333</v>
      </c>
      <c r="K17" s="43">
        <v>200</v>
      </c>
      <c r="L17" s="15">
        <v>2.5</v>
      </c>
      <c r="M17" s="15">
        <v>4.9</v>
      </c>
      <c r="N17" s="15"/>
      <c r="O17" s="19"/>
      <c r="P17" s="15">
        <v>4.9</v>
      </c>
      <c r="Q17" s="64">
        <v>0.0245</v>
      </c>
      <c r="R17" s="40">
        <v>2</v>
      </c>
      <c r="S17" s="62"/>
      <c r="T17" s="65"/>
      <c r="U17" s="62"/>
      <c r="V17" s="15">
        <v>0</v>
      </c>
      <c r="W17" s="64">
        <v>0</v>
      </c>
      <c r="X17" s="66">
        <v>0.00289166666666667</v>
      </c>
      <c r="Y17" s="15">
        <v>0.3</v>
      </c>
      <c r="Z17">
        <f t="shared" si="5"/>
        <v>4.6</v>
      </c>
      <c r="AA17" t="str">
        <f t="shared" si="0"/>
        <v>张江支行</v>
      </c>
      <c r="AB17" s="82" t="s">
        <v>136</v>
      </c>
      <c r="AC17" s="82">
        <v>0</v>
      </c>
      <c r="AD17" s="82">
        <v>0</v>
      </c>
      <c r="AE17" s="82">
        <v>0</v>
      </c>
      <c r="AF17" s="82">
        <v>300000</v>
      </c>
      <c r="AG17" t="str">
        <f t="shared" si="1"/>
        <v>张江支行</v>
      </c>
      <c r="AI17" s="90" t="s">
        <v>137</v>
      </c>
      <c r="AJ17" s="90" t="s">
        <v>30</v>
      </c>
      <c r="AL17" s="84" t="s">
        <v>114</v>
      </c>
      <c r="AM17" s="84">
        <v>2</v>
      </c>
      <c r="AN17" s="84">
        <v>111000</v>
      </c>
      <c r="AO17" s="84">
        <v>2</v>
      </c>
      <c r="AP17" s="84">
        <v>303000</v>
      </c>
      <c r="AR17" t="s">
        <v>114</v>
      </c>
      <c r="AS17">
        <v>2</v>
      </c>
      <c r="AT17">
        <v>111000</v>
      </c>
      <c r="AU17">
        <v>2</v>
      </c>
      <c r="AV17">
        <v>303000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6"/>
        <v>妙境支行</v>
      </c>
      <c r="BS17" t="s">
        <v>120</v>
      </c>
      <c r="BT17">
        <v>1</v>
      </c>
      <c r="BV17" t="s">
        <v>128</v>
      </c>
      <c r="BW17">
        <v>1</v>
      </c>
    </row>
    <row r="18" ht="18" spans="1:75">
      <c r="A18" s="20"/>
      <c r="B18" s="21" t="s">
        <v>32</v>
      </c>
      <c r="C18" s="22">
        <v>22</v>
      </c>
      <c r="D18" s="23">
        <v>0</v>
      </c>
      <c r="E18" s="23">
        <v>0</v>
      </c>
      <c r="F18" s="24"/>
      <c r="G18" s="23"/>
      <c r="H18" s="23"/>
      <c r="I18" s="23">
        <v>0</v>
      </c>
      <c r="J18" s="44">
        <v>0</v>
      </c>
      <c r="K18" s="45">
        <v>110</v>
      </c>
      <c r="L18" s="23">
        <v>0</v>
      </c>
      <c r="M18" s="23">
        <v>0</v>
      </c>
      <c r="N18" s="23"/>
      <c r="O18" s="24"/>
      <c r="P18" s="23">
        <v>0</v>
      </c>
      <c r="Q18" s="67">
        <v>0</v>
      </c>
      <c r="R18" s="47">
        <v>2</v>
      </c>
      <c r="S18" s="68"/>
      <c r="T18" s="69"/>
      <c r="U18" s="68"/>
      <c r="V18" s="23">
        <v>0</v>
      </c>
      <c r="W18" s="67">
        <v>0</v>
      </c>
      <c r="X18" s="70">
        <v>0</v>
      </c>
      <c r="Y18" s="23">
        <v>10</v>
      </c>
      <c r="Z18">
        <f t="shared" si="5"/>
        <v>-10</v>
      </c>
      <c r="AA18" t="str">
        <f t="shared" si="0"/>
        <v>江镇支行</v>
      </c>
      <c r="AB18" s="82" t="s">
        <v>142</v>
      </c>
      <c r="AC18" s="82">
        <v>0</v>
      </c>
      <c r="AD18" s="82">
        <v>0</v>
      </c>
      <c r="AE18" s="82">
        <v>0</v>
      </c>
      <c r="AF18" s="82">
        <v>0</v>
      </c>
      <c r="AG18" t="str">
        <f t="shared" si="1"/>
        <v>江镇支行</v>
      </c>
      <c r="AI18" s="90" t="s">
        <v>143</v>
      </c>
      <c r="AJ18" s="90" t="s">
        <v>30</v>
      </c>
      <c r="AL18" s="84" t="s">
        <v>61</v>
      </c>
      <c r="AM18" s="84">
        <v>0</v>
      </c>
      <c r="AN18" s="84">
        <v>0</v>
      </c>
      <c r="AO18" s="84">
        <v>0</v>
      </c>
      <c r="AP18" s="84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6"/>
        <v>零售市场部</v>
      </c>
      <c r="BS18" t="s">
        <v>150</v>
      </c>
      <c r="BT18">
        <v>1</v>
      </c>
      <c r="BV18" t="s">
        <v>229</v>
      </c>
      <c r="BW18">
        <v>1</v>
      </c>
    </row>
    <row r="19" ht="18" spans="1:75">
      <c r="A19" s="25" t="s">
        <v>147</v>
      </c>
      <c r="B19" s="13" t="s">
        <v>109</v>
      </c>
      <c r="C19" s="14">
        <v>10</v>
      </c>
      <c r="D19" s="15">
        <v>2</v>
      </c>
      <c r="E19" s="15">
        <v>3</v>
      </c>
      <c r="F19" s="26"/>
      <c r="G19" s="15"/>
      <c r="H19" s="15"/>
      <c r="I19" s="15">
        <v>3</v>
      </c>
      <c r="J19" s="39">
        <v>0.3</v>
      </c>
      <c r="K19" s="40">
        <v>80</v>
      </c>
      <c r="L19" s="15">
        <v>0</v>
      </c>
      <c r="M19" s="15">
        <v>20.55</v>
      </c>
      <c r="N19" s="15"/>
      <c r="O19" s="26"/>
      <c r="P19" s="15">
        <v>20.55</v>
      </c>
      <c r="Q19" s="61">
        <v>0.256875</v>
      </c>
      <c r="R19" s="40">
        <v>1</v>
      </c>
      <c r="S19" s="62">
        <v>1</v>
      </c>
      <c r="T19" s="71"/>
      <c r="U19" s="71"/>
      <c r="V19" s="15">
        <v>1</v>
      </c>
      <c r="W19" s="72">
        <v>1</v>
      </c>
      <c r="X19" s="63">
        <v>0.07784375</v>
      </c>
      <c r="Y19" s="15">
        <v>20.55</v>
      </c>
      <c r="Z19">
        <f t="shared" si="5"/>
        <v>0</v>
      </c>
      <c r="AA19" t="str">
        <f t="shared" si="0"/>
        <v>金桥支行</v>
      </c>
      <c r="AB19" s="82" t="s">
        <v>31</v>
      </c>
      <c r="AC19" s="82">
        <v>0</v>
      </c>
      <c r="AD19" s="82">
        <v>0</v>
      </c>
      <c r="AE19" s="82">
        <v>0</v>
      </c>
      <c r="AF19" s="82">
        <v>0</v>
      </c>
      <c r="AG19" t="str">
        <f t="shared" si="1"/>
        <v>金桥支行</v>
      </c>
      <c r="AI19" s="90" t="s">
        <v>148</v>
      </c>
      <c r="AJ19" s="90" t="s">
        <v>30</v>
      </c>
      <c r="AL19" s="84" t="s">
        <v>111</v>
      </c>
      <c r="AM19" s="84">
        <v>2</v>
      </c>
      <c r="AN19" s="84">
        <v>0</v>
      </c>
      <c r="AO19" s="84">
        <v>7</v>
      </c>
      <c r="AP19" s="84">
        <v>50000</v>
      </c>
      <c r="AR19" t="s">
        <v>111</v>
      </c>
      <c r="AS19">
        <v>2</v>
      </c>
      <c r="AT19">
        <v>0</v>
      </c>
      <c r="AU19">
        <v>7</v>
      </c>
      <c r="AV19">
        <v>50000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6"/>
        <v>零售市场部</v>
      </c>
      <c r="BS19" t="s">
        <v>173</v>
      </c>
      <c r="BT19">
        <v>1</v>
      </c>
      <c r="BV19" t="s">
        <v>182</v>
      </c>
      <c r="BW19">
        <v>1</v>
      </c>
    </row>
    <row r="20" ht="17.25" spans="1:75">
      <c r="A20" s="25"/>
      <c r="B20" s="13" t="s">
        <v>157</v>
      </c>
      <c r="C20" s="14">
        <v>9</v>
      </c>
      <c r="D20" s="15">
        <v>1</v>
      </c>
      <c r="E20" s="15">
        <v>1</v>
      </c>
      <c r="F20" s="26"/>
      <c r="G20" s="15"/>
      <c r="H20" s="15"/>
      <c r="I20" s="15">
        <v>1</v>
      </c>
      <c r="J20" s="39">
        <v>0.111111111111111</v>
      </c>
      <c r="K20" s="40">
        <v>20</v>
      </c>
      <c r="L20" s="15">
        <v>0</v>
      </c>
      <c r="M20" s="15">
        <v>38</v>
      </c>
      <c r="N20" s="15"/>
      <c r="O20" s="26"/>
      <c r="P20" s="15">
        <v>38</v>
      </c>
      <c r="Q20" s="61">
        <v>1.9</v>
      </c>
      <c r="R20" s="40">
        <v>1</v>
      </c>
      <c r="S20" s="62"/>
      <c r="T20" s="71"/>
      <c r="U20" s="71"/>
      <c r="V20" s="15">
        <v>0</v>
      </c>
      <c r="W20" s="72">
        <v>0</v>
      </c>
      <c r="X20" s="63">
        <v>0.0655555555555555</v>
      </c>
      <c r="Y20" s="15">
        <v>38</v>
      </c>
      <c r="Z20">
        <f t="shared" si="5"/>
        <v>0</v>
      </c>
      <c r="AA20" t="str">
        <f t="shared" si="0"/>
        <v>授信审批部</v>
      </c>
      <c r="AB20" s="82" t="s">
        <v>152</v>
      </c>
      <c r="AC20" s="82">
        <v>0</v>
      </c>
      <c r="AD20" s="82">
        <v>0</v>
      </c>
      <c r="AE20" s="82">
        <v>0</v>
      </c>
      <c r="AF20" s="82">
        <v>0</v>
      </c>
      <c r="AG20" t="str">
        <f t="shared" si="1"/>
        <v>授信审批部</v>
      </c>
      <c r="AI20" s="90" t="s">
        <v>153</v>
      </c>
      <c r="AJ20" s="90" t="s">
        <v>30</v>
      </c>
      <c r="AL20" s="84" t="s">
        <v>78</v>
      </c>
      <c r="AM20" s="84">
        <v>0</v>
      </c>
      <c r="AN20" s="84">
        <v>50000</v>
      </c>
      <c r="AO20" s="84">
        <v>5</v>
      </c>
      <c r="AP20" s="84">
        <v>52000</v>
      </c>
      <c r="AR20" t="s">
        <v>78</v>
      </c>
      <c r="AS20">
        <v>0</v>
      </c>
      <c r="AT20">
        <v>50000</v>
      </c>
      <c r="AU20">
        <v>5</v>
      </c>
      <c r="AV20">
        <v>52000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6"/>
        <v>北蔡支行</v>
      </c>
      <c r="BS20" t="s">
        <v>176</v>
      </c>
      <c r="BT20">
        <v>4</v>
      </c>
      <c r="BV20" t="s">
        <v>100</v>
      </c>
      <c r="BW20">
        <v>436</v>
      </c>
    </row>
    <row r="21" ht="18" customHeight="1" spans="1:75">
      <c r="A21" s="25"/>
      <c r="B21" s="13" t="s">
        <v>84</v>
      </c>
      <c r="C21" s="14">
        <v>10</v>
      </c>
      <c r="D21" s="15">
        <v>3</v>
      </c>
      <c r="E21" s="15">
        <v>9</v>
      </c>
      <c r="F21" s="26"/>
      <c r="G21" s="15"/>
      <c r="H21" s="15"/>
      <c r="I21" s="15">
        <v>9</v>
      </c>
      <c r="J21" s="39">
        <v>0.9</v>
      </c>
      <c r="K21" s="40">
        <v>100</v>
      </c>
      <c r="L21" s="15">
        <v>14.2</v>
      </c>
      <c r="M21" s="15">
        <v>23.1</v>
      </c>
      <c r="N21" s="15"/>
      <c r="O21" s="26"/>
      <c r="P21" s="15">
        <v>23.1</v>
      </c>
      <c r="Q21" s="61">
        <v>0.231</v>
      </c>
      <c r="R21" s="40">
        <v>1</v>
      </c>
      <c r="S21" s="62"/>
      <c r="T21" s="71"/>
      <c r="U21" s="71"/>
      <c r="V21" s="15">
        <v>0</v>
      </c>
      <c r="W21" s="72">
        <v>0</v>
      </c>
      <c r="X21" s="63">
        <v>0.05655</v>
      </c>
      <c r="Y21" s="15">
        <v>46.5</v>
      </c>
      <c r="Z21">
        <f t="shared" si="5"/>
        <v>-23.4</v>
      </c>
      <c r="AA21" t="str">
        <f t="shared" si="0"/>
        <v>杨思支行</v>
      </c>
      <c r="AB21" s="82" t="s">
        <v>155</v>
      </c>
      <c r="AC21" s="82">
        <v>0</v>
      </c>
      <c r="AD21" s="82">
        <v>0</v>
      </c>
      <c r="AE21" s="82">
        <v>0</v>
      </c>
      <c r="AF21" s="82">
        <v>0</v>
      </c>
      <c r="AG21" t="str">
        <f t="shared" si="1"/>
        <v>杨思支行</v>
      </c>
      <c r="AI21" s="90" t="s">
        <v>156</v>
      </c>
      <c r="AJ21" s="90" t="s">
        <v>30</v>
      </c>
      <c r="AL21" s="84" t="s">
        <v>84</v>
      </c>
      <c r="AM21" s="84">
        <v>3</v>
      </c>
      <c r="AN21" s="84">
        <v>142000</v>
      </c>
      <c r="AO21" s="84">
        <v>9</v>
      </c>
      <c r="AP21" s="84">
        <v>231000</v>
      </c>
      <c r="AR21" t="s">
        <v>84</v>
      </c>
      <c r="AS21">
        <v>3</v>
      </c>
      <c r="AT21">
        <v>142000</v>
      </c>
      <c r="AU21">
        <v>9</v>
      </c>
      <c r="AV21">
        <v>231000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6"/>
        <v>零售市场部</v>
      </c>
      <c r="BS21" t="s">
        <v>158</v>
      </c>
      <c r="BT21">
        <v>2</v>
      </c>
      <c r="BV21" t="s">
        <v>221</v>
      </c>
      <c r="BW21">
        <v>2</v>
      </c>
    </row>
    <row r="22" ht="17.25" spans="1:74">
      <c r="A22" s="25"/>
      <c r="B22" s="13" t="s">
        <v>121</v>
      </c>
      <c r="C22" s="14">
        <v>17</v>
      </c>
      <c r="D22" s="15">
        <v>0</v>
      </c>
      <c r="E22" s="15">
        <v>0</v>
      </c>
      <c r="F22" s="26"/>
      <c r="G22" s="15"/>
      <c r="H22" s="15"/>
      <c r="I22" s="15">
        <v>0</v>
      </c>
      <c r="J22" s="39">
        <v>0</v>
      </c>
      <c r="K22" s="40">
        <v>50</v>
      </c>
      <c r="L22" s="15">
        <v>7.8</v>
      </c>
      <c r="M22" s="15">
        <v>54.3</v>
      </c>
      <c r="N22" s="15"/>
      <c r="O22" s="26"/>
      <c r="P22" s="15">
        <v>54.3</v>
      </c>
      <c r="Q22" s="61">
        <v>1.086</v>
      </c>
      <c r="R22" s="40">
        <v>1</v>
      </c>
      <c r="S22" s="62"/>
      <c r="T22" s="71"/>
      <c r="U22" s="71"/>
      <c r="V22" s="15">
        <v>0</v>
      </c>
      <c r="W22" s="72">
        <v>0</v>
      </c>
      <c r="X22" s="63">
        <v>0.0543</v>
      </c>
      <c r="Y22" s="15">
        <v>5</v>
      </c>
      <c r="Z22">
        <f t="shared" si="5"/>
        <v>49.3</v>
      </c>
      <c r="AA22" t="str">
        <f t="shared" si="0"/>
        <v>零售市场部</v>
      </c>
      <c r="AB22" s="82" t="s">
        <v>33</v>
      </c>
      <c r="AC22" s="82">
        <v>0</v>
      </c>
      <c r="AD22" s="82">
        <v>140000</v>
      </c>
      <c r="AE22" s="82">
        <v>1</v>
      </c>
      <c r="AF22" s="82">
        <v>440000</v>
      </c>
      <c r="AG22" t="str">
        <f t="shared" si="1"/>
        <v>零售市场部</v>
      </c>
      <c r="AI22" s="90" t="s">
        <v>160</v>
      </c>
      <c r="AJ22" s="90" t="s">
        <v>30</v>
      </c>
      <c r="AL22" s="84" t="s">
        <v>157</v>
      </c>
      <c r="AM22" s="84">
        <v>1</v>
      </c>
      <c r="AN22" s="84">
        <v>0</v>
      </c>
      <c r="AO22" s="84">
        <v>1</v>
      </c>
      <c r="AP22" s="84">
        <v>380000</v>
      </c>
      <c r="AR22" t="s">
        <v>157</v>
      </c>
      <c r="AS22">
        <v>1</v>
      </c>
      <c r="AT22">
        <v>0</v>
      </c>
      <c r="AU22">
        <v>1</v>
      </c>
      <c r="AV22">
        <v>380000</v>
      </c>
      <c r="AX22" t="s">
        <v>160</v>
      </c>
      <c r="AY22" t="s">
        <v>30</v>
      </c>
      <c r="BB22" t="e">
        <f t="shared" ref="BB22:BB38" si="7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6"/>
        <v>孙桥支行</v>
      </c>
      <c r="BS22" t="s">
        <v>342</v>
      </c>
      <c r="BT22">
        <v>2</v>
      </c>
      <c r="BV22" t="e">
        <v>#N/A</v>
      </c>
    </row>
    <row r="23" ht="17.25" spans="1:74">
      <c r="A23" s="25"/>
      <c r="B23" s="13" t="s">
        <v>210</v>
      </c>
      <c r="C23" s="14">
        <v>9</v>
      </c>
      <c r="D23" s="15">
        <v>0</v>
      </c>
      <c r="E23" s="15">
        <v>0</v>
      </c>
      <c r="F23" s="26"/>
      <c r="G23" s="15"/>
      <c r="H23" s="15"/>
      <c r="I23" s="15">
        <v>0</v>
      </c>
      <c r="J23" s="39">
        <v>0</v>
      </c>
      <c r="K23" s="40">
        <v>30</v>
      </c>
      <c r="L23" s="15">
        <v>0</v>
      </c>
      <c r="M23" s="15">
        <v>1.3</v>
      </c>
      <c r="N23" s="15"/>
      <c r="O23" s="26"/>
      <c r="P23" s="15">
        <v>1.3</v>
      </c>
      <c r="Q23" s="61">
        <v>0.0433333333333333</v>
      </c>
      <c r="R23" s="40">
        <v>1</v>
      </c>
      <c r="S23" s="62">
        <v>1</v>
      </c>
      <c r="T23" s="71"/>
      <c r="U23" s="71"/>
      <c r="V23" s="15">
        <v>1</v>
      </c>
      <c r="W23" s="72">
        <v>1</v>
      </c>
      <c r="X23" s="63">
        <v>0.0521666666666667</v>
      </c>
      <c r="Y23" s="15">
        <v>8.9</v>
      </c>
      <c r="Z23">
        <f t="shared" si="5"/>
        <v>-7.6</v>
      </c>
      <c r="AA23" t="str">
        <f t="shared" si="0"/>
        <v>川沙支行</v>
      </c>
      <c r="AB23" s="82" t="s">
        <v>164</v>
      </c>
      <c r="AC23" s="82">
        <v>0</v>
      </c>
      <c r="AD23" s="82">
        <v>0</v>
      </c>
      <c r="AE23" s="82">
        <v>0</v>
      </c>
      <c r="AF23" s="82">
        <v>0</v>
      </c>
      <c r="AG23" t="str">
        <f t="shared" si="1"/>
        <v>川沙支行</v>
      </c>
      <c r="AI23" s="90" t="s">
        <v>165</v>
      </c>
      <c r="AJ23" s="90" t="s">
        <v>30</v>
      </c>
      <c r="AL23" s="84" t="s">
        <v>90</v>
      </c>
      <c r="AM23" s="84">
        <v>0</v>
      </c>
      <c r="AN23" s="84">
        <v>0</v>
      </c>
      <c r="AO23" s="84">
        <v>0</v>
      </c>
      <c r="AP23" s="84">
        <v>19880</v>
      </c>
      <c r="AR23" t="s">
        <v>90</v>
      </c>
      <c r="AS23">
        <v>0</v>
      </c>
      <c r="AT23">
        <v>0</v>
      </c>
      <c r="AU23">
        <v>0</v>
      </c>
      <c r="AV23">
        <v>19880</v>
      </c>
      <c r="AX23" t="s">
        <v>165</v>
      </c>
      <c r="AY23" t="s">
        <v>30</v>
      </c>
      <c r="BB23" t="str">
        <f t="shared" si="7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6"/>
        <v>花木支行</v>
      </c>
      <c r="BS23" t="s">
        <v>364</v>
      </c>
      <c r="BT23">
        <v>1</v>
      </c>
      <c r="BV23" t="s">
        <v>146</v>
      </c>
    </row>
    <row r="24" ht="17.25" spans="1:75">
      <c r="A24" s="25"/>
      <c r="B24" s="13" t="s">
        <v>111</v>
      </c>
      <c r="C24" s="14">
        <v>9</v>
      </c>
      <c r="D24" s="15">
        <v>2</v>
      </c>
      <c r="E24" s="15">
        <v>7</v>
      </c>
      <c r="F24" s="26"/>
      <c r="G24" s="15"/>
      <c r="H24" s="15"/>
      <c r="I24" s="15">
        <v>7</v>
      </c>
      <c r="J24" s="39">
        <v>0.777777777777778</v>
      </c>
      <c r="K24" s="40">
        <v>80</v>
      </c>
      <c r="L24" s="15">
        <v>0</v>
      </c>
      <c r="M24" s="15">
        <v>5</v>
      </c>
      <c r="N24" s="15"/>
      <c r="O24" s="26"/>
      <c r="P24" s="15">
        <v>5</v>
      </c>
      <c r="Q24" s="61">
        <v>0.0625</v>
      </c>
      <c r="R24" s="40">
        <v>1</v>
      </c>
      <c r="S24" s="62"/>
      <c r="T24" s="71"/>
      <c r="U24" s="71"/>
      <c r="V24" s="15">
        <v>0</v>
      </c>
      <c r="W24" s="72">
        <v>0</v>
      </c>
      <c r="X24" s="63">
        <v>0.0420138888888889</v>
      </c>
      <c r="Y24" s="15">
        <v>18.0198</v>
      </c>
      <c r="Z24">
        <f t="shared" si="5"/>
        <v>-13.0198</v>
      </c>
      <c r="AA24">
        <f t="shared" si="0"/>
        <v>0</v>
      </c>
      <c r="AB24" s="82" t="s">
        <v>169</v>
      </c>
      <c r="AC24" s="82">
        <v>0</v>
      </c>
      <c r="AD24" s="82">
        <v>0</v>
      </c>
      <c r="AE24" s="82">
        <v>0</v>
      </c>
      <c r="AF24" s="82">
        <v>0</v>
      </c>
      <c r="AG24">
        <f t="shared" si="1"/>
        <v>0</v>
      </c>
      <c r="AI24" s="89" t="s">
        <v>170</v>
      </c>
      <c r="AJ24" s="90" t="s">
        <v>171</v>
      </c>
      <c r="AL24" s="84" t="s">
        <v>167</v>
      </c>
      <c r="AM24" s="84">
        <v>0</v>
      </c>
      <c r="AN24" s="84">
        <v>0</v>
      </c>
      <c r="AO24" s="84">
        <v>0</v>
      </c>
      <c r="AP24" s="84">
        <v>22000</v>
      </c>
      <c r="AR24" t="s">
        <v>167</v>
      </c>
      <c r="AS24">
        <v>0</v>
      </c>
      <c r="AT24">
        <v>0</v>
      </c>
      <c r="AU24">
        <v>0</v>
      </c>
      <c r="AV24">
        <v>22000</v>
      </c>
      <c r="AX24" t="s">
        <v>170</v>
      </c>
      <c r="AY24" t="s">
        <v>171</v>
      </c>
      <c r="BB24" t="str">
        <f t="shared" si="7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6"/>
        <v>零售市场部</v>
      </c>
      <c r="BS24" t="s">
        <v>162</v>
      </c>
      <c r="BT24">
        <v>1</v>
      </c>
      <c r="BV24" t="s">
        <v>151</v>
      </c>
      <c r="BW24">
        <v>479</v>
      </c>
    </row>
    <row r="25" ht="17.25" spans="1:72">
      <c r="A25" s="25"/>
      <c r="B25" s="13" t="s">
        <v>78</v>
      </c>
      <c r="C25" s="14">
        <v>10</v>
      </c>
      <c r="D25" s="15">
        <v>0</v>
      </c>
      <c r="E25" s="15">
        <v>5</v>
      </c>
      <c r="F25" s="26"/>
      <c r="G25" s="15"/>
      <c r="H25" s="15"/>
      <c r="I25" s="15">
        <v>5</v>
      </c>
      <c r="J25" s="39">
        <v>0.5</v>
      </c>
      <c r="K25" s="40">
        <v>40</v>
      </c>
      <c r="L25" s="15">
        <v>5</v>
      </c>
      <c r="M25" s="15">
        <v>5.2</v>
      </c>
      <c r="N25" s="15"/>
      <c r="O25" s="26"/>
      <c r="P25" s="15">
        <v>5.2</v>
      </c>
      <c r="Q25" s="61">
        <v>0.13</v>
      </c>
      <c r="R25" s="40">
        <v>1</v>
      </c>
      <c r="S25" s="62"/>
      <c r="T25" s="71"/>
      <c r="U25" s="71"/>
      <c r="V25" s="15">
        <v>0</v>
      </c>
      <c r="W25" s="72">
        <v>0</v>
      </c>
      <c r="X25" s="63">
        <v>0.0315</v>
      </c>
      <c r="Y25" s="15">
        <v>0</v>
      </c>
      <c r="Z25">
        <f t="shared" si="5"/>
        <v>5.2</v>
      </c>
      <c r="AA25" t="str">
        <f t="shared" si="0"/>
        <v>金桥支行</v>
      </c>
      <c r="AB25" s="82" t="s">
        <v>55</v>
      </c>
      <c r="AC25" s="82">
        <v>0</v>
      </c>
      <c r="AD25" s="82">
        <v>0</v>
      </c>
      <c r="AE25" s="82">
        <v>0</v>
      </c>
      <c r="AF25" s="82">
        <v>0</v>
      </c>
      <c r="AG25" t="str">
        <f t="shared" si="1"/>
        <v>金桥支行</v>
      </c>
      <c r="AI25" s="90" t="s">
        <v>174</v>
      </c>
      <c r="AJ25" s="90" t="s">
        <v>171</v>
      </c>
      <c r="AL25" s="84" t="s">
        <v>96</v>
      </c>
      <c r="AM25" s="84">
        <v>0</v>
      </c>
      <c r="AN25" s="84">
        <v>0</v>
      </c>
      <c r="AO25" s="84">
        <v>4</v>
      </c>
      <c r="AP25" s="84">
        <v>0</v>
      </c>
      <c r="AR25" t="s">
        <v>96</v>
      </c>
      <c r="AS25">
        <v>0</v>
      </c>
      <c r="AT25">
        <v>0</v>
      </c>
      <c r="AU25">
        <v>4</v>
      </c>
      <c r="AV25">
        <v>0</v>
      </c>
      <c r="AX25" t="s">
        <v>174</v>
      </c>
      <c r="AY25" t="s">
        <v>171</v>
      </c>
      <c r="BB25" t="str">
        <f t="shared" si="7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6"/>
        <v>益江分理处</v>
      </c>
      <c r="BS25" t="s">
        <v>215</v>
      </c>
      <c r="BT25">
        <v>1</v>
      </c>
    </row>
    <row r="26" ht="17.25" spans="1:72">
      <c r="A26" s="25"/>
      <c r="B26" s="13" t="s">
        <v>117</v>
      </c>
      <c r="C26" s="14">
        <v>17</v>
      </c>
      <c r="D26" s="15">
        <v>0</v>
      </c>
      <c r="E26" s="15">
        <v>1</v>
      </c>
      <c r="F26" s="26"/>
      <c r="G26" s="15"/>
      <c r="H26" s="15"/>
      <c r="I26" s="15">
        <v>1</v>
      </c>
      <c r="J26" s="39">
        <v>0.0588235294117647</v>
      </c>
      <c r="K26" s="40">
        <v>40</v>
      </c>
      <c r="L26" s="15">
        <v>0</v>
      </c>
      <c r="M26" s="15">
        <v>0.05</v>
      </c>
      <c r="N26" s="15">
        <v>17.9698</v>
      </c>
      <c r="O26" s="26"/>
      <c r="P26" s="15">
        <v>18.0198</v>
      </c>
      <c r="Q26" s="61">
        <v>0.450495</v>
      </c>
      <c r="R26" s="40">
        <v>1</v>
      </c>
      <c r="S26" s="62"/>
      <c r="T26" s="71"/>
      <c r="U26" s="71"/>
      <c r="V26" s="15">
        <v>0</v>
      </c>
      <c r="W26" s="72">
        <v>0</v>
      </c>
      <c r="X26" s="63">
        <v>0.0254659264705882</v>
      </c>
      <c r="Y26" s="15">
        <v>0.2</v>
      </c>
      <c r="Z26">
        <f t="shared" si="5"/>
        <v>17.8198</v>
      </c>
      <c r="AA26" t="str">
        <f t="shared" si="0"/>
        <v>五星路支行</v>
      </c>
      <c r="AB26" s="82" t="s">
        <v>177</v>
      </c>
      <c r="AC26" s="82">
        <v>0</v>
      </c>
      <c r="AD26" s="82">
        <v>0</v>
      </c>
      <c r="AE26" s="82">
        <v>0</v>
      </c>
      <c r="AF26" s="82">
        <v>0</v>
      </c>
      <c r="AG26" t="str">
        <f t="shared" si="1"/>
        <v>五星路支行</v>
      </c>
      <c r="AI26" s="90" t="s">
        <v>178</v>
      </c>
      <c r="AJ26" s="90" t="s">
        <v>171</v>
      </c>
      <c r="AL26" s="84" t="s">
        <v>163</v>
      </c>
      <c r="AM26" s="84">
        <v>0</v>
      </c>
      <c r="AN26" s="84">
        <v>0</v>
      </c>
      <c r="AO26" s="84">
        <v>0</v>
      </c>
      <c r="AP26" s="84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t="s">
        <v>178</v>
      </c>
      <c r="AY26" t="s">
        <v>171</v>
      </c>
      <c r="BB26" t="str">
        <f t="shared" si="7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6"/>
        <v>零售市场部</v>
      </c>
      <c r="BS26" t="s">
        <v>168</v>
      </c>
      <c r="BT26">
        <v>104</v>
      </c>
    </row>
    <row r="27" ht="17.25" spans="1:72">
      <c r="A27" s="25"/>
      <c r="B27" s="13" t="s">
        <v>96</v>
      </c>
      <c r="C27" s="14">
        <v>9</v>
      </c>
      <c r="D27" s="15">
        <v>0</v>
      </c>
      <c r="E27" s="15">
        <v>4</v>
      </c>
      <c r="F27" s="26"/>
      <c r="G27" s="15"/>
      <c r="H27" s="15"/>
      <c r="I27" s="15">
        <v>4</v>
      </c>
      <c r="J27" s="39">
        <v>0.444444444444444</v>
      </c>
      <c r="K27" s="40">
        <v>20</v>
      </c>
      <c r="L27" s="15">
        <v>0</v>
      </c>
      <c r="M27" s="15">
        <v>0</v>
      </c>
      <c r="N27" s="15"/>
      <c r="O27" s="26"/>
      <c r="P27" s="15">
        <v>0</v>
      </c>
      <c r="Q27" s="61">
        <v>0</v>
      </c>
      <c r="R27" s="40">
        <v>1</v>
      </c>
      <c r="S27" s="62"/>
      <c r="T27" s="71"/>
      <c r="U27" s="71"/>
      <c r="V27" s="15">
        <v>0</v>
      </c>
      <c r="W27" s="72">
        <v>0</v>
      </c>
      <c r="X27" s="63">
        <v>0.0222222222222222</v>
      </c>
      <c r="Y27" s="15">
        <v>13.5</v>
      </c>
      <c r="Z27">
        <f t="shared" si="5"/>
        <v>-13.5</v>
      </c>
      <c r="AA27" t="str">
        <f t="shared" si="0"/>
        <v>高行支行</v>
      </c>
      <c r="AB27" s="82" t="s">
        <v>180</v>
      </c>
      <c r="AC27" s="82">
        <v>0</v>
      </c>
      <c r="AD27" s="82">
        <v>0</v>
      </c>
      <c r="AE27" s="82">
        <v>0</v>
      </c>
      <c r="AF27" s="82">
        <v>0</v>
      </c>
      <c r="AG27" t="str">
        <f t="shared" si="1"/>
        <v>高行支行</v>
      </c>
      <c r="AI27" s="90" t="s">
        <v>181</v>
      </c>
      <c r="AJ27" s="90" t="s">
        <v>171</v>
      </c>
      <c r="AL27" s="84" t="s">
        <v>149</v>
      </c>
      <c r="AM27" s="84">
        <v>0</v>
      </c>
      <c r="AN27" s="84">
        <v>0</v>
      </c>
      <c r="AO27" s="84">
        <v>0</v>
      </c>
      <c r="AP27" s="84">
        <v>5600</v>
      </c>
      <c r="AR27" t="s">
        <v>149</v>
      </c>
      <c r="AS27">
        <v>0</v>
      </c>
      <c r="AT27">
        <v>0</v>
      </c>
      <c r="AU27">
        <v>0</v>
      </c>
      <c r="AV27">
        <v>5600</v>
      </c>
      <c r="AX27" t="s">
        <v>181</v>
      </c>
      <c r="AY27" t="s">
        <v>171</v>
      </c>
      <c r="BB27" t="str">
        <f t="shared" si="7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6"/>
        <v>凌兆分理处</v>
      </c>
      <c r="BS27" t="s">
        <v>861</v>
      </c>
      <c r="BT27">
        <v>1</v>
      </c>
    </row>
    <row r="28" ht="17.25" spans="1:72">
      <c r="A28" s="25"/>
      <c r="B28" s="13" t="s">
        <v>88</v>
      </c>
      <c r="C28" s="14">
        <v>9</v>
      </c>
      <c r="D28" s="15">
        <v>0</v>
      </c>
      <c r="E28" s="15">
        <v>0</v>
      </c>
      <c r="F28" s="26"/>
      <c r="G28" s="15"/>
      <c r="H28" s="15"/>
      <c r="I28" s="15">
        <v>0</v>
      </c>
      <c r="J28" s="39">
        <v>0</v>
      </c>
      <c r="K28" s="40">
        <v>40</v>
      </c>
      <c r="L28" s="15">
        <v>0</v>
      </c>
      <c r="M28" s="15">
        <v>13.5</v>
      </c>
      <c r="N28" s="15"/>
      <c r="O28" s="26"/>
      <c r="P28" s="15">
        <v>13.5</v>
      </c>
      <c r="Q28" s="61">
        <v>0.3375</v>
      </c>
      <c r="R28" s="40">
        <v>1</v>
      </c>
      <c r="S28" s="62"/>
      <c r="T28" s="71"/>
      <c r="U28" s="71"/>
      <c r="V28" s="15">
        <v>0</v>
      </c>
      <c r="W28" s="72">
        <v>0</v>
      </c>
      <c r="X28" s="63">
        <v>0.016875</v>
      </c>
      <c r="Y28" s="15">
        <v>5</v>
      </c>
      <c r="Z28">
        <f t="shared" si="5"/>
        <v>8.5</v>
      </c>
      <c r="AA28" t="str">
        <f t="shared" si="0"/>
        <v>施湾支行</v>
      </c>
      <c r="AB28" s="82" t="s">
        <v>186</v>
      </c>
      <c r="AC28" s="82">
        <v>0</v>
      </c>
      <c r="AD28" s="82">
        <v>0</v>
      </c>
      <c r="AE28" s="82">
        <v>0</v>
      </c>
      <c r="AF28" s="82">
        <v>0</v>
      </c>
      <c r="AG28" t="str">
        <f t="shared" si="1"/>
        <v>施湾支行</v>
      </c>
      <c r="AI28" s="90" t="s">
        <v>187</v>
      </c>
      <c r="AJ28" s="90" t="s">
        <v>171</v>
      </c>
      <c r="AL28" s="84" t="s">
        <v>88</v>
      </c>
      <c r="AM28" s="84">
        <v>0</v>
      </c>
      <c r="AN28" s="84">
        <v>0</v>
      </c>
      <c r="AO28" s="84">
        <v>0</v>
      </c>
      <c r="AP28" s="84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t="s">
        <v>187</v>
      </c>
      <c r="AY28" t="s">
        <v>171</v>
      </c>
      <c r="BB28" t="str">
        <f t="shared" si="7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6"/>
        <v>曹路支行</v>
      </c>
      <c r="BS28" t="s">
        <v>226</v>
      </c>
      <c r="BT28">
        <v>1</v>
      </c>
    </row>
    <row r="29" ht="17.25" spans="1:72">
      <c r="A29" s="25"/>
      <c r="B29" s="13" t="s">
        <v>149</v>
      </c>
      <c r="C29" s="14">
        <v>9</v>
      </c>
      <c r="D29" s="15">
        <v>0</v>
      </c>
      <c r="E29" s="15">
        <v>0</v>
      </c>
      <c r="F29" s="26"/>
      <c r="G29" s="15"/>
      <c r="H29" s="15"/>
      <c r="I29" s="15">
        <v>0</v>
      </c>
      <c r="J29" s="39">
        <v>0</v>
      </c>
      <c r="K29" s="40">
        <v>150</v>
      </c>
      <c r="L29" s="15">
        <v>20</v>
      </c>
      <c r="M29" s="15">
        <v>0.56</v>
      </c>
      <c r="N29" s="15"/>
      <c r="O29" s="26"/>
      <c r="P29" s="15">
        <v>35.56</v>
      </c>
      <c r="Q29" s="61">
        <v>0.237066666666667</v>
      </c>
      <c r="R29" s="40">
        <v>1</v>
      </c>
      <c r="S29" s="62"/>
      <c r="T29" s="71"/>
      <c r="U29" s="71"/>
      <c r="V29" s="15">
        <v>0</v>
      </c>
      <c r="W29" s="72">
        <v>0</v>
      </c>
      <c r="X29" s="63">
        <v>0.0118533333333333</v>
      </c>
      <c r="Y29" s="15">
        <v>0</v>
      </c>
      <c r="Z29">
        <f t="shared" si="5"/>
        <v>35.56</v>
      </c>
      <c r="AA29" t="str">
        <f t="shared" si="0"/>
        <v>运营管理部</v>
      </c>
      <c r="AB29" s="82" t="s">
        <v>191</v>
      </c>
      <c r="AC29" s="82">
        <v>0</v>
      </c>
      <c r="AD29" s="82">
        <v>0</v>
      </c>
      <c r="AE29" s="82">
        <v>0</v>
      </c>
      <c r="AF29" s="82">
        <v>0</v>
      </c>
      <c r="AG29" t="str">
        <f t="shared" si="1"/>
        <v>运营管理部</v>
      </c>
      <c r="AI29" s="89" t="s">
        <v>192</v>
      </c>
      <c r="AJ29" s="90" t="s">
        <v>125</v>
      </c>
      <c r="AL29" s="84" t="s">
        <v>102</v>
      </c>
      <c r="AM29" s="84">
        <v>0</v>
      </c>
      <c r="AN29" s="84">
        <v>1500</v>
      </c>
      <c r="AO29" s="84">
        <v>0</v>
      </c>
      <c r="AP29" s="84">
        <v>36162</v>
      </c>
      <c r="AR29" t="s">
        <v>102</v>
      </c>
      <c r="AS29">
        <v>0</v>
      </c>
      <c r="AT29">
        <v>1500</v>
      </c>
      <c r="AU29">
        <v>0</v>
      </c>
      <c r="AV29">
        <v>36162</v>
      </c>
      <c r="AX29" t="s">
        <v>192</v>
      </c>
      <c r="AY29" t="s">
        <v>125</v>
      </c>
      <c r="BB29" t="str">
        <f t="shared" si="7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6"/>
        <v>零售市场部</v>
      </c>
      <c r="BS29" t="s">
        <v>179</v>
      </c>
      <c r="BT29">
        <v>32</v>
      </c>
    </row>
    <row r="30" ht="17.25" spans="1:72">
      <c r="A30" s="25"/>
      <c r="B30" s="13" t="s">
        <v>135</v>
      </c>
      <c r="C30" s="14">
        <v>14</v>
      </c>
      <c r="D30" s="15">
        <v>0</v>
      </c>
      <c r="E30" s="15">
        <v>1</v>
      </c>
      <c r="F30" s="26"/>
      <c r="G30" s="15"/>
      <c r="H30" s="15"/>
      <c r="I30" s="15">
        <v>1</v>
      </c>
      <c r="J30" s="39">
        <v>0.0714285714285714</v>
      </c>
      <c r="K30" s="40">
        <v>60</v>
      </c>
      <c r="L30" s="15">
        <v>3.42</v>
      </c>
      <c r="M30" s="15">
        <v>3.42</v>
      </c>
      <c r="N30" s="15"/>
      <c r="O30" s="26"/>
      <c r="P30" s="15">
        <v>3.42</v>
      </c>
      <c r="Q30" s="61">
        <v>0.057</v>
      </c>
      <c r="R30" s="40">
        <v>1</v>
      </c>
      <c r="S30" s="62"/>
      <c r="T30" s="71"/>
      <c r="U30" s="71"/>
      <c r="V30" s="15">
        <v>0</v>
      </c>
      <c r="W30" s="72">
        <v>0</v>
      </c>
      <c r="X30" s="63">
        <v>0.00642142857142857</v>
      </c>
      <c r="Y30" s="15">
        <v>15.56</v>
      </c>
      <c r="Z30">
        <f t="shared" si="5"/>
        <v>-12.14</v>
      </c>
      <c r="AA30">
        <f t="shared" si="0"/>
        <v>0</v>
      </c>
      <c r="AB30" s="82" t="s">
        <v>196</v>
      </c>
      <c r="AC30" s="82">
        <v>0</v>
      </c>
      <c r="AD30" s="82">
        <v>0</v>
      </c>
      <c r="AE30" s="82">
        <v>0</v>
      </c>
      <c r="AF30" s="82">
        <v>0</v>
      </c>
      <c r="AG30">
        <f t="shared" si="1"/>
        <v>0</v>
      </c>
      <c r="AI30" s="90" t="s">
        <v>197</v>
      </c>
      <c r="AJ30" s="90" t="s">
        <v>125</v>
      </c>
      <c r="AL30" s="84" t="s">
        <v>135</v>
      </c>
      <c r="AM30" s="84">
        <v>0</v>
      </c>
      <c r="AN30" s="84">
        <v>34200</v>
      </c>
      <c r="AO30" s="84">
        <v>1</v>
      </c>
      <c r="AP30" s="84">
        <v>34200</v>
      </c>
      <c r="AR30" t="s">
        <v>135</v>
      </c>
      <c r="AS30">
        <v>0</v>
      </c>
      <c r="AT30">
        <v>34200</v>
      </c>
      <c r="AU30">
        <v>1</v>
      </c>
      <c r="AV30">
        <v>34200</v>
      </c>
      <c r="AX30" t="s">
        <v>197</v>
      </c>
      <c r="AY30" t="s">
        <v>125</v>
      </c>
      <c r="BB30" t="e">
        <f t="shared" si="7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6"/>
        <v>花木支行</v>
      </c>
      <c r="BS30" t="s">
        <v>237</v>
      </c>
      <c r="BT30">
        <v>3</v>
      </c>
    </row>
    <row r="31" ht="17.25" spans="1:72">
      <c r="A31" s="25"/>
      <c r="B31" s="13" t="s">
        <v>163</v>
      </c>
      <c r="C31" s="14">
        <v>10</v>
      </c>
      <c r="D31" s="15">
        <v>0</v>
      </c>
      <c r="E31" s="15">
        <v>0</v>
      </c>
      <c r="F31" s="26"/>
      <c r="G31" s="15"/>
      <c r="H31" s="15"/>
      <c r="I31" s="15">
        <v>0</v>
      </c>
      <c r="J31" s="39">
        <v>0</v>
      </c>
      <c r="K31" s="40">
        <v>40</v>
      </c>
      <c r="L31" s="15">
        <v>0</v>
      </c>
      <c r="M31" s="15">
        <v>5</v>
      </c>
      <c r="N31" s="15"/>
      <c r="O31" s="26"/>
      <c r="P31" s="15">
        <v>5</v>
      </c>
      <c r="Q31" s="61">
        <v>0.125</v>
      </c>
      <c r="R31" s="40">
        <v>1</v>
      </c>
      <c r="S31" s="62"/>
      <c r="T31" s="71"/>
      <c r="U31" s="71"/>
      <c r="V31" s="15">
        <v>0</v>
      </c>
      <c r="W31" s="72">
        <v>0</v>
      </c>
      <c r="X31" s="63">
        <v>0.00625</v>
      </c>
      <c r="Y31" s="15">
        <v>0</v>
      </c>
      <c r="Z31">
        <f t="shared" si="5"/>
        <v>5</v>
      </c>
      <c r="AA31">
        <f t="shared" si="0"/>
        <v>0</v>
      </c>
      <c r="AB31" s="82" t="s">
        <v>200</v>
      </c>
      <c r="AC31" s="82">
        <v>0</v>
      </c>
      <c r="AD31" s="82">
        <v>0</v>
      </c>
      <c r="AE31" s="82">
        <v>0</v>
      </c>
      <c r="AF31" s="82">
        <v>0</v>
      </c>
      <c r="AG31">
        <f t="shared" si="1"/>
        <v>0</v>
      </c>
      <c r="AI31" s="91" t="s">
        <v>201</v>
      </c>
      <c r="AJ31" s="90" t="s">
        <v>125</v>
      </c>
      <c r="AL31" s="84" t="s">
        <v>109</v>
      </c>
      <c r="AM31" s="84">
        <v>2</v>
      </c>
      <c r="AN31" s="84">
        <v>0</v>
      </c>
      <c r="AO31" s="84">
        <v>3</v>
      </c>
      <c r="AP31" s="84">
        <v>205500</v>
      </c>
      <c r="AR31" t="s">
        <v>109</v>
      </c>
      <c r="AS31">
        <v>2</v>
      </c>
      <c r="AT31">
        <v>0</v>
      </c>
      <c r="AU31">
        <v>3</v>
      </c>
      <c r="AV31">
        <v>205500</v>
      </c>
      <c r="AX31" t="s">
        <v>201</v>
      </c>
      <c r="AY31" t="s">
        <v>125</v>
      </c>
      <c r="BB31" t="str">
        <f t="shared" si="7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6"/>
        <v>零售市场部</v>
      </c>
      <c r="BS31" t="s">
        <v>240</v>
      </c>
      <c r="BT31">
        <v>3</v>
      </c>
    </row>
    <row r="32" ht="17.25" spans="1:72">
      <c r="A32" s="25"/>
      <c r="B32" s="13" t="s">
        <v>219</v>
      </c>
      <c r="C32" s="14">
        <v>9</v>
      </c>
      <c r="D32" s="15">
        <v>0</v>
      </c>
      <c r="E32" s="15">
        <v>1</v>
      </c>
      <c r="F32" s="26"/>
      <c r="G32" s="15"/>
      <c r="H32" s="15"/>
      <c r="I32" s="15">
        <v>1</v>
      </c>
      <c r="J32" s="39">
        <v>0.111111111111111</v>
      </c>
      <c r="K32" s="40">
        <v>20</v>
      </c>
      <c r="L32" s="15">
        <v>0</v>
      </c>
      <c r="M32" s="15">
        <v>0</v>
      </c>
      <c r="N32" s="15"/>
      <c r="O32" s="26"/>
      <c r="P32" s="15">
        <v>0</v>
      </c>
      <c r="Q32" s="61">
        <v>0</v>
      </c>
      <c r="R32" s="40">
        <v>1</v>
      </c>
      <c r="S32" s="62"/>
      <c r="T32" s="71"/>
      <c r="U32" s="71"/>
      <c r="V32" s="15">
        <v>0</v>
      </c>
      <c r="W32" s="72">
        <v>0</v>
      </c>
      <c r="X32" s="63">
        <v>0.00555555555555556</v>
      </c>
      <c r="Y32" s="15">
        <v>2.2</v>
      </c>
      <c r="Z32">
        <f t="shared" si="5"/>
        <v>-2.2</v>
      </c>
      <c r="AA32" t="str">
        <f t="shared" si="0"/>
        <v>江镇支行</v>
      </c>
      <c r="AB32" s="82" t="s">
        <v>204</v>
      </c>
      <c r="AC32" s="82">
        <v>0</v>
      </c>
      <c r="AD32" s="82">
        <v>0</v>
      </c>
      <c r="AE32" s="82">
        <v>0</v>
      </c>
      <c r="AF32" s="82">
        <v>0</v>
      </c>
      <c r="AG32" t="str">
        <f t="shared" si="1"/>
        <v>江镇支行</v>
      </c>
      <c r="AI32" s="91" t="s">
        <v>205</v>
      </c>
      <c r="AJ32" s="90" t="s">
        <v>125</v>
      </c>
      <c r="AL32" s="84" t="s">
        <v>199</v>
      </c>
      <c r="AM32" s="84">
        <v>0</v>
      </c>
      <c r="AN32" s="84">
        <v>0</v>
      </c>
      <c r="AO32" s="84">
        <v>0</v>
      </c>
      <c r="AP32" s="84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t="s">
        <v>205</v>
      </c>
      <c r="AY32" t="s">
        <v>125</v>
      </c>
      <c r="BB32" t="str">
        <f t="shared" si="7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6"/>
        <v>零售市场部</v>
      </c>
      <c r="BS32" t="s">
        <v>189</v>
      </c>
      <c r="BT32">
        <v>65</v>
      </c>
    </row>
    <row r="33" ht="17.25" spans="1:72">
      <c r="A33" s="25"/>
      <c r="B33" s="13" t="s">
        <v>167</v>
      </c>
      <c r="C33" s="14">
        <v>9</v>
      </c>
      <c r="D33" s="15">
        <v>0</v>
      </c>
      <c r="E33" s="15">
        <v>0</v>
      </c>
      <c r="F33" s="26"/>
      <c r="G33" s="15"/>
      <c r="H33" s="15"/>
      <c r="I33" s="15">
        <v>0</v>
      </c>
      <c r="J33" s="39">
        <v>0</v>
      </c>
      <c r="K33" s="40">
        <v>50</v>
      </c>
      <c r="L33" s="15">
        <v>0</v>
      </c>
      <c r="M33" s="15">
        <v>2.2</v>
      </c>
      <c r="N33" s="15"/>
      <c r="O33" s="26"/>
      <c r="P33" s="15">
        <v>2.2</v>
      </c>
      <c r="Q33" s="61">
        <v>0.044</v>
      </c>
      <c r="R33" s="40">
        <v>1</v>
      </c>
      <c r="S33" s="62"/>
      <c r="T33" s="71"/>
      <c r="U33" s="71"/>
      <c r="V33" s="15">
        <v>0</v>
      </c>
      <c r="W33" s="72">
        <v>0</v>
      </c>
      <c r="X33" s="63">
        <v>0.0022</v>
      </c>
      <c r="Y33" s="15">
        <v>1.988</v>
      </c>
      <c r="Z33">
        <f t="shared" si="5"/>
        <v>0.212</v>
      </c>
      <c r="AA33" t="str">
        <f t="shared" si="0"/>
        <v>三林支行</v>
      </c>
      <c r="AB33" s="82" t="s">
        <v>207</v>
      </c>
      <c r="AC33" s="82">
        <v>0</v>
      </c>
      <c r="AD33" s="82">
        <v>0</v>
      </c>
      <c r="AE33" s="82">
        <v>0</v>
      </c>
      <c r="AF33" s="82">
        <v>0</v>
      </c>
      <c r="AG33" t="str">
        <f t="shared" si="1"/>
        <v>三林支行</v>
      </c>
      <c r="AI33" s="91" t="s">
        <v>208</v>
      </c>
      <c r="AJ33" s="90" t="s">
        <v>125</v>
      </c>
      <c r="AL33" s="84" t="s">
        <v>117</v>
      </c>
      <c r="AM33" s="84">
        <v>0</v>
      </c>
      <c r="AN33" s="84">
        <v>0</v>
      </c>
      <c r="AO33" s="84">
        <v>1</v>
      </c>
      <c r="AP33" s="84">
        <v>500</v>
      </c>
      <c r="AR33" t="s">
        <v>117</v>
      </c>
      <c r="AS33">
        <v>0</v>
      </c>
      <c r="AT33">
        <v>0</v>
      </c>
      <c r="AU33">
        <v>1</v>
      </c>
      <c r="AV33">
        <v>500</v>
      </c>
      <c r="AX33" t="s">
        <v>208</v>
      </c>
      <c r="AY33" t="s">
        <v>125</v>
      </c>
      <c r="BB33" t="str">
        <f t="shared" si="7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6"/>
        <v>合庆支行</v>
      </c>
      <c r="BS33" t="s">
        <v>471</v>
      </c>
      <c r="BT33">
        <v>1</v>
      </c>
    </row>
    <row r="34" ht="17.25" spans="1:72">
      <c r="A34" s="25"/>
      <c r="B34" s="13" t="s">
        <v>90</v>
      </c>
      <c r="C34" s="14">
        <v>17</v>
      </c>
      <c r="D34" s="15">
        <v>0</v>
      </c>
      <c r="E34" s="15">
        <v>0</v>
      </c>
      <c r="F34" s="26"/>
      <c r="G34" s="15"/>
      <c r="H34" s="15"/>
      <c r="I34" s="15">
        <v>0</v>
      </c>
      <c r="J34" s="39">
        <v>0</v>
      </c>
      <c r="K34" s="40">
        <v>50</v>
      </c>
      <c r="L34" s="15">
        <v>0</v>
      </c>
      <c r="M34" s="15">
        <v>1.988</v>
      </c>
      <c r="N34" s="15"/>
      <c r="O34" s="26"/>
      <c r="P34" s="15">
        <v>1.988</v>
      </c>
      <c r="Q34" s="61">
        <v>0.03976</v>
      </c>
      <c r="R34" s="40">
        <v>1</v>
      </c>
      <c r="S34" s="62"/>
      <c r="T34" s="71"/>
      <c r="U34" s="71"/>
      <c r="V34" s="15">
        <v>0</v>
      </c>
      <c r="W34" s="72">
        <v>0</v>
      </c>
      <c r="X34" s="63">
        <v>0.001988</v>
      </c>
      <c r="Y34" s="15">
        <v>3.4662</v>
      </c>
      <c r="Z34">
        <f t="shared" si="5"/>
        <v>-1.4782</v>
      </c>
      <c r="AA34" t="str">
        <f t="shared" si="0"/>
        <v>御桥分理处</v>
      </c>
      <c r="AB34" s="82" t="s">
        <v>62</v>
      </c>
      <c r="AC34" s="82">
        <v>0</v>
      </c>
      <c r="AD34" s="82">
        <v>0</v>
      </c>
      <c r="AE34" s="82">
        <v>0</v>
      </c>
      <c r="AF34" s="82">
        <v>0</v>
      </c>
      <c r="AG34" t="str">
        <f t="shared" si="1"/>
        <v>御桥分理处</v>
      </c>
      <c r="AI34" s="90" t="s">
        <v>212</v>
      </c>
      <c r="AJ34" s="90" t="s">
        <v>125</v>
      </c>
      <c r="AL34" s="84" t="s">
        <v>210</v>
      </c>
      <c r="AM34" s="84">
        <v>0</v>
      </c>
      <c r="AN34" s="84">
        <v>0</v>
      </c>
      <c r="AO34" s="84">
        <v>0</v>
      </c>
      <c r="AP34" s="84">
        <v>13000</v>
      </c>
      <c r="AR34" t="s">
        <v>210</v>
      </c>
      <c r="AS34">
        <v>0</v>
      </c>
      <c r="AT34">
        <v>0</v>
      </c>
      <c r="AU34">
        <v>0</v>
      </c>
      <c r="AV34">
        <v>13000</v>
      </c>
      <c r="AX34" t="s">
        <v>212</v>
      </c>
      <c r="AY34" t="s">
        <v>125</v>
      </c>
      <c r="BB34" t="str">
        <f t="shared" si="7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6"/>
        <v>东沟支行</v>
      </c>
      <c r="BS34" t="s">
        <v>477</v>
      </c>
      <c r="BT34">
        <v>3</v>
      </c>
    </row>
    <row r="35" ht="17.25" spans="1:72">
      <c r="A35" s="25"/>
      <c r="B35" s="13" t="s">
        <v>102</v>
      </c>
      <c r="C35" s="14">
        <v>9</v>
      </c>
      <c r="D35" s="15">
        <v>0</v>
      </c>
      <c r="E35" s="15">
        <v>0</v>
      </c>
      <c r="F35" s="26"/>
      <c r="G35" s="15"/>
      <c r="H35" s="15"/>
      <c r="I35" s="15">
        <v>0</v>
      </c>
      <c r="J35" s="39">
        <v>0</v>
      </c>
      <c r="K35" s="40">
        <v>170</v>
      </c>
      <c r="L35" s="15">
        <v>0.15</v>
      </c>
      <c r="M35" s="15">
        <v>3.6162</v>
      </c>
      <c r="N35" s="15"/>
      <c r="O35" s="26"/>
      <c r="P35" s="15">
        <v>3.6162</v>
      </c>
      <c r="Q35" s="61">
        <v>0.0212717647058824</v>
      </c>
      <c r="R35" s="40">
        <v>1</v>
      </c>
      <c r="S35" s="62"/>
      <c r="T35" s="71"/>
      <c r="U35" s="71"/>
      <c r="V35" s="15">
        <v>0</v>
      </c>
      <c r="W35" s="72">
        <v>0</v>
      </c>
      <c r="X35" s="63">
        <v>0.00106358823529412</v>
      </c>
      <c r="Y35" s="15">
        <v>0</v>
      </c>
      <c r="Z35">
        <f t="shared" si="5"/>
        <v>3.6162</v>
      </c>
      <c r="AA35" t="str">
        <f t="shared" si="0"/>
        <v>曹路支行</v>
      </c>
      <c r="AB35" s="82" t="s">
        <v>216</v>
      </c>
      <c r="AC35" s="82">
        <v>0</v>
      </c>
      <c r="AD35" s="82">
        <v>0</v>
      </c>
      <c r="AE35" s="82">
        <v>0</v>
      </c>
      <c r="AF35" s="82">
        <v>0</v>
      </c>
      <c r="AG35" t="str">
        <f t="shared" si="1"/>
        <v>曹路支行</v>
      </c>
      <c r="AI35" s="90" t="s">
        <v>217</v>
      </c>
      <c r="AJ35" s="90" t="s">
        <v>125</v>
      </c>
      <c r="AL35" s="84" t="s">
        <v>219</v>
      </c>
      <c r="AM35" s="84">
        <v>0</v>
      </c>
      <c r="AN35" s="84">
        <v>0</v>
      </c>
      <c r="AO35" s="84">
        <v>1</v>
      </c>
      <c r="AP35" s="84">
        <v>0</v>
      </c>
      <c r="AR35" t="s">
        <v>219</v>
      </c>
      <c r="AS35">
        <v>0</v>
      </c>
      <c r="AT35">
        <v>0</v>
      </c>
      <c r="AU35">
        <v>1</v>
      </c>
      <c r="AV35">
        <v>0</v>
      </c>
      <c r="AX35" t="s">
        <v>217</v>
      </c>
      <c r="AY35" t="s">
        <v>125</v>
      </c>
      <c r="BB35" t="str">
        <f t="shared" si="7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6"/>
        <v>金桥支行</v>
      </c>
      <c r="BS35" t="s">
        <v>249</v>
      </c>
      <c r="BT35">
        <v>1</v>
      </c>
    </row>
    <row r="36" ht="17.25" spans="1:72">
      <c r="A36" s="25"/>
      <c r="B36" s="17" t="s">
        <v>61</v>
      </c>
      <c r="C36" s="18">
        <v>9</v>
      </c>
      <c r="D36" s="15">
        <v>0</v>
      </c>
      <c r="E36" s="15">
        <v>0</v>
      </c>
      <c r="F36" s="19"/>
      <c r="G36" s="15"/>
      <c r="H36" s="15"/>
      <c r="I36" s="15">
        <v>0</v>
      </c>
      <c r="J36" s="39">
        <v>0</v>
      </c>
      <c r="K36" s="43">
        <v>60</v>
      </c>
      <c r="L36" s="15">
        <v>0</v>
      </c>
      <c r="M36" s="15">
        <v>0</v>
      </c>
      <c r="N36" s="15"/>
      <c r="O36" s="26"/>
      <c r="P36" s="15">
        <v>0</v>
      </c>
      <c r="Q36" s="61">
        <v>0</v>
      </c>
      <c r="R36" s="40">
        <v>1</v>
      </c>
      <c r="S36" s="62"/>
      <c r="T36" s="71"/>
      <c r="U36" s="71"/>
      <c r="V36" s="15">
        <v>0</v>
      </c>
      <c r="W36" s="72">
        <v>0</v>
      </c>
      <c r="X36" s="63">
        <v>0</v>
      </c>
      <c r="Y36" s="15">
        <v>1.3</v>
      </c>
      <c r="Z36">
        <f t="shared" si="5"/>
        <v>-1.3</v>
      </c>
      <c r="AA36" t="str">
        <f t="shared" si="0"/>
        <v>川沙支行</v>
      </c>
      <c r="AB36" s="82" t="s">
        <v>48</v>
      </c>
      <c r="AC36" s="82">
        <v>5</v>
      </c>
      <c r="AD36" s="82">
        <v>0</v>
      </c>
      <c r="AE36" s="82">
        <v>12</v>
      </c>
      <c r="AF36" s="82">
        <v>0</v>
      </c>
      <c r="AG36" t="str">
        <f t="shared" si="1"/>
        <v>川沙支行</v>
      </c>
      <c r="AI36" s="90" t="s">
        <v>220</v>
      </c>
      <c r="AJ36" s="90" t="s">
        <v>125</v>
      </c>
      <c r="AL36" s="84" t="s">
        <v>121</v>
      </c>
      <c r="AM36" s="84">
        <v>0</v>
      </c>
      <c r="AN36" s="84">
        <v>78000</v>
      </c>
      <c r="AO36" s="84">
        <v>0</v>
      </c>
      <c r="AP36" s="84">
        <v>543000</v>
      </c>
      <c r="AR36" t="s">
        <v>121</v>
      </c>
      <c r="AS36">
        <v>0</v>
      </c>
      <c r="AT36">
        <v>78000</v>
      </c>
      <c r="AU36">
        <v>0</v>
      </c>
      <c r="AV36">
        <v>543000</v>
      </c>
      <c r="AX36" t="s">
        <v>220</v>
      </c>
      <c r="AY36" t="s">
        <v>125</v>
      </c>
      <c r="BB36" t="str">
        <f t="shared" si="7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6"/>
        <v>御桥分理处</v>
      </c>
      <c r="BS36" t="s">
        <v>486</v>
      </c>
      <c r="BT36">
        <v>1</v>
      </c>
    </row>
    <row r="37" ht="18" spans="1:72">
      <c r="A37" s="27"/>
      <c r="B37" s="28" t="s">
        <v>199</v>
      </c>
      <c r="C37" s="29">
        <v>9</v>
      </c>
      <c r="D37" s="23">
        <v>0</v>
      </c>
      <c r="E37" s="23">
        <v>0</v>
      </c>
      <c r="F37" s="30"/>
      <c r="G37" s="23"/>
      <c r="H37" s="23"/>
      <c r="I37" s="23">
        <v>0</v>
      </c>
      <c r="J37" s="46">
        <v>0</v>
      </c>
      <c r="K37" s="47">
        <v>30</v>
      </c>
      <c r="L37" s="23">
        <v>0</v>
      </c>
      <c r="M37" s="23">
        <v>0</v>
      </c>
      <c r="N37" s="23"/>
      <c r="O37" s="30"/>
      <c r="P37" s="23">
        <v>0</v>
      </c>
      <c r="Q37" s="73">
        <v>0</v>
      </c>
      <c r="R37" s="47">
        <v>1</v>
      </c>
      <c r="S37" s="68"/>
      <c r="T37" s="74"/>
      <c r="U37" s="74"/>
      <c r="V37" s="23">
        <v>0</v>
      </c>
      <c r="W37" s="75">
        <v>0</v>
      </c>
      <c r="X37" s="76">
        <v>0</v>
      </c>
      <c r="Y37" s="23">
        <v>0</v>
      </c>
      <c r="Z37">
        <f t="shared" si="5"/>
        <v>0</v>
      </c>
      <c r="AA37" t="str">
        <f t="shared" si="0"/>
        <v>曹路支行</v>
      </c>
      <c r="AB37" s="82" t="s">
        <v>76</v>
      </c>
      <c r="AC37" s="82">
        <v>0</v>
      </c>
      <c r="AD37" s="82">
        <v>0</v>
      </c>
      <c r="AE37" s="82">
        <v>1</v>
      </c>
      <c r="AF37" s="82">
        <v>0</v>
      </c>
      <c r="AG37" t="str">
        <f t="shared" si="1"/>
        <v>曹路支行</v>
      </c>
      <c r="AI37" s="90" t="s">
        <v>223</v>
      </c>
      <c r="AJ37" s="90" t="s">
        <v>125</v>
      </c>
      <c r="AL37" s="84" t="s">
        <v>213</v>
      </c>
      <c r="AM37" s="84">
        <v>0</v>
      </c>
      <c r="AN37" s="84">
        <v>0</v>
      </c>
      <c r="AO37" s="84">
        <v>1</v>
      </c>
      <c r="AP37" s="84">
        <v>0</v>
      </c>
      <c r="AR37" t="s">
        <v>213</v>
      </c>
      <c r="AS37">
        <v>0</v>
      </c>
      <c r="AT37">
        <v>0</v>
      </c>
      <c r="AU37">
        <v>1</v>
      </c>
      <c r="AV37">
        <v>0</v>
      </c>
      <c r="AX37" t="s">
        <v>223</v>
      </c>
      <c r="AY37" t="s">
        <v>125</v>
      </c>
      <c r="BB37" t="str">
        <f t="shared" si="7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6"/>
        <v>张江支行</v>
      </c>
      <c r="BS37" t="s">
        <v>493</v>
      </c>
      <c r="BT37">
        <v>4</v>
      </c>
    </row>
    <row r="38" ht="18" spans="1:72">
      <c r="A38" s="25" t="s">
        <v>227</v>
      </c>
      <c r="B38" s="13" t="s">
        <v>93</v>
      </c>
      <c r="C38" s="14">
        <v>9</v>
      </c>
      <c r="D38" s="15">
        <v>1</v>
      </c>
      <c r="E38" s="15">
        <v>6</v>
      </c>
      <c r="F38" s="26"/>
      <c r="G38" s="15"/>
      <c r="H38" s="15"/>
      <c r="I38" s="15">
        <v>6</v>
      </c>
      <c r="J38" s="39">
        <v>0.666666666666667</v>
      </c>
      <c r="K38" s="40">
        <v>30</v>
      </c>
      <c r="L38" s="15">
        <v>3.3</v>
      </c>
      <c r="M38" s="15">
        <v>6.4</v>
      </c>
      <c r="N38" s="15"/>
      <c r="O38" s="26"/>
      <c r="P38" s="15">
        <v>6.4</v>
      </c>
      <c r="Q38" s="61">
        <v>0.213333333333333</v>
      </c>
      <c r="R38" s="40">
        <v>1</v>
      </c>
      <c r="S38" s="62"/>
      <c r="T38" s="71"/>
      <c r="U38" s="71"/>
      <c r="V38" s="15">
        <v>0</v>
      </c>
      <c r="W38" s="72">
        <v>0</v>
      </c>
      <c r="X38" s="63">
        <v>0.044</v>
      </c>
      <c r="Y38" s="15">
        <v>3.1</v>
      </c>
      <c r="Z38">
        <f t="shared" si="5"/>
        <v>3.3</v>
      </c>
      <c r="AA38" t="str">
        <f t="shared" si="0"/>
        <v>北蔡支行</v>
      </c>
      <c r="AB38" s="82" t="s">
        <v>58</v>
      </c>
      <c r="AC38" s="82">
        <v>0</v>
      </c>
      <c r="AD38" s="82">
        <v>0</v>
      </c>
      <c r="AE38" s="82">
        <v>0</v>
      </c>
      <c r="AF38" s="82">
        <v>0</v>
      </c>
      <c r="AG38" t="str">
        <f t="shared" si="1"/>
        <v>北蔡支行</v>
      </c>
      <c r="AI38" s="90" t="s">
        <v>228</v>
      </c>
      <c r="AJ38" s="90" t="s">
        <v>125</v>
      </c>
      <c r="AL38" s="84" t="s">
        <v>225</v>
      </c>
      <c r="AM38" s="84">
        <v>1</v>
      </c>
      <c r="AN38" s="84">
        <v>0</v>
      </c>
      <c r="AO38" s="84">
        <v>4</v>
      </c>
      <c r="AP38" s="84">
        <v>6000</v>
      </c>
      <c r="AR38" t="s">
        <v>225</v>
      </c>
      <c r="AS38">
        <v>1</v>
      </c>
      <c r="AT38">
        <v>0</v>
      </c>
      <c r="AU38">
        <v>4</v>
      </c>
      <c r="AV38">
        <v>6000</v>
      </c>
      <c r="AX38" t="s">
        <v>228</v>
      </c>
      <c r="AY38" t="s">
        <v>125</v>
      </c>
      <c r="BB38" t="str">
        <f t="shared" si="7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6"/>
        <v>南新支行</v>
      </c>
      <c r="BS38" t="s">
        <v>747</v>
      </c>
      <c r="BT38">
        <v>2</v>
      </c>
    </row>
    <row r="39" ht="17.25" spans="1:72">
      <c r="A39" s="25"/>
      <c r="B39" s="13" t="s">
        <v>241</v>
      </c>
      <c r="C39" s="14">
        <v>9</v>
      </c>
      <c r="D39" s="15">
        <v>1</v>
      </c>
      <c r="E39" s="15">
        <v>3</v>
      </c>
      <c r="F39" s="26"/>
      <c r="G39" s="15"/>
      <c r="H39" s="15"/>
      <c r="I39" s="15">
        <v>3</v>
      </c>
      <c r="J39" s="39">
        <v>0.333333333333333</v>
      </c>
      <c r="K39" s="40">
        <v>40</v>
      </c>
      <c r="L39" s="15">
        <v>15</v>
      </c>
      <c r="M39" s="15">
        <v>5</v>
      </c>
      <c r="N39" s="15">
        <v>10</v>
      </c>
      <c r="O39" s="26"/>
      <c r="P39" s="15">
        <v>15</v>
      </c>
      <c r="Q39" s="61">
        <v>0.375</v>
      </c>
      <c r="R39" s="40">
        <v>1</v>
      </c>
      <c r="S39" s="62"/>
      <c r="T39" s="71"/>
      <c r="U39" s="71"/>
      <c r="V39" s="15">
        <v>0</v>
      </c>
      <c r="W39" s="72">
        <v>0</v>
      </c>
      <c r="X39" s="63">
        <v>0.0354166666666667</v>
      </c>
      <c r="Y39" s="15">
        <v>0.6</v>
      </c>
      <c r="Z39">
        <f t="shared" si="5"/>
        <v>14.4</v>
      </c>
      <c r="AA39">
        <f t="shared" si="0"/>
        <v>0</v>
      </c>
      <c r="AB39" s="82" t="s">
        <v>230</v>
      </c>
      <c r="AC39" s="82">
        <v>0</v>
      </c>
      <c r="AD39" s="82">
        <v>0</v>
      </c>
      <c r="AE39" s="82">
        <v>0</v>
      </c>
      <c r="AF39" s="82">
        <v>0</v>
      </c>
      <c r="AG39">
        <f t="shared" si="1"/>
        <v>0</v>
      </c>
      <c r="AI39" s="90" t="s">
        <v>231</v>
      </c>
      <c r="AJ39" s="90" t="s">
        <v>125</v>
      </c>
      <c r="AL39" s="84" t="s">
        <v>128</v>
      </c>
      <c r="AM39" s="84">
        <v>0</v>
      </c>
      <c r="AN39" s="84">
        <v>50000</v>
      </c>
      <c r="AO39" s="84">
        <v>1</v>
      </c>
      <c r="AP39" s="84">
        <v>50000</v>
      </c>
      <c r="AR39" t="s">
        <v>128</v>
      </c>
      <c r="AS39">
        <v>0</v>
      </c>
      <c r="AT39">
        <v>50000</v>
      </c>
      <c r="AU39">
        <v>1</v>
      </c>
      <c r="AV39">
        <v>50000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6"/>
        <v>杨思支行</v>
      </c>
      <c r="BS39" t="s">
        <v>198</v>
      </c>
      <c r="BT39">
        <v>4</v>
      </c>
    </row>
    <row r="40" ht="17.25" spans="1:72">
      <c r="A40" s="25"/>
      <c r="B40" s="13" t="s">
        <v>225</v>
      </c>
      <c r="C40" s="14">
        <v>9</v>
      </c>
      <c r="D40" s="15">
        <v>1</v>
      </c>
      <c r="E40" s="15">
        <v>4</v>
      </c>
      <c r="F40" s="26"/>
      <c r="G40" s="15"/>
      <c r="H40" s="15"/>
      <c r="I40" s="15">
        <v>4</v>
      </c>
      <c r="J40" s="39">
        <v>0.444444444444444</v>
      </c>
      <c r="K40" s="40">
        <v>20</v>
      </c>
      <c r="L40" s="15">
        <v>0</v>
      </c>
      <c r="M40" s="15">
        <v>0.6</v>
      </c>
      <c r="N40" s="15"/>
      <c r="O40" s="26"/>
      <c r="P40" s="15">
        <v>0.6</v>
      </c>
      <c r="Q40" s="61">
        <v>0.03</v>
      </c>
      <c r="R40" s="40">
        <v>1</v>
      </c>
      <c r="S40" s="62"/>
      <c r="T40" s="71"/>
      <c r="U40" s="71"/>
      <c r="V40" s="15">
        <v>0</v>
      </c>
      <c r="W40" s="72">
        <v>0</v>
      </c>
      <c r="X40" s="63">
        <v>0.0237222222222222</v>
      </c>
      <c r="Y40" s="15">
        <v>5</v>
      </c>
      <c r="Z40">
        <f t="shared" si="5"/>
        <v>-4.4</v>
      </c>
      <c r="AA40" t="str">
        <f t="shared" si="0"/>
        <v>金海华城分理处</v>
      </c>
      <c r="AB40" s="82" t="s">
        <v>233</v>
      </c>
      <c r="AC40" s="82">
        <v>0</v>
      </c>
      <c r="AD40" s="82">
        <v>0</v>
      </c>
      <c r="AE40" s="82">
        <v>0</v>
      </c>
      <c r="AF40" s="82">
        <v>0</v>
      </c>
      <c r="AG40" t="str">
        <f t="shared" si="1"/>
        <v>金海华城分理处</v>
      </c>
      <c r="AI40" s="90" t="s">
        <v>234</v>
      </c>
      <c r="AJ40" s="90" t="s">
        <v>125</v>
      </c>
      <c r="AL40" s="84" t="s">
        <v>93</v>
      </c>
      <c r="AM40" s="84">
        <v>1</v>
      </c>
      <c r="AN40" s="84">
        <v>33000</v>
      </c>
      <c r="AO40" s="84">
        <v>6</v>
      </c>
      <c r="AP40" s="84">
        <v>64000</v>
      </c>
      <c r="AR40" t="s">
        <v>93</v>
      </c>
      <c r="AS40">
        <v>1</v>
      </c>
      <c r="AT40">
        <v>33000</v>
      </c>
      <c r="AU40">
        <v>6</v>
      </c>
      <c r="AV40">
        <v>64000</v>
      </c>
      <c r="AX40" t="s">
        <v>234</v>
      </c>
      <c r="AY40" t="s">
        <v>125</v>
      </c>
      <c r="BB40" t="e">
        <f t="shared" ref="BB40:BB49" si="8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6"/>
        <v>洋泾支行</v>
      </c>
      <c r="BS40" t="s">
        <v>256</v>
      </c>
      <c r="BT40">
        <v>2</v>
      </c>
    </row>
    <row r="41" ht="17.25" spans="1:70">
      <c r="A41" s="25"/>
      <c r="B41" s="13" t="s">
        <v>82</v>
      </c>
      <c r="C41" s="14">
        <v>9</v>
      </c>
      <c r="D41" s="15">
        <v>0</v>
      </c>
      <c r="E41" s="15">
        <v>0</v>
      </c>
      <c r="F41" s="26"/>
      <c r="G41" s="15"/>
      <c r="H41" s="15"/>
      <c r="I41" s="15">
        <v>0</v>
      </c>
      <c r="J41" s="39">
        <v>0</v>
      </c>
      <c r="K41" s="40">
        <v>20</v>
      </c>
      <c r="L41" s="15">
        <v>0</v>
      </c>
      <c r="M41" s="15">
        <v>0</v>
      </c>
      <c r="N41" s="15">
        <v>5</v>
      </c>
      <c r="O41" s="26"/>
      <c r="P41" s="15">
        <v>5</v>
      </c>
      <c r="Q41" s="61">
        <v>0.25</v>
      </c>
      <c r="R41" s="40">
        <v>1</v>
      </c>
      <c r="S41" s="62"/>
      <c r="T41" s="71"/>
      <c r="U41" s="71"/>
      <c r="V41" s="15">
        <v>0</v>
      </c>
      <c r="W41" s="72">
        <v>0</v>
      </c>
      <c r="X41" s="63">
        <v>0.0125</v>
      </c>
      <c r="Y41" s="15">
        <v>2</v>
      </c>
      <c r="Z41">
        <f t="shared" si="5"/>
        <v>3</v>
      </c>
      <c r="AA41" t="str">
        <f t="shared" si="0"/>
        <v>零售市场部</v>
      </c>
      <c r="AB41" s="82" t="s">
        <v>65</v>
      </c>
      <c r="AC41" s="82">
        <v>0</v>
      </c>
      <c r="AD41" s="82">
        <v>30000</v>
      </c>
      <c r="AE41" s="82">
        <v>0</v>
      </c>
      <c r="AF41" s="82">
        <v>38300</v>
      </c>
      <c r="AG41" t="str">
        <f t="shared" si="1"/>
        <v>零售市场部</v>
      </c>
      <c r="AI41" s="90" t="s">
        <v>238</v>
      </c>
      <c r="AJ41" s="90" t="s">
        <v>125</v>
      </c>
      <c r="AL41" s="84" t="s">
        <v>159</v>
      </c>
      <c r="AM41" s="84">
        <v>0</v>
      </c>
      <c r="AN41" s="84">
        <v>0</v>
      </c>
      <c r="AO41" s="84">
        <v>1</v>
      </c>
      <c r="AP41" s="84">
        <v>20000</v>
      </c>
      <c r="AR41" t="s">
        <v>159</v>
      </c>
      <c r="AS41">
        <v>0</v>
      </c>
      <c r="AT41">
        <v>0</v>
      </c>
      <c r="AU41">
        <v>1</v>
      </c>
      <c r="AV41">
        <v>20000</v>
      </c>
      <c r="AX41" t="s">
        <v>238</v>
      </c>
      <c r="AY41" t="s">
        <v>125</v>
      </c>
      <c r="BB41" t="str">
        <f t="shared" si="8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6"/>
        <v>#N/A</v>
      </c>
    </row>
    <row r="42" ht="17.25" spans="1:70">
      <c r="A42" s="25"/>
      <c r="B42" s="13" t="s">
        <v>128</v>
      </c>
      <c r="C42" s="14">
        <v>9</v>
      </c>
      <c r="D42" s="15">
        <v>1</v>
      </c>
      <c r="E42" s="15">
        <v>1</v>
      </c>
      <c r="F42" s="26"/>
      <c r="G42" s="15"/>
      <c r="H42" s="15"/>
      <c r="I42" s="15">
        <v>1</v>
      </c>
      <c r="J42" s="39">
        <v>0.111111111111111</v>
      </c>
      <c r="K42" s="40">
        <v>40</v>
      </c>
      <c r="L42" s="15">
        <v>5</v>
      </c>
      <c r="M42" s="15">
        <v>5</v>
      </c>
      <c r="N42" s="15"/>
      <c r="O42" s="26"/>
      <c r="P42" s="15">
        <v>5</v>
      </c>
      <c r="Q42" s="61">
        <v>0.125</v>
      </c>
      <c r="R42" s="40">
        <v>1</v>
      </c>
      <c r="S42" s="62"/>
      <c r="T42" s="71"/>
      <c r="U42" s="71"/>
      <c r="V42" s="15">
        <v>0</v>
      </c>
      <c r="W42" s="72">
        <v>0</v>
      </c>
      <c r="X42" s="63">
        <v>0.0118055555555556</v>
      </c>
      <c r="Y42" s="15">
        <v>0</v>
      </c>
      <c r="Z42">
        <f t="shared" si="5"/>
        <v>5</v>
      </c>
      <c r="AA42" t="str">
        <f t="shared" si="0"/>
        <v>凌兆分理处</v>
      </c>
      <c r="AB42" s="82" t="s">
        <v>242</v>
      </c>
      <c r="AC42" s="82">
        <v>0</v>
      </c>
      <c r="AD42" s="82">
        <v>0</v>
      </c>
      <c r="AE42" s="82">
        <v>0</v>
      </c>
      <c r="AF42" s="82">
        <v>0</v>
      </c>
      <c r="AG42" t="str">
        <f t="shared" si="1"/>
        <v>凌兆分理处</v>
      </c>
      <c r="AI42" s="90" t="s">
        <v>243</v>
      </c>
      <c r="AJ42" s="90" t="s">
        <v>125</v>
      </c>
      <c r="AL42" s="84" t="s">
        <v>229</v>
      </c>
      <c r="AM42" s="84">
        <v>0</v>
      </c>
      <c r="AN42" s="84">
        <v>0</v>
      </c>
      <c r="AO42" s="84">
        <v>0</v>
      </c>
      <c r="AP42" s="84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8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6"/>
        <v>#N/A</v>
      </c>
    </row>
    <row r="43" ht="17.25" spans="1:70">
      <c r="A43" s="25"/>
      <c r="B43" s="13" t="s">
        <v>159</v>
      </c>
      <c r="C43" s="14">
        <v>9</v>
      </c>
      <c r="D43" s="15">
        <v>0</v>
      </c>
      <c r="E43" s="15">
        <v>1</v>
      </c>
      <c r="F43" s="26"/>
      <c r="G43" s="15"/>
      <c r="H43" s="15"/>
      <c r="I43" s="15">
        <v>1</v>
      </c>
      <c r="J43" s="39">
        <v>0.111111111111111</v>
      </c>
      <c r="K43" s="40">
        <v>40</v>
      </c>
      <c r="L43" s="15">
        <v>0</v>
      </c>
      <c r="M43" s="15">
        <v>2</v>
      </c>
      <c r="N43" s="15"/>
      <c r="O43" s="26"/>
      <c r="P43" s="15">
        <v>2</v>
      </c>
      <c r="Q43" s="61">
        <v>0.05</v>
      </c>
      <c r="R43" s="40">
        <v>1</v>
      </c>
      <c r="S43" s="62"/>
      <c r="T43" s="71"/>
      <c r="U43" s="71"/>
      <c r="V43" s="15">
        <v>0</v>
      </c>
      <c r="W43" s="72">
        <v>0</v>
      </c>
      <c r="X43" s="63">
        <v>0.00805555555555556</v>
      </c>
      <c r="Y43" s="15">
        <v>0</v>
      </c>
      <c r="Z43">
        <f t="shared" si="5"/>
        <v>2</v>
      </c>
      <c r="AA43">
        <f t="shared" si="0"/>
        <v>0</v>
      </c>
      <c r="AB43" s="82" t="s">
        <v>246</v>
      </c>
      <c r="AC43" s="82">
        <v>0</v>
      </c>
      <c r="AD43" s="82">
        <v>0</v>
      </c>
      <c r="AE43" s="82">
        <v>0</v>
      </c>
      <c r="AF43" s="82">
        <v>0</v>
      </c>
      <c r="AG43">
        <f t="shared" si="1"/>
        <v>0</v>
      </c>
      <c r="AI43" s="89" t="s">
        <v>247</v>
      </c>
      <c r="AJ43" s="90" t="s">
        <v>125</v>
      </c>
      <c r="AL43" s="84" t="s">
        <v>82</v>
      </c>
      <c r="AM43" s="84">
        <v>0</v>
      </c>
      <c r="AN43" s="84">
        <v>0</v>
      </c>
      <c r="AO43" s="84">
        <v>0</v>
      </c>
      <c r="AP43" s="84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t="s">
        <v>247</v>
      </c>
      <c r="AY43" t="s">
        <v>125</v>
      </c>
      <c r="BB43" t="str">
        <f t="shared" si="8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6"/>
        <v>#N/A</v>
      </c>
    </row>
    <row r="44" ht="17.25" spans="1:70">
      <c r="A44" s="25"/>
      <c r="B44" s="13" t="s">
        <v>182</v>
      </c>
      <c r="C44" s="14">
        <v>12</v>
      </c>
      <c r="D44" s="15">
        <v>0</v>
      </c>
      <c r="E44" s="15">
        <v>0</v>
      </c>
      <c r="F44" s="26"/>
      <c r="G44" s="15"/>
      <c r="H44" s="15"/>
      <c r="I44" s="15">
        <v>0</v>
      </c>
      <c r="J44" s="39">
        <v>0</v>
      </c>
      <c r="K44" s="40">
        <v>50</v>
      </c>
      <c r="L44" s="15">
        <v>5.8</v>
      </c>
      <c r="M44" s="15">
        <v>5.8</v>
      </c>
      <c r="N44" s="15"/>
      <c r="O44" s="26"/>
      <c r="P44" s="15">
        <v>5.8</v>
      </c>
      <c r="Q44" s="61">
        <v>0.116</v>
      </c>
      <c r="R44" s="40">
        <v>1</v>
      </c>
      <c r="S44" s="62"/>
      <c r="T44" s="71"/>
      <c r="U44" s="71"/>
      <c r="V44" s="15">
        <v>0</v>
      </c>
      <c r="W44" s="72">
        <v>0</v>
      </c>
      <c r="X44" s="63">
        <v>0.0058</v>
      </c>
      <c r="Y44" s="15">
        <v>0</v>
      </c>
      <c r="Z44">
        <f t="shared" si="5"/>
        <v>5.8</v>
      </c>
      <c r="AA44">
        <f t="shared" si="0"/>
        <v>0</v>
      </c>
      <c r="AB44" s="82" t="s">
        <v>250</v>
      </c>
      <c r="AC44" s="82">
        <v>0</v>
      </c>
      <c r="AD44" s="82">
        <v>0</v>
      </c>
      <c r="AE44" s="82">
        <v>0</v>
      </c>
      <c r="AF44" s="82">
        <v>0</v>
      </c>
      <c r="AG44">
        <f t="shared" si="1"/>
        <v>0</v>
      </c>
      <c r="AI44" s="91" t="s">
        <v>251</v>
      </c>
      <c r="AJ44" s="90" t="s">
        <v>188</v>
      </c>
      <c r="AL44" s="84" t="s">
        <v>241</v>
      </c>
      <c r="AM44" s="84">
        <v>1</v>
      </c>
      <c r="AN44" s="84">
        <v>50000</v>
      </c>
      <c r="AO44" s="84">
        <v>3</v>
      </c>
      <c r="AP44" s="84">
        <v>50000</v>
      </c>
      <c r="AR44" t="s">
        <v>241</v>
      </c>
      <c r="AS44">
        <v>1</v>
      </c>
      <c r="AT44">
        <v>50000</v>
      </c>
      <c r="AU44">
        <v>3</v>
      </c>
      <c r="AV44">
        <v>50000</v>
      </c>
      <c r="AX44" t="s">
        <v>251</v>
      </c>
      <c r="AY44" t="s">
        <v>188</v>
      </c>
      <c r="BB44" t="str">
        <f t="shared" si="8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6"/>
        <v>#N/A</v>
      </c>
    </row>
    <row r="45" ht="17.25" spans="1:70">
      <c r="A45" s="25"/>
      <c r="B45" s="17" t="s">
        <v>213</v>
      </c>
      <c r="C45" s="14">
        <v>9</v>
      </c>
      <c r="D45" s="15">
        <v>0</v>
      </c>
      <c r="E45" s="15">
        <v>1</v>
      </c>
      <c r="F45" s="26"/>
      <c r="G45" s="15"/>
      <c r="H45" s="15"/>
      <c r="I45" s="15">
        <v>1</v>
      </c>
      <c r="J45" s="39">
        <v>0.111111111111111</v>
      </c>
      <c r="K45" s="40">
        <v>30</v>
      </c>
      <c r="L45" s="15">
        <v>0</v>
      </c>
      <c r="M45" s="15">
        <v>0</v>
      </c>
      <c r="N45" s="15"/>
      <c r="O45" s="26"/>
      <c r="P45" s="15">
        <v>0</v>
      </c>
      <c r="Q45" s="61">
        <v>0</v>
      </c>
      <c r="R45" s="40">
        <v>1</v>
      </c>
      <c r="S45" s="62"/>
      <c r="T45" s="71"/>
      <c r="U45" s="71"/>
      <c r="V45" s="15">
        <v>0</v>
      </c>
      <c r="W45" s="72">
        <v>0</v>
      </c>
      <c r="X45" s="63">
        <v>0.00555555555555556</v>
      </c>
      <c r="Y45" s="15">
        <v>0</v>
      </c>
      <c r="Z45">
        <f t="shared" si="5"/>
        <v>0</v>
      </c>
      <c r="AA45" t="str">
        <f t="shared" si="0"/>
        <v>合庆支行</v>
      </c>
      <c r="AB45" s="82" t="s">
        <v>253</v>
      </c>
      <c r="AC45" s="82">
        <v>0</v>
      </c>
      <c r="AD45" s="82">
        <v>0</v>
      </c>
      <c r="AE45" s="82">
        <v>0</v>
      </c>
      <c r="AF45" s="82">
        <v>0</v>
      </c>
      <c r="AG45" t="str">
        <f t="shared" si="1"/>
        <v>合庆支行</v>
      </c>
      <c r="AI45" s="90" t="s">
        <v>254</v>
      </c>
      <c r="AJ45" s="90" t="s">
        <v>188</v>
      </c>
      <c r="AL45" s="84" t="s">
        <v>182</v>
      </c>
      <c r="AM45" s="84">
        <v>0</v>
      </c>
      <c r="AN45" s="84">
        <v>58000</v>
      </c>
      <c r="AO45" s="84">
        <v>0</v>
      </c>
      <c r="AP45" s="84">
        <v>58000</v>
      </c>
      <c r="AR45" t="s">
        <v>182</v>
      </c>
      <c r="AS45">
        <v>0</v>
      </c>
      <c r="AT45">
        <v>58000</v>
      </c>
      <c r="AU45">
        <v>0</v>
      </c>
      <c r="AV45">
        <v>58000</v>
      </c>
      <c r="AX45" t="s">
        <v>254</v>
      </c>
      <c r="AY45" t="s">
        <v>188</v>
      </c>
      <c r="BB45" t="str">
        <f t="shared" si="8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6"/>
        <v>#N/A</v>
      </c>
    </row>
    <row r="46" ht="17.25" spans="1:59">
      <c r="A46" s="25"/>
      <c r="B46" s="13" t="s">
        <v>229</v>
      </c>
      <c r="C46" s="14">
        <v>9</v>
      </c>
      <c r="D46" s="15">
        <v>0</v>
      </c>
      <c r="E46" s="15">
        <v>0</v>
      </c>
      <c r="F46" s="26"/>
      <c r="G46" s="15"/>
      <c r="H46" s="15"/>
      <c r="I46" s="15">
        <v>0</v>
      </c>
      <c r="J46" s="39">
        <v>0</v>
      </c>
      <c r="K46" s="40">
        <v>20</v>
      </c>
      <c r="L46" s="15">
        <v>0</v>
      </c>
      <c r="M46" s="15">
        <v>0</v>
      </c>
      <c r="N46" s="15"/>
      <c r="O46" s="26"/>
      <c r="P46" s="15">
        <v>0</v>
      </c>
      <c r="Q46" s="61">
        <v>0</v>
      </c>
      <c r="R46" s="40">
        <v>1</v>
      </c>
      <c r="S46" s="62"/>
      <c r="T46" s="71"/>
      <c r="U46" s="71"/>
      <c r="V46" s="15">
        <v>0</v>
      </c>
      <c r="W46" s="72">
        <v>0</v>
      </c>
      <c r="X46" s="63">
        <v>0</v>
      </c>
      <c r="Y46" s="15">
        <v>0</v>
      </c>
      <c r="Z46">
        <f t="shared" si="5"/>
        <v>0</v>
      </c>
      <c r="AA46">
        <f t="shared" si="0"/>
        <v>0</v>
      </c>
      <c r="AB46" s="82" t="s">
        <v>257</v>
      </c>
      <c r="AC46" s="82">
        <v>0</v>
      </c>
      <c r="AD46" s="82">
        <v>0</v>
      </c>
      <c r="AE46" s="82">
        <v>0</v>
      </c>
      <c r="AF46" s="82">
        <v>0</v>
      </c>
      <c r="AG46">
        <f t="shared" si="1"/>
        <v>0</v>
      </c>
      <c r="AI46" s="90" t="s">
        <v>258</v>
      </c>
      <c r="AJ46" s="90" t="s">
        <v>188</v>
      </c>
      <c r="AL46" s="84" t="s">
        <v>133</v>
      </c>
      <c r="AM46" s="84">
        <v>0</v>
      </c>
      <c r="AN46" s="84">
        <v>0</v>
      </c>
      <c r="AO46" s="84">
        <v>0</v>
      </c>
      <c r="AP46" s="84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8"/>
        <v>零售市场部</v>
      </c>
      <c r="BC46" t="s">
        <v>255</v>
      </c>
      <c r="BD46">
        <v>0</v>
      </c>
      <c r="BF46" t="s">
        <v>100</v>
      </c>
      <c r="BG46">
        <v>259</v>
      </c>
    </row>
    <row r="47" ht="22.05" customHeight="1" spans="1:59">
      <c r="A47" s="31"/>
      <c r="B47" s="32" t="s">
        <v>133</v>
      </c>
      <c r="C47" s="14">
        <v>9</v>
      </c>
      <c r="D47" s="15">
        <v>0</v>
      </c>
      <c r="E47" s="15">
        <v>0</v>
      </c>
      <c r="F47" s="26"/>
      <c r="G47" s="15"/>
      <c r="H47" s="15"/>
      <c r="I47" s="15">
        <v>0</v>
      </c>
      <c r="J47" s="48">
        <v>0</v>
      </c>
      <c r="K47" s="40">
        <v>30</v>
      </c>
      <c r="L47" s="15">
        <v>0</v>
      </c>
      <c r="M47" s="15">
        <v>0</v>
      </c>
      <c r="N47" s="15"/>
      <c r="O47" s="26"/>
      <c r="P47" s="15">
        <v>0</v>
      </c>
      <c r="Q47" s="61">
        <v>0</v>
      </c>
      <c r="R47" s="40">
        <v>1</v>
      </c>
      <c r="S47" s="62"/>
      <c r="T47" s="71"/>
      <c r="U47" s="71"/>
      <c r="V47" s="15">
        <v>0</v>
      </c>
      <c r="W47" s="72">
        <v>0</v>
      </c>
      <c r="X47" s="63">
        <v>0</v>
      </c>
      <c r="Y47" s="15">
        <v>0</v>
      </c>
      <c r="Z47">
        <f t="shared" si="5"/>
        <v>0</v>
      </c>
      <c r="AA47" t="str">
        <f t="shared" si="0"/>
        <v>杨园支行</v>
      </c>
      <c r="AB47" s="82" t="s">
        <v>94</v>
      </c>
      <c r="AC47" s="82">
        <v>0</v>
      </c>
      <c r="AD47" s="82">
        <v>0</v>
      </c>
      <c r="AE47" s="82">
        <v>0</v>
      </c>
      <c r="AF47" s="82">
        <v>0</v>
      </c>
      <c r="AG47" t="str">
        <f t="shared" si="1"/>
        <v>杨园支行</v>
      </c>
      <c r="AI47" s="90" t="s">
        <v>261</v>
      </c>
      <c r="AJ47" s="90" t="s">
        <v>188</v>
      </c>
      <c r="AL47" s="84" t="s">
        <v>30</v>
      </c>
      <c r="AM47" s="84">
        <v>0</v>
      </c>
      <c r="AN47" s="84">
        <v>0</v>
      </c>
      <c r="AO47" s="84">
        <v>0</v>
      </c>
      <c r="AP47" s="84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8"/>
        <v>北蔡支行</v>
      </c>
      <c r="BC47" t="s">
        <v>260</v>
      </c>
      <c r="BD47">
        <v>0</v>
      </c>
      <c r="BF47" t="s">
        <v>221</v>
      </c>
      <c r="BG47">
        <v>2</v>
      </c>
    </row>
    <row r="48" ht="19.05" customHeight="1" spans="1:59">
      <c r="A48" s="33" t="s">
        <v>264</v>
      </c>
      <c r="B48" s="34"/>
      <c r="C48" s="35">
        <v>686</v>
      </c>
      <c r="D48" s="36">
        <v>26</v>
      </c>
      <c r="E48" s="36">
        <v>76</v>
      </c>
      <c r="F48" s="36">
        <v>85</v>
      </c>
      <c r="G48" s="36">
        <v>0</v>
      </c>
      <c r="H48" s="36">
        <v>0</v>
      </c>
      <c r="I48" s="36">
        <v>161</v>
      </c>
      <c r="J48" s="50">
        <v>0.23469387755102</v>
      </c>
      <c r="K48" s="35">
        <v>3410</v>
      </c>
      <c r="L48" s="36">
        <v>130</v>
      </c>
      <c r="M48" s="36">
        <v>463.7125</v>
      </c>
      <c r="N48" s="36">
        <v>34.1921</v>
      </c>
      <c r="O48" s="36">
        <v>0</v>
      </c>
      <c r="P48" s="36">
        <v>532.9046</v>
      </c>
      <c r="Q48" s="77">
        <v>0.156277008797654</v>
      </c>
      <c r="R48" s="78">
        <v>57</v>
      </c>
      <c r="S48" s="79">
        <v>4</v>
      </c>
      <c r="T48" s="79">
        <v>39</v>
      </c>
      <c r="U48" s="79">
        <v>0</v>
      </c>
      <c r="V48" s="79">
        <v>43</v>
      </c>
      <c r="W48" s="77">
        <v>0.754385964912281</v>
      </c>
      <c r="X48" s="80">
        <v>0.0572678425630478</v>
      </c>
      <c r="Y48" s="87">
        <v>402.5963</v>
      </c>
      <c r="Z48">
        <f t="shared" si="5"/>
        <v>130.3083</v>
      </c>
      <c r="AA48" t="str">
        <f t="shared" si="0"/>
        <v>龚路支行</v>
      </c>
      <c r="AB48" s="82" t="s">
        <v>71</v>
      </c>
      <c r="AC48" s="82">
        <v>0</v>
      </c>
      <c r="AD48" s="82">
        <v>0</v>
      </c>
      <c r="AE48" s="82">
        <v>1</v>
      </c>
      <c r="AF48" s="82">
        <v>0</v>
      </c>
      <c r="AG48" t="str">
        <f t="shared" si="1"/>
        <v>龚路支行</v>
      </c>
      <c r="AI48" s="90" t="s">
        <v>265</v>
      </c>
      <c r="AJ48" s="90" t="s">
        <v>188</v>
      </c>
      <c r="AL48" s="84" t="s">
        <v>99</v>
      </c>
      <c r="AM48" s="84">
        <v>0</v>
      </c>
      <c r="AN48" s="84">
        <v>0</v>
      </c>
      <c r="AO48" s="84">
        <v>0</v>
      </c>
      <c r="AP48" s="84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t="s">
        <v>265</v>
      </c>
      <c r="AY48" t="s">
        <v>188</v>
      </c>
      <c r="BB48" t="str">
        <f t="shared" si="8"/>
        <v>营业部</v>
      </c>
      <c r="BC48" t="s">
        <v>262</v>
      </c>
      <c r="BD48">
        <v>0</v>
      </c>
      <c r="BF48" t="e">
        <v>#N/A</v>
      </c>
      <c r="BG48">
        <v>46</v>
      </c>
    </row>
    <row r="49" ht="17.25" spans="1:59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Y49" s="87"/>
      <c r="Z49">
        <f t="shared" si="5"/>
        <v>0</v>
      </c>
      <c r="AA49">
        <f t="shared" si="0"/>
        <v>0</v>
      </c>
      <c r="AB49" s="82" t="s">
        <v>268</v>
      </c>
      <c r="AC49" s="82">
        <v>0</v>
      </c>
      <c r="AD49" s="82">
        <v>0</v>
      </c>
      <c r="AE49" s="82">
        <v>0</v>
      </c>
      <c r="AF49" s="82">
        <v>0</v>
      </c>
      <c r="AG49">
        <f t="shared" si="1"/>
        <v>0</v>
      </c>
      <c r="AI49" s="90" t="s">
        <v>269</v>
      </c>
      <c r="AJ49" s="90" t="s">
        <v>188</v>
      </c>
      <c r="AL49" s="84" t="s">
        <v>125</v>
      </c>
      <c r="AM49" s="84">
        <v>0</v>
      </c>
      <c r="AN49" s="84">
        <v>0</v>
      </c>
      <c r="AO49" s="84">
        <v>0</v>
      </c>
      <c r="AP49" s="84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8"/>
        <v>和炯路支行</v>
      </c>
      <c r="BC49" t="s">
        <v>266</v>
      </c>
      <c r="BD49">
        <v>0</v>
      </c>
      <c r="BF49" t="s">
        <v>146</v>
      </c>
      <c r="BG49">
        <v>346</v>
      </c>
    </row>
    <row r="50" ht="17.25" spans="1:59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Y50" s="87"/>
      <c r="Z50">
        <f t="shared" si="5"/>
        <v>0</v>
      </c>
      <c r="AA50" t="str">
        <f t="shared" si="0"/>
        <v>妙境支行</v>
      </c>
      <c r="AB50" s="82" t="s">
        <v>79</v>
      </c>
      <c r="AC50" s="82">
        <v>0</v>
      </c>
      <c r="AD50" s="82">
        <v>0</v>
      </c>
      <c r="AE50" s="82">
        <v>0</v>
      </c>
      <c r="AF50" s="82">
        <v>5500</v>
      </c>
      <c r="AG50" t="str">
        <f t="shared" si="1"/>
        <v>妙境支行</v>
      </c>
      <c r="AI50" s="90" t="s">
        <v>272</v>
      </c>
      <c r="AJ50" s="90" t="s">
        <v>188</v>
      </c>
      <c r="AL50" s="84" t="s">
        <v>138</v>
      </c>
      <c r="AM50" s="84">
        <v>0</v>
      </c>
      <c r="AN50" s="84">
        <v>0</v>
      </c>
      <c r="AO50" s="84">
        <v>0</v>
      </c>
      <c r="AP50" s="84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ht="17.25" spans="1:56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Y51" s="87"/>
      <c r="Z51">
        <f t="shared" si="5"/>
        <v>0</v>
      </c>
      <c r="AA51">
        <f t="shared" si="0"/>
        <v>0</v>
      </c>
      <c r="AB51" s="82" t="s">
        <v>273</v>
      </c>
      <c r="AC51" s="82">
        <v>0</v>
      </c>
      <c r="AD51" s="82">
        <v>0</v>
      </c>
      <c r="AE51" s="82">
        <v>0</v>
      </c>
      <c r="AF51" s="82">
        <v>0</v>
      </c>
      <c r="AG51">
        <f t="shared" si="1"/>
        <v>0</v>
      </c>
      <c r="AI51" s="90" t="s">
        <v>274</v>
      </c>
      <c r="AJ51" s="90" t="s">
        <v>188</v>
      </c>
      <c r="AL51" s="84" t="s">
        <v>188</v>
      </c>
      <c r="AM51" s="84">
        <v>0</v>
      </c>
      <c r="AN51" s="84">
        <v>0</v>
      </c>
      <c r="AO51" s="84">
        <v>0</v>
      </c>
      <c r="AP51" s="84">
        <v>1000</v>
      </c>
      <c r="AR51" t="s">
        <v>188</v>
      </c>
      <c r="AS51">
        <v>0</v>
      </c>
      <c r="AT51">
        <v>0</v>
      </c>
      <c r="AU51">
        <v>0</v>
      </c>
      <c r="AV51">
        <v>1000</v>
      </c>
      <c r="AX51" t="s">
        <v>274</v>
      </c>
      <c r="AY51" t="s">
        <v>188</v>
      </c>
      <c r="BB51" t="e">
        <f t="shared" ref="BB51:BB114" si="9">VLOOKUP(BC51,$AX:$AY,2,FALSE)</f>
        <v>#N/A</v>
      </c>
      <c r="BC51" t="s">
        <v>141</v>
      </c>
      <c r="BD51">
        <v>0</v>
      </c>
    </row>
    <row r="52" ht="17.25" spans="1:56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Y52" s="87"/>
      <c r="Z52">
        <f t="shared" si="5"/>
        <v>0</v>
      </c>
      <c r="AA52" t="str">
        <f t="shared" si="0"/>
        <v>龚路支行</v>
      </c>
      <c r="AB52" s="82" t="s">
        <v>115</v>
      </c>
      <c r="AC52" s="82">
        <v>2</v>
      </c>
      <c r="AD52" s="82">
        <v>0</v>
      </c>
      <c r="AE52" s="82">
        <v>6</v>
      </c>
      <c r="AF52" s="82">
        <v>50000</v>
      </c>
      <c r="AG52" t="str">
        <f t="shared" si="1"/>
        <v>龚路支行</v>
      </c>
      <c r="AI52" s="90" t="s">
        <v>276</v>
      </c>
      <c r="AJ52" s="90" t="s">
        <v>188</v>
      </c>
      <c r="AL52" s="84" t="s">
        <v>100</v>
      </c>
      <c r="AM52" s="84">
        <v>4</v>
      </c>
      <c r="AN52" s="84">
        <v>1054500</v>
      </c>
      <c r="AO52" s="84">
        <v>58</v>
      </c>
      <c r="AP52" s="84">
        <v>5221722</v>
      </c>
      <c r="AR52" t="s">
        <v>100</v>
      </c>
      <c r="AS52">
        <v>4</v>
      </c>
      <c r="AT52">
        <v>1054500</v>
      </c>
      <c r="AU52">
        <v>58</v>
      </c>
      <c r="AV52">
        <v>5221722</v>
      </c>
      <c r="AX52" t="s">
        <v>276</v>
      </c>
      <c r="AY52" t="s">
        <v>188</v>
      </c>
      <c r="BB52" t="str">
        <f t="shared" si="9"/>
        <v>张江支行</v>
      </c>
      <c r="BC52" t="s">
        <v>275</v>
      </c>
      <c r="BD52">
        <v>0</v>
      </c>
    </row>
    <row r="53" ht="17.25" spans="1:56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Y53" s="87"/>
      <c r="Z53">
        <f t="shared" si="5"/>
        <v>0</v>
      </c>
      <c r="AA53">
        <f t="shared" si="0"/>
        <v>0</v>
      </c>
      <c r="AB53" s="82" t="s">
        <v>278</v>
      </c>
      <c r="AC53" s="82">
        <v>0</v>
      </c>
      <c r="AD53" s="82">
        <v>0</v>
      </c>
      <c r="AE53" s="82">
        <v>0</v>
      </c>
      <c r="AF53" s="82">
        <v>0</v>
      </c>
      <c r="AG53">
        <f t="shared" si="1"/>
        <v>0</v>
      </c>
      <c r="AI53" s="90" t="s">
        <v>279</v>
      </c>
      <c r="AJ53" s="90" t="s">
        <v>188</v>
      </c>
      <c r="AL53" s="84" t="s">
        <v>221</v>
      </c>
      <c r="AM53" s="84">
        <v>0</v>
      </c>
      <c r="AN53" s="84">
        <v>0</v>
      </c>
      <c r="AO53" s="84">
        <v>0</v>
      </c>
      <c r="AP53" s="84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t="s">
        <v>279</v>
      </c>
      <c r="AY53" t="s">
        <v>188</v>
      </c>
      <c r="BB53" t="str">
        <f t="shared" si="9"/>
        <v>张江支行</v>
      </c>
      <c r="BC53" t="s">
        <v>277</v>
      </c>
      <c r="BD53">
        <v>0</v>
      </c>
    </row>
    <row r="54" ht="17.25" spans="1:56">
      <c r="A54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Y54" s="87"/>
      <c r="Z54">
        <f t="shared" si="5"/>
        <v>0</v>
      </c>
      <c r="AA54" t="str">
        <f t="shared" si="0"/>
        <v>三林支行</v>
      </c>
      <c r="AB54" s="82" t="s">
        <v>281</v>
      </c>
      <c r="AC54" s="82">
        <v>0</v>
      </c>
      <c r="AD54" s="82">
        <v>200000</v>
      </c>
      <c r="AE54" s="82">
        <v>0</v>
      </c>
      <c r="AF54" s="82">
        <v>200000</v>
      </c>
      <c r="AG54" t="str">
        <f t="shared" si="1"/>
        <v>三林支行</v>
      </c>
      <c r="AI54" s="90" t="s">
        <v>282</v>
      </c>
      <c r="AJ54" s="90" t="s">
        <v>188</v>
      </c>
      <c r="AL54" s="84" t="s">
        <v>171</v>
      </c>
      <c r="AM54" s="84">
        <v>0</v>
      </c>
      <c r="AN54" s="84">
        <v>0</v>
      </c>
      <c r="AO54" s="84">
        <v>0</v>
      </c>
      <c r="AP54" s="84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t="s">
        <v>282</v>
      </c>
      <c r="AY54" t="s">
        <v>188</v>
      </c>
      <c r="BB54" t="str">
        <f t="shared" si="9"/>
        <v>零售市场部</v>
      </c>
      <c r="BC54" t="s">
        <v>280</v>
      </c>
      <c r="BD54">
        <v>0</v>
      </c>
    </row>
    <row r="55" ht="17.25" spans="1:56">
      <c r="A55" s="85"/>
      <c r="Y55" s="87"/>
      <c r="Z55">
        <f t="shared" si="5"/>
        <v>0</v>
      </c>
      <c r="AA55" t="str">
        <f t="shared" si="0"/>
        <v>川沙支行</v>
      </c>
      <c r="AB55" s="82" t="s">
        <v>284</v>
      </c>
      <c r="AC55" s="82">
        <v>0</v>
      </c>
      <c r="AD55" s="82">
        <v>0</v>
      </c>
      <c r="AE55" s="82">
        <v>0</v>
      </c>
      <c r="AF55" s="82">
        <v>0</v>
      </c>
      <c r="AG55" t="str">
        <f t="shared" si="1"/>
        <v>川沙支行</v>
      </c>
      <c r="AI55" s="89" t="s">
        <v>285</v>
      </c>
      <c r="AJ55" s="90" t="s">
        <v>286</v>
      </c>
      <c r="AL55" s="84" t="s">
        <v>235</v>
      </c>
      <c r="AM55" s="84">
        <v>0</v>
      </c>
      <c r="AN55" s="84">
        <v>0</v>
      </c>
      <c r="AO55" s="84">
        <v>0</v>
      </c>
      <c r="AP55" s="84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9"/>
        <v>川沙支行</v>
      </c>
      <c r="BC55" t="s">
        <v>283</v>
      </c>
      <c r="BD55">
        <v>0</v>
      </c>
    </row>
    <row r="56" ht="17.25" spans="1:56">
      <c r="A56" s="85"/>
      <c r="Y56" s="87"/>
      <c r="Z56">
        <f t="shared" si="5"/>
        <v>0</v>
      </c>
      <c r="AA56">
        <f t="shared" si="0"/>
        <v>0</v>
      </c>
      <c r="AB56" s="82" t="s">
        <v>288</v>
      </c>
      <c r="AC56" s="82">
        <v>0</v>
      </c>
      <c r="AD56" s="82">
        <v>0</v>
      </c>
      <c r="AE56" s="82">
        <v>0</v>
      </c>
      <c r="AF56" s="82">
        <v>0</v>
      </c>
      <c r="AG56">
        <f t="shared" si="1"/>
        <v>0</v>
      </c>
      <c r="AI56" s="90" t="s">
        <v>289</v>
      </c>
      <c r="AJ56" s="90" t="s">
        <v>286</v>
      </c>
      <c r="AL56" s="84" t="s">
        <v>239</v>
      </c>
      <c r="AM56" s="84">
        <v>0</v>
      </c>
      <c r="AN56" s="84">
        <v>0</v>
      </c>
      <c r="AO56" s="84">
        <v>0</v>
      </c>
      <c r="AP56" s="84">
        <v>202734</v>
      </c>
      <c r="AR56" t="s">
        <v>239</v>
      </c>
      <c r="AS56">
        <v>0</v>
      </c>
      <c r="AT56">
        <v>0</v>
      </c>
      <c r="AU56">
        <v>0</v>
      </c>
      <c r="AV56">
        <v>202734</v>
      </c>
      <c r="AX56" t="s">
        <v>289</v>
      </c>
      <c r="AY56" t="s">
        <v>286</v>
      </c>
      <c r="BB56" t="str">
        <f t="shared" si="9"/>
        <v>高东支行</v>
      </c>
      <c r="BC56" t="s">
        <v>287</v>
      </c>
      <c r="BD56">
        <v>3</v>
      </c>
    </row>
    <row r="57" ht="17.25" spans="25:56">
      <c r="Y57" s="87"/>
      <c r="Z57">
        <f t="shared" si="5"/>
        <v>0</v>
      </c>
      <c r="AA57">
        <f t="shared" si="0"/>
        <v>0</v>
      </c>
      <c r="AB57" s="82" t="s">
        <v>292</v>
      </c>
      <c r="AC57" s="82">
        <v>0</v>
      </c>
      <c r="AD57" s="82">
        <v>0</v>
      </c>
      <c r="AE57" s="82">
        <v>0</v>
      </c>
      <c r="AF57" s="82">
        <v>0</v>
      </c>
      <c r="AG57">
        <f t="shared" si="1"/>
        <v>0</v>
      </c>
      <c r="AI57" s="90" t="s">
        <v>293</v>
      </c>
      <c r="AJ57" s="90" t="s">
        <v>286</v>
      </c>
      <c r="AL57" s="84" t="s">
        <v>244</v>
      </c>
      <c r="AM57" s="84">
        <v>0</v>
      </c>
      <c r="AN57" s="84">
        <v>0</v>
      </c>
      <c r="AO57" s="84">
        <v>0</v>
      </c>
      <c r="AP57" s="84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9"/>
        <v>陆家嘴支行</v>
      </c>
      <c r="BC57" t="s">
        <v>291</v>
      </c>
      <c r="BD57">
        <v>0</v>
      </c>
    </row>
    <row r="58" ht="17.25" spans="25:56">
      <c r="Y58" s="87"/>
      <c r="Z58">
        <f t="shared" si="5"/>
        <v>0</v>
      </c>
      <c r="AA58" t="str">
        <f t="shared" si="0"/>
        <v>唐镇支行</v>
      </c>
      <c r="AB58" s="82" t="s">
        <v>294</v>
      </c>
      <c r="AC58" s="82">
        <v>0</v>
      </c>
      <c r="AD58" s="82">
        <v>0</v>
      </c>
      <c r="AE58" s="82">
        <v>0</v>
      </c>
      <c r="AF58" s="82">
        <v>0</v>
      </c>
      <c r="AG58" t="str">
        <f t="shared" si="1"/>
        <v>唐镇支行</v>
      </c>
      <c r="AI58" s="90" t="s">
        <v>295</v>
      </c>
      <c r="AJ58" s="90" t="s">
        <v>286</v>
      </c>
      <c r="AL58" s="84" t="s">
        <v>259</v>
      </c>
      <c r="AM58" s="84">
        <v>0</v>
      </c>
      <c r="AN58" s="84">
        <v>0</v>
      </c>
      <c r="AO58" s="84">
        <v>0</v>
      </c>
      <c r="AP58" s="84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9"/>
        <v>零售市场部</v>
      </c>
      <c r="BC58" t="s">
        <v>116</v>
      </c>
      <c r="BD58">
        <v>43</v>
      </c>
    </row>
    <row r="59" ht="17.25" spans="25:56">
      <c r="Y59" s="87"/>
      <c r="Z59">
        <f t="shared" si="5"/>
        <v>0</v>
      </c>
      <c r="AA59" t="str">
        <f t="shared" si="0"/>
        <v>凌兆分理处</v>
      </c>
      <c r="AB59" s="82" t="s">
        <v>296</v>
      </c>
      <c r="AC59" s="82">
        <v>0</v>
      </c>
      <c r="AD59" s="82">
        <v>0</v>
      </c>
      <c r="AE59" s="82">
        <v>0</v>
      </c>
      <c r="AF59" s="82">
        <v>0</v>
      </c>
      <c r="AG59" t="str">
        <f t="shared" si="1"/>
        <v>凌兆分理处</v>
      </c>
      <c r="AI59" s="90" t="s">
        <v>191</v>
      </c>
      <c r="AJ59" s="90" t="s">
        <v>286</v>
      </c>
      <c r="AL59" s="84" t="s">
        <v>286</v>
      </c>
      <c r="AM59" s="84">
        <v>0</v>
      </c>
      <c r="AN59" s="84">
        <v>0</v>
      </c>
      <c r="AO59" s="84">
        <v>0</v>
      </c>
      <c r="AP59" s="84">
        <v>0</v>
      </c>
      <c r="AR59" t="s">
        <v>286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9"/>
        <v>妙境支行</v>
      </c>
      <c r="BC59" t="s">
        <v>120</v>
      </c>
      <c r="BD59">
        <v>1</v>
      </c>
    </row>
    <row r="60" ht="17.25" spans="25:56">
      <c r="Y60" s="87"/>
      <c r="Z60">
        <f t="shared" si="5"/>
        <v>0</v>
      </c>
      <c r="AA60" t="str">
        <f t="shared" si="0"/>
        <v>营业部</v>
      </c>
      <c r="AB60" s="82" t="s">
        <v>297</v>
      </c>
      <c r="AC60" s="82">
        <v>0</v>
      </c>
      <c r="AD60" s="82">
        <v>0</v>
      </c>
      <c r="AE60" s="82">
        <v>0</v>
      </c>
      <c r="AF60" s="82">
        <v>0</v>
      </c>
      <c r="AG60" t="str">
        <f t="shared" si="1"/>
        <v>营业部</v>
      </c>
      <c r="AI60" s="90" t="s">
        <v>298</v>
      </c>
      <c r="AJ60" s="90" t="s">
        <v>286</v>
      </c>
      <c r="AL60" s="84" t="s">
        <v>299</v>
      </c>
      <c r="AM60" s="84">
        <v>0</v>
      </c>
      <c r="AN60" s="84">
        <v>0</v>
      </c>
      <c r="AO60" s="84">
        <v>0</v>
      </c>
      <c r="AP60" s="84">
        <v>200000</v>
      </c>
      <c r="AR60" t="s">
        <v>299</v>
      </c>
      <c r="AS60">
        <v>0</v>
      </c>
      <c r="AT60">
        <v>0</v>
      </c>
      <c r="AU60">
        <v>0</v>
      </c>
      <c r="AV60">
        <v>200000</v>
      </c>
      <c r="AX60" t="s">
        <v>298</v>
      </c>
      <c r="AY60" t="s">
        <v>286</v>
      </c>
      <c r="BB60" t="str">
        <f t="shared" si="9"/>
        <v>高行支行</v>
      </c>
      <c r="BC60" t="s">
        <v>127</v>
      </c>
      <c r="BD60">
        <v>0</v>
      </c>
    </row>
    <row r="61" ht="17.25" spans="25:56">
      <c r="Y61" s="87"/>
      <c r="Z61">
        <f t="shared" si="5"/>
        <v>0</v>
      </c>
      <c r="AA61">
        <f t="shared" si="0"/>
        <v>0</v>
      </c>
      <c r="AB61" s="82" t="s">
        <v>301</v>
      </c>
      <c r="AC61" s="82">
        <v>0</v>
      </c>
      <c r="AD61" s="82">
        <v>0</v>
      </c>
      <c r="AE61" s="82">
        <v>0</v>
      </c>
      <c r="AF61" s="82">
        <v>0</v>
      </c>
      <c r="AG61">
        <f t="shared" si="1"/>
        <v>0</v>
      </c>
      <c r="AI61" s="90" t="s">
        <v>302</v>
      </c>
      <c r="AJ61" s="90" t="s">
        <v>286</v>
      </c>
      <c r="AL61" s="84" t="s">
        <v>146</v>
      </c>
      <c r="AM61" s="84">
        <v>25</v>
      </c>
      <c r="AN61" s="84">
        <v>2587583</v>
      </c>
      <c r="AO61" s="84">
        <v>134</v>
      </c>
      <c r="AP61" s="84">
        <v>11199681</v>
      </c>
      <c r="AR61" t="s">
        <v>146</v>
      </c>
      <c r="AS61">
        <v>25</v>
      </c>
      <c r="AT61">
        <v>2587583</v>
      </c>
      <c r="AU61">
        <v>134</v>
      </c>
      <c r="AV61">
        <v>11199681</v>
      </c>
      <c r="AX61" t="s">
        <v>302</v>
      </c>
      <c r="AY61" t="s">
        <v>286</v>
      </c>
      <c r="BB61" t="e">
        <f t="shared" si="9"/>
        <v>#N/A</v>
      </c>
      <c r="BC61" t="s">
        <v>300</v>
      </c>
      <c r="BD61">
        <v>0</v>
      </c>
    </row>
    <row r="62" ht="17.25" spans="25:56">
      <c r="Y62" s="87"/>
      <c r="Z62">
        <f t="shared" si="5"/>
        <v>0</v>
      </c>
      <c r="AA62" t="str">
        <f t="shared" si="0"/>
        <v>王港支行</v>
      </c>
      <c r="AB62" s="82" t="s">
        <v>304</v>
      </c>
      <c r="AC62" s="82">
        <v>0</v>
      </c>
      <c r="AD62" s="82">
        <v>0</v>
      </c>
      <c r="AE62" s="82">
        <v>0</v>
      </c>
      <c r="AF62" s="82">
        <v>0</v>
      </c>
      <c r="AG62" t="str">
        <f t="shared" si="1"/>
        <v>王港支行</v>
      </c>
      <c r="AI62" s="90" t="s">
        <v>305</v>
      </c>
      <c r="AJ62" s="90" t="s">
        <v>286</v>
      </c>
      <c r="AL62" s="84" t="s">
        <v>151</v>
      </c>
      <c r="AM62" s="84">
        <v>50</v>
      </c>
      <c r="AN62" s="84">
        <v>4775166</v>
      </c>
      <c r="AO62" s="84">
        <v>268</v>
      </c>
      <c r="AP62" s="84">
        <v>21699362</v>
      </c>
      <c r="AR62" t="s">
        <v>151</v>
      </c>
      <c r="AS62">
        <v>50</v>
      </c>
      <c r="AT62">
        <v>4775166</v>
      </c>
      <c r="AU62">
        <v>268</v>
      </c>
      <c r="AV62">
        <v>21699362</v>
      </c>
      <c r="AX62" t="s">
        <v>305</v>
      </c>
      <c r="AY62" t="s">
        <v>286</v>
      </c>
      <c r="BB62" t="str">
        <f t="shared" si="9"/>
        <v>金杨支行</v>
      </c>
      <c r="BC62" t="s">
        <v>303</v>
      </c>
      <c r="BD62">
        <v>0</v>
      </c>
    </row>
    <row r="63" ht="17.25" spans="25:56">
      <c r="Y63" s="87"/>
      <c r="Z63">
        <f t="shared" si="5"/>
        <v>0</v>
      </c>
      <c r="AA63">
        <f t="shared" si="0"/>
        <v>0</v>
      </c>
      <c r="AB63" s="82" t="s">
        <v>306</v>
      </c>
      <c r="AC63" s="82">
        <v>0</v>
      </c>
      <c r="AD63" s="82">
        <v>0</v>
      </c>
      <c r="AE63" s="82">
        <v>0</v>
      </c>
      <c r="AF63" s="82">
        <v>0</v>
      </c>
      <c r="AG63">
        <f t="shared" si="1"/>
        <v>0</v>
      </c>
      <c r="AI63" s="90" t="s">
        <v>307</v>
      </c>
      <c r="AJ63" s="90" t="s">
        <v>286</v>
      </c>
      <c r="AX63" t="s">
        <v>307</v>
      </c>
      <c r="AY63" t="s">
        <v>286</v>
      </c>
      <c r="BB63" t="str">
        <f t="shared" si="9"/>
        <v>陆家嘴支行</v>
      </c>
      <c r="BC63" t="s">
        <v>132</v>
      </c>
      <c r="BD63">
        <v>0</v>
      </c>
    </row>
    <row r="64" ht="17.25" spans="25:56">
      <c r="Y64" s="87"/>
      <c r="Z64">
        <f t="shared" si="5"/>
        <v>0</v>
      </c>
      <c r="AA64" t="str">
        <f t="shared" si="0"/>
        <v>芳华分理处</v>
      </c>
      <c r="AB64" s="82" t="s">
        <v>85</v>
      </c>
      <c r="AC64" s="82">
        <v>0</v>
      </c>
      <c r="AD64" s="82">
        <v>0</v>
      </c>
      <c r="AE64" s="82">
        <v>4</v>
      </c>
      <c r="AF64" s="82">
        <v>0</v>
      </c>
      <c r="AG64" t="str">
        <f t="shared" si="1"/>
        <v>芳华分理处</v>
      </c>
      <c r="AI64" s="90" t="s">
        <v>309</v>
      </c>
      <c r="AJ64" s="90" t="s">
        <v>286</v>
      </c>
      <c r="AX64" t="s">
        <v>309</v>
      </c>
      <c r="AY64" t="s">
        <v>286</v>
      </c>
      <c r="BB64" t="e">
        <f t="shared" si="9"/>
        <v>#N/A</v>
      </c>
      <c r="BC64" t="s">
        <v>308</v>
      </c>
      <c r="BD64">
        <v>0</v>
      </c>
    </row>
    <row r="65" ht="17.25" spans="25:56">
      <c r="Y65" s="87"/>
      <c r="Z65">
        <f t="shared" si="5"/>
        <v>0</v>
      </c>
      <c r="AA65" t="str">
        <f t="shared" si="0"/>
        <v>运营管理部</v>
      </c>
      <c r="AB65" s="82" t="s">
        <v>310</v>
      </c>
      <c r="AC65" s="82">
        <v>0</v>
      </c>
      <c r="AD65" s="82">
        <v>0</v>
      </c>
      <c r="AE65" s="82">
        <v>0</v>
      </c>
      <c r="AF65" s="82">
        <v>0</v>
      </c>
      <c r="AG65" t="str">
        <f t="shared" si="1"/>
        <v>运营管理部</v>
      </c>
      <c r="AI65" s="90" t="s">
        <v>52</v>
      </c>
      <c r="AJ65" s="90" t="s">
        <v>286</v>
      </c>
      <c r="AX65" t="s">
        <v>52</v>
      </c>
      <c r="AY65" t="s">
        <v>286</v>
      </c>
      <c r="BB65" t="str">
        <f t="shared" si="9"/>
        <v>江镇支行</v>
      </c>
      <c r="BC65" t="s">
        <v>140</v>
      </c>
      <c r="BD65">
        <v>0</v>
      </c>
    </row>
    <row r="66" ht="17.25" spans="25:56">
      <c r="Y66" s="87"/>
      <c r="Z66">
        <f t="shared" si="5"/>
        <v>0</v>
      </c>
      <c r="AA66">
        <f t="shared" ref="AA66:AA129" si="10">AG66</f>
        <v>0</v>
      </c>
      <c r="AB66" s="82" t="s">
        <v>311</v>
      </c>
      <c r="AC66" s="82">
        <v>0</v>
      </c>
      <c r="AD66" s="82">
        <v>0</v>
      </c>
      <c r="AE66" s="82">
        <v>0</v>
      </c>
      <c r="AF66" s="82">
        <v>0</v>
      </c>
      <c r="AG66">
        <f t="shared" ref="AG66:AG129" si="11">IFERROR(VLOOKUP(AB66,$AI:$AJ,2,FALSE),0)</f>
        <v>0</v>
      </c>
      <c r="AI66" s="90" t="s">
        <v>312</v>
      </c>
      <c r="AJ66" s="90" t="s">
        <v>286</v>
      </c>
      <c r="AX66" t="s">
        <v>312</v>
      </c>
      <c r="AY66" t="s">
        <v>286</v>
      </c>
      <c r="BB66" t="str">
        <f t="shared" si="9"/>
        <v>金海华城分理处</v>
      </c>
      <c r="BC66" t="s">
        <v>145</v>
      </c>
      <c r="BD66">
        <v>0</v>
      </c>
    </row>
    <row r="67" ht="17.25" spans="25:56">
      <c r="Y67" s="87"/>
      <c r="Z67">
        <f t="shared" si="5"/>
        <v>0</v>
      </c>
      <c r="AA67" t="str">
        <f t="shared" si="10"/>
        <v>陆家嘴支行</v>
      </c>
      <c r="AB67" s="82" t="s">
        <v>314</v>
      </c>
      <c r="AC67" s="82">
        <v>0</v>
      </c>
      <c r="AD67" s="82">
        <v>0</v>
      </c>
      <c r="AE67" s="82">
        <v>0</v>
      </c>
      <c r="AF67" s="82">
        <v>20000</v>
      </c>
      <c r="AG67" t="str">
        <f t="shared" si="11"/>
        <v>陆家嘴支行</v>
      </c>
      <c r="AI67" s="90" t="s">
        <v>315</v>
      </c>
      <c r="AJ67" s="90" t="s">
        <v>286</v>
      </c>
      <c r="AX67" t="s">
        <v>315</v>
      </c>
      <c r="AY67" t="s">
        <v>286</v>
      </c>
      <c r="BB67" t="str">
        <f t="shared" si="9"/>
        <v>张江支行</v>
      </c>
      <c r="BC67" t="s">
        <v>313</v>
      </c>
      <c r="BD67">
        <v>0</v>
      </c>
    </row>
    <row r="68" ht="17.25" spans="25:56">
      <c r="Y68" s="87"/>
      <c r="Z68">
        <f t="shared" ref="Z68:Z131" si="12">P68-Y68</f>
        <v>0</v>
      </c>
      <c r="AA68" t="str">
        <f t="shared" si="10"/>
        <v>江镇支行</v>
      </c>
      <c r="AB68" s="82" t="s">
        <v>317</v>
      </c>
      <c r="AC68" s="82">
        <v>0</v>
      </c>
      <c r="AD68" s="82">
        <v>0</v>
      </c>
      <c r="AE68" s="82">
        <v>0</v>
      </c>
      <c r="AF68" s="82">
        <v>0</v>
      </c>
      <c r="AG68" t="str">
        <f t="shared" si="11"/>
        <v>江镇支行</v>
      </c>
      <c r="AI68" s="90" t="s">
        <v>318</v>
      </c>
      <c r="AJ68" s="90" t="s">
        <v>286</v>
      </c>
      <c r="AX68" t="s">
        <v>318</v>
      </c>
      <c r="AY68" t="s">
        <v>286</v>
      </c>
      <c r="BB68" t="e">
        <f t="shared" si="9"/>
        <v>#N/A</v>
      </c>
      <c r="BC68" t="s">
        <v>316</v>
      </c>
      <c r="BD68">
        <v>0</v>
      </c>
    </row>
    <row r="69" ht="17.25" spans="25:56">
      <c r="Y69" s="87"/>
      <c r="Z69">
        <f t="shared" si="12"/>
        <v>0</v>
      </c>
      <c r="AA69" t="str">
        <f t="shared" si="10"/>
        <v>张江支行</v>
      </c>
      <c r="AB69" s="82" t="s">
        <v>126</v>
      </c>
      <c r="AC69" s="82">
        <v>0</v>
      </c>
      <c r="AD69" s="82">
        <v>0</v>
      </c>
      <c r="AE69" s="82">
        <v>1</v>
      </c>
      <c r="AF69" s="82">
        <v>0</v>
      </c>
      <c r="AG69" t="str">
        <f t="shared" si="11"/>
        <v>张江支行</v>
      </c>
      <c r="AI69" s="90" t="s">
        <v>319</v>
      </c>
      <c r="AJ69" s="90" t="s">
        <v>286</v>
      </c>
      <c r="AX69" t="s">
        <v>319</v>
      </c>
      <c r="AY69" t="s">
        <v>286</v>
      </c>
      <c r="BB69" t="str">
        <f t="shared" si="9"/>
        <v>零售市场部</v>
      </c>
      <c r="BC69" t="s">
        <v>150</v>
      </c>
      <c r="BD69">
        <v>1</v>
      </c>
    </row>
    <row r="70" ht="17.25" spans="25:56">
      <c r="Y70" s="87"/>
      <c r="Z70">
        <f t="shared" si="12"/>
        <v>0</v>
      </c>
      <c r="AA70" t="str">
        <f t="shared" si="10"/>
        <v>办公室</v>
      </c>
      <c r="AB70" s="82" t="s">
        <v>106</v>
      </c>
      <c r="AC70" s="82">
        <v>0</v>
      </c>
      <c r="AD70" s="82">
        <v>0</v>
      </c>
      <c r="AE70" s="82">
        <v>0</v>
      </c>
      <c r="AF70" s="82">
        <v>0</v>
      </c>
      <c r="AG70" t="str">
        <f t="shared" si="11"/>
        <v>办公室</v>
      </c>
      <c r="AI70" s="90" t="s">
        <v>320</v>
      </c>
      <c r="AJ70" s="90" t="s">
        <v>286</v>
      </c>
      <c r="AX70" t="s">
        <v>320</v>
      </c>
      <c r="AY70" t="s">
        <v>286</v>
      </c>
      <c r="BB70" t="str">
        <f t="shared" si="9"/>
        <v>零售市场部</v>
      </c>
      <c r="BC70" t="s">
        <v>173</v>
      </c>
      <c r="BD70">
        <v>1</v>
      </c>
    </row>
    <row r="71" ht="17.25" spans="25:56">
      <c r="Y71" s="87"/>
      <c r="Z71">
        <f t="shared" si="12"/>
        <v>0</v>
      </c>
      <c r="AA71" t="str">
        <f t="shared" si="10"/>
        <v>严桥支行</v>
      </c>
      <c r="AB71" s="82" t="s">
        <v>322</v>
      </c>
      <c r="AC71" s="82">
        <v>0</v>
      </c>
      <c r="AD71" s="82">
        <v>0</v>
      </c>
      <c r="AE71" s="82">
        <v>0</v>
      </c>
      <c r="AF71" s="82">
        <v>0</v>
      </c>
      <c r="AG71" t="str">
        <f t="shared" si="11"/>
        <v>严桥支行</v>
      </c>
      <c r="AI71" s="90" t="s">
        <v>323</v>
      </c>
      <c r="AJ71" s="90" t="s">
        <v>286</v>
      </c>
      <c r="AX71" t="s">
        <v>323</v>
      </c>
      <c r="AY71" t="s">
        <v>286</v>
      </c>
      <c r="BB71" t="str">
        <f t="shared" si="9"/>
        <v>黄楼支行</v>
      </c>
      <c r="BC71" t="s">
        <v>321</v>
      </c>
      <c r="BD71">
        <v>0</v>
      </c>
    </row>
    <row r="72" ht="17.25" spans="25:56">
      <c r="Y72" s="87"/>
      <c r="Z72">
        <f t="shared" si="12"/>
        <v>0</v>
      </c>
      <c r="AA72" t="str">
        <f t="shared" si="10"/>
        <v>王港支行</v>
      </c>
      <c r="AB72" s="82" t="s">
        <v>324</v>
      </c>
      <c r="AC72" s="82">
        <v>0</v>
      </c>
      <c r="AD72" s="82">
        <v>0</v>
      </c>
      <c r="AE72" s="82">
        <v>0</v>
      </c>
      <c r="AF72" s="82">
        <v>0</v>
      </c>
      <c r="AG72" t="str">
        <f t="shared" si="11"/>
        <v>王港支行</v>
      </c>
      <c r="AI72" s="90" t="s">
        <v>325</v>
      </c>
      <c r="AJ72" s="90" t="s">
        <v>286</v>
      </c>
      <c r="AX72" t="s">
        <v>325</v>
      </c>
      <c r="AY72" t="s">
        <v>286</v>
      </c>
      <c r="BB72" t="str">
        <f t="shared" si="9"/>
        <v>花木支行</v>
      </c>
      <c r="BC72" t="s">
        <v>154</v>
      </c>
      <c r="BD72">
        <v>0</v>
      </c>
    </row>
    <row r="73" ht="17.25" spans="25:56">
      <c r="Y73" s="87"/>
      <c r="Z73">
        <f t="shared" si="12"/>
        <v>0</v>
      </c>
      <c r="AA73">
        <f t="shared" si="10"/>
        <v>0</v>
      </c>
      <c r="AB73" s="82" t="s">
        <v>327</v>
      </c>
      <c r="AC73" s="82">
        <v>0</v>
      </c>
      <c r="AD73" s="82">
        <v>0</v>
      </c>
      <c r="AE73" s="82">
        <v>0</v>
      </c>
      <c r="AF73" s="82">
        <v>2600</v>
      </c>
      <c r="AG73">
        <f t="shared" si="11"/>
        <v>0</v>
      </c>
      <c r="AI73" s="90" t="s">
        <v>328</v>
      </c>
      <c r="AJ73" s="90" t="s">
        <v>286</v>
      </c>
      <c r="AX73" t="s">
        <v>328</v>
      </c>
      <c r="AY73" t="s">
        <v>286</v>
      </c>
      <c r="BB73" t="str">
        <f t="shared" si="9"/>
        <v>北蔡支行</v>
      </c>
      <c r="BC73" t="s">
        <v>326</v>
      </c>
      <c r="BD73">
        <v>0</v>
      </c>
    </row>
    <row r="74" ht="17.25" spans="25:56">
      <c r="Y74" s="87"/>
      <c r="Z74">
        <f t="shared" si="12"/>
        <v>0</v>
      </c>
      <c r="AA74" t="str">
        <f t="shared" si="10"/>
        <v>御桥分理处</v>
      </c>
      <c r="AB74" s="82" t="s">
        <v>329</v>
      </c>
      <c r="AC74" s="82">
        <v>0</v>
      </c>
      <c r="AD74" s="82">
        <v>0</v>
      </c>
      <c r="AE74" s="82">
        <v>0</v>
      </c>
      <c r="AF74" s="82">
        <v>0</v>
      </c>
      <c r="AG74" t="str">
        <f t="shared" si="11"/>
        <v>御桥分理处</v>
      </c>
      <c r="AI74" s="90" t="s">
        <v>330</v>
      </c>
      <c r="AJ74" s="90" t="s">
        <v>286</v>
      </c>
      <c r="AX74" t="s">
        <v>330</v>
      </c>
      <c r="AY74" t="s">
        <v>286</v>
      </c>
      <c r="BB74" t="str">
        <f t="shared" si="9"/>
        <v>北蔡支行</v>
      </c>
      <c r="BC74" t="s">
        <v>176</v>
      </c>
      <c r="BD74">
        <v>4</v>
      </c>
    </row>
    <row r="75" ht="17.25" spans="25:56">
      <c r="Y75" s="87"/>
      <c r="Z75">
        <f t="shared" si="12"/>
        <v>0</v>
      </c>
      <c r="AA75">
        <f t="shared" si="10"/>
        <v>0</v>
      </c>
      <c r="AB75" s="82" t="s">
        <v>332</v>
      </c>
      <c r="AC75" s="82">
        <v>0</v>
      </c>
      <c r="AD75" s="82">
        <v>0</v>
      </c>
      <c r="AE75" s="82">
        <v>0</v>
      </c>
      <c r="AF75" s="82">
        <v>0</v>
      </c>
      <c r="AG75">
        <f t="shared" si="11"/>
        <v>0</v>
      </c>
      <c r="AI75" s="90" t="s">
        <v>333</v>
      </c>
      <c r="AJ75" s="90" t="s">
        <v>286</v>
      </c>
      <c r="AX75" t="s">
        <v>333</v>
      </c>
      <c r="AY75" t="s">
        <v>286</v>
      </c>
      <c r="BB75" t="str">
        <f t="shared" si="9"/>
        <v>营业部</v>
      </c>
      <c r="BC75" t="s">
        <v>331</v>
      </c>
      <c r="BD75">
        <v>0</v>
      </c>
    </row>
    <row r="76" ht="17.25" spans="25:56">
      <c r="Y76" s="87"/>
      <c r="Z76">
        <f t="shared" si="12"/>
        <v>0</v>
      </c>
      <c r="AA76" t="str">
        <f t="shared" si="10"/>
        <v>零售市场部</v>
      </c>
      <c r="AB76" s="82" t="s">
        <v>131</v>
      </c>
      <c r="AC76" s="82">
        <v>0</v>
      </c>
      <c r="AD76" s="82">
        <v>0</v>
      </c>
      <c r="AE76" s="82">
        <v>0</v>
      </c>
      <c r="AF76" s="82">
        <v>70000</v>
      </c>
      <c r="AG76" t="str">
        <f t="shared" si="11"/>
        <v>零售市场部</v>
      </c>
      <c r="AI76" s="90" t="s">
        <v>335</v>
      </c>
      <c r="AJ76" s="90" t="s">
        <v>286</v>
      </c>
      <c r="AX76" t="s">
        <v>335</v>
      </c>
      <c r="AY76" t="s">
        <v>286</v>
      </c>
      <c r="BB76" t="e">
        <f t="shared" si="9"/>
        <v>#N/A</v>
      </c>
      <c r="BC76" t="s">
        <v>334</v>
      </c>
      <c r="BD76">
        <v>0</v>
      </c>
    </row>
    <row r="77" ht="17.25" spans="25:56">
      <c r="Y77" s="87"/>
      <c r="Z77">
        <f t="shared" si="12"/>
        <v>0</v>
      </c>
      <c r="AA77" t="str">
        <f t="shared" si="10"/>
        <v>零售金融部</v>
      </c>
      <c r="AB77" s="82" t="s">
        <v>265</v>
      </c>
      <c r="AC77" s="82">
        <v>0</v>
      </c>
      <c r="AD77" s="82">
        <v>0</v>
      </c>
      <c r="AE77" s="82">
        <v>0</v>
      </c>
      <c r="AF77" s="82">
        <v>0</v>
      </c>
      <c r="AG77" t="str">
        <f t="shared" si="11"/>
        <v>零售金融部</v>
      </c>
      <c r="AI77" s="90" t="s">
        <v>310</v>
      </c>
      <c r="AJ77" s="90" t="s">
        <v>286</v>
      </c>
      <c r="AX77" t="s">
        <v>310</v>
      </c>
      <c r="AY77" t="s">
        <v>286</v>
      </c>
      <c r="BB77" t="str">
        <f t="shared" si="9"/>
        <v>零售市场部</v>
      </c>
      <c r="BC77" t="s">
        <v>158</v>
      </c>
      <c r="BD77">
        <v>1</v>
      </c>
    </row>
    <row r="78" ht="17.25" spans="25:56">
      <c r="Y78" s="87"/>
      <c r="Z78">
        <f t="shared" si="12"/>
        <v>0</v>
      </c>
      <c r="AA78" t="str">
        <f t="shared" si="10"/>
        <v>民耀分理处</v>
      </c>
      <c r="AB78" s="82" t="s">
        <v>139</v>
      </c>
      <c r="AC78" s="82">
        <v>0</v>
      </c>
      <c r="AD78" s="82">
        <v>0</v>
      </c>
      <c r="AE78" s="82">
        <v>1</v>
      </c>
      <c r="AF78" s="82">
        <v>0</v>
      </c>
      <c r="AG78" t="str">
        <f t="shared" si="11"/>
        <v>民耀分理处</v>
      </c>
      <c r="AI78" s="90" t="s">
        <v>337</v>
      </c>
      <c r="AJ78" s="90" t="s">
        <v>286</v>
      </c>
      <c r="AX78" t="s">
        <v>337</v>
      </c>
      <c r="AY78" t="s">
        <v>286</v>
      </c>
      <c r="BB78" t="str">
        <f t="shared" si="9"/>
        <v>川沙支行</v>
      </c>
      <c r="BC78" t="s">
        <v>336</v>
      </c>
      <c r="BD78">
        <v>0</v>
      </c>
    </row>
    <row r="79" ht="17.25" spans="25:56">
      <c r="Y79" s="87"/>
      <c r="Z79">
        <f t="shared" si="12"/>
        <v>0</v>
      </c>
      <c r="AA79" t="str">
        <f t="shared" si="10"/>
        <v>花木支行</v>
      </c>
      <c r="AB79" s="82" t="s">
        <v>339</v>
      </c>
      <c r="AC79" s="82">
        <v>0</v>
      </c>
      <c r="AD79" s="82">
        <v>0</v>
      </c>
      <c r="AE79" s="82">
        <v>0</v>
      </c>
      <c r="AF79" s="82">
        <v>0</v>
      </c>
      <c r="AG79" t="str">
        <f t="shared" si="11"/>
        <v>花木支行</v>
      </c>
      <c r="AI79" s="90" t="s">
        <v>337</v>
      </c>
      <c r="AJ79" s="90" t="s">
        <v>286</v>
      </c>
      <c r="AX79" t="s">
        <v>337</v>
      </c>
      <c r="AY79" t="s">
        <v>286</v>
      </c>
      <c r="BB79" t="str">
        <f t="shared" si="9"/>
        <v>川沙支行</v>
      </c>
      <c r="BC79" t="s">
        <v>338</v>
      </c>
      <c r="BD79">
        <v>0</v>
      </c>
    </row>
    <row r="80" ht="17.25" spans="25:56">
      <c r="Y80" s="87"/>
      <c r="Z80">
        <f t="shared" si="12"/>
        <v>0</v>
      </c>
      <c r="AA80" t="str">
        <f t="shared" si="10"/>
        <v>南新分理处</v>
      </c>
      <c r="AB80" s="82" t="s">
        <v>340</v>
      </c>
      <c r="AC80" s="82">
        <v>0</v>
      </c>
      <c r="AD80" s="82">
        <v>0</v>
      </c>
      <c r="AE80" s="82">
        <v>0</v>
      </c>
      <c r="AF80" s="82">
        <v>0</v>
      </c>
      <c r="AG80" t="str">
        <f t="shared" si="11"/>
        <v>南新分理处</v>
      </c>
      <c r="AI80" s="90" t="s">
        <v>341</v>
      </c>
      <c r="AJ80" s="90" t="s">
        <v>286</v>
      </c>
      <c r="AX80" t="s">
        <v>341</v>
      </c>
      <c r="AY80" t="s">
        <v>286</v>
      </c>
      <c r="BB80" t="str">
        <f t="shared" si="9"/>
        <v>零售市场部</v>
      </c>
      <c r="BC80" t="s">
        <v>185</v>
      </c>
      <c r="BD80">
        <v>0</v>
      </c>
    </row>
    <row r="81" ht="17.25" spans="25:56">
      <c r="Y81" s="87"/>
      <c r="Z81">
        <f t="shared" si="12"/>
        <v>0</v>
      </c>
      <c r="AA81" t="str">
        <f t="shared" si="10"/>
        <v>唐镇支行</v>
      </c>
      <c r="AB81" s="82" t="s">
        <v>343</v>
      </c>
      <c r="AC81" s="82">
        <v>0</v>
      </c>
      <c r="AD81" s="82">
        <v>0</v>
      </c>
      <c r="AE81" s="82">
        <v>0</v>
      </c>
      <c r="AF81" s="82">
        <v>0</v>
      </c>
      <c r="AG81" t="str">
        <f t="shared" si="11"/>
        <v>唐镇支行</v>
      </c>
      <c r="AI81" s="90" t="s">
        <v>344</v>
      </c>
      <c r="AJ81" s="90" t="s">
        <v>286</v>
      </c>
      <c r="AX81" t="s">
        <v>344</v>
      </c>
      <c r="AY81" t="s">
        <v>286</v>
      </c>
      <c r="BB81" t="str">
        <f t="shared" si="9"/>
        <v>孙桥支行</v>
      </c>
      <c r="BC81" t="s">
        <v>342</v>
      </c>
      <c r="BD81">
        <v>2</v>
      </c>
    </row>
    <row r="82" ht="17.25" spans="25:56">
      <c r="Y82" s="87"/>
      <c r="Z82">
        <f t="shared" si="12"/>
        <v>0</v>
      </c>
      <c r="AA82" t="str">
        <f t="shared" si="10"/>
        <v>杨思支行</v>
      </c>
      <c r="AB82" s="82" t="s">
        <v>144</v>
      </c>
      <c r="AC82" s="82">
        <v>0</v>
      </c>
      <c r="AD82" s="82">
        <v>0</v>
      </c>
      <c r="AE82" s="82">
        <v>0</v>
      </c>
      <c r="AF82" s="82">
        <v>0</v>
      </c>
      <c r="AG82" t="str">
        <f t="shared" si="11"/>
        <v>杨思支行</v>
      </c>
      <c r="AI82" s="90" t="s">
        <v>346</v>
      </c>
      <c r="AJ82" s="90" t="s">
        <v>286</v>
      </c>
      <c r="AX82" t="s">
        <v>346</v>
      </c>
      <c r="AY82" t="s">
        <v>286</v>
      </c>
      <c r="BB82" t="str">
        <f t="shared" si="9"/>
        <v>凌兆分理处</v>
      </c>
      <c r="BC82" t="s">
        <v>345</v>
      </c>
      <c r="BD82">
        <v>0</v>
      </c>
    </row>
    <row r="83" ht="17.25" spans="25:56">
      <c r="Y83" s="87"/>
      <c r="Z83">
        <f t="shared" si="12"/>
        <v>0</v>
      </c>
      <c r="AA83" t="str">
        <f t="shared" si="10"/>
        <v>零售市场部</v>
      </c>
      <c r="AB83" s="82" t="s">
        <v>56</v>
      </c>
      <c r="AC83" s="82">
        <v>0</v>
      </c>
      <c r="AD83" s="82">
        <v>0</v>
      </c>
      <c r="AE83" s="82">
        <v>1</v>
      </c>
      <c r="AF83" s="82">
        <v>100000</v>
      </c>
      <c r="AG83" t="str">
        <f t="shared" si="11"/>
        <v>零售市场部</v>
      </c>
      <c r="AI83" s="90" t="s">
        <v>348</v>
      </c>
      <c r="AJ83" s="90" t="s">
        <v>286</v>
      </c>
      <c r="AX83" t="s">
        <v>348</v>
      </c>
      <c r="AY83" t="s">
        <v>286</v>
      </c>
      <c r="BB83" t="str">
        <f t="shared" si="9"/>
        <v>黄楼支行</v>
      </c>
      <c r="BC83" t="s">
        <v>347</v>
      </c>
      <c r="BD83">
        <v>0</v>
      </c>
    </row>
    <row r="84" ht="17.25" spans="25:56">
      <c r="Y84" s="87"/>
      <c r="Z84">
        <f t="shared" si="12"/>
        <v>0</v>
      </c>
      <c r="AA84" t="str">
        <f t="shared" si="10"/>
        <v>曹路支行</v>
      </c>
      <c r="AB84" s="82" t="s">
        <v>63</v>
      </c>
      <c r="AC84" s="82">
        <v>0</v>
      </c>
      <c r="AD84" s="82">
        <v>0</v>
      </c>
      <c r="AE84" s="82">
        <v>0</v>
      </c>
      <c r="AF84" s="82">
        <v>0</v>
      </c>
      <c r="AG84" t="str">
        <f t="shared" si="11"/>
        <v>曹路支行</v>
      </c>
      <c r="AI84" s="90" t="s">
        <v>350</v>
      </c>
      <c r="AJ84" s="90" t="s">
        <v>286</v>
      </c>
      <c r="AX84" t="s">
        <v>350</v>
      </c>
      <c r="AY84" t="s">
        <v>286</v>
      </c>
      <c r="BB84" t="str">
        <f t="shared" si="9"/>
        <v>龚路支行</v>
      </c>
      <c r="BC84" t="s">
        <v>349</v>
      </c>
      <c r="BD84">
        <v>0</v>
      </c>
    </row>
    <row r="85" ht="17.25" spans="25:56">
      <c r="Y85" s="87"/>
      <c r="Z85">
        <f t="shared" si="12"/>
        <v>0</v>
      </c>
      <c r="AA85" t="str">
        <f t="shared" si="10"/>
        <v>零售金融部</v>
      </c>
      <c r="AB85" s="82" t="s">
        <v>279</v>
      </c>
      <c r="AC85" s="82">
        <v>0</v>
      </c>
      <c r="AD85" s="82">
        <v>0</v>
      </c>
      <c r="AE85" s="82">
        <v>0</v>
      </c>
      <c r="AF85" s="82">
        <v>0</v>
      </c>
      <c r="AG85" t="str">
        <f t="shared" si="11"/>
        <v>零售金融部</v>
      </c>
      <c r="AI85" s="90" t="s">
        <v>351</v>
      </c>
      <c r="AJ85" s="90" t="s">
        <v>286</v>
      </c>
      <c r="AX85" t="s">
        <v>351</v>
      </c>
      <c r="AY85" t="s">
        <v>286</v>
      </c>
      <c r="BB85" t="str">
        <f t="shared" si="9"/>
        <v>北蔡支行</v>
      </c>
      <c r="BC85" t="s">
        <v>190</v>
      </c>
      <c r="BD85">
        <v>0</v>
      </c>
    </row>
    <row r="86" ht="17.25" spans="25:56">
      <c r="Y86" s="87"/>
      <c r="Z86">
        <f t="shared" si="12"/>
        <v>0</v>
      </c>
      <c r="AA86" t="str">
        <f t="shared" si="10"/>
        <v>市场一部</v>
      </c>
      <c r="AB86" s="82" t="s">
        <v>352</v>
      </c>
      <c r="AC86" s="82">
        <v>0</v>
      </c>
      <c r="AD86" s="82">
        <v>0</v>
      </c>
      <c r="AE86" s="82">
        <v>0</v>
      </c>
      <c r="AF86" s="82">
        <v>0</v>
      </c>
      <c r="AG86" t="str">
        <f t="shared" si="11"/>
        <v>市场一部</v>
      </c>
      <c r="AI86" s="90" t="s">
        <v>353</v>
      </c>
      <c r="AJ86" s="90" t="s">
        <v>286</v>
      </c>
      <c r="AX86" t="s">
        <v>353</v>
      </c>
      <c r="AY86" t="s">
        <v>286</v>
      </c>
      <c r="BB86" t="str">
        <f t="shared" si="9"/>
        <v>零售市场部</v>
      </c>
      <c r="BC86" t="s">
        <v>195</v>
      </c>
      <c r="BD86">
        <v>0</v>
      </c>
    </row>
    <row r="87" ht="17.25" spans="25:56">
      <c r="Y87" s="87"/>
      <c r="Z87">
        <f t="shared" si="12"/>
        <v>0</v>
      </c>
      <c r="AA87" t="str">
        <f t="shared" si="10"/>
        <v>零售市场部</v>
      </c>
      <c r="AB87" s="82" t="s">
        <v>355</v>
      </c>
      <c r="AC87" s="82">
        <v>0</v>
      </c>
      <c r="AD87" s="82">
        <v>0</v>
      </c>
      <c r="AE87" s="82">
        <v>0</v>
      </c>
      <c r="AF87" s="82">
        <v>0</v>
      </c>
      <c r="AG87" t="str">
        <f t="shared" si="11"/>
        <v>零售市场部</v>
      </c>
      <c r="AI87" s="90" t="s">
        <v>356</v>
      </c>
      <c r="AJ87" s="90" t="s">
        <v>286</v>
      </c>
      <c r="AX87" t="s">
        <v>356</v>
      </c>
      <c r="AY87" t="s">
        <v>286</v>
      </c>
      <c r="BB87" t="str">
        <f t="shared" si="9"/>
        <v>东波分理处</v>
      </c>
      <c r="BC87" t="s">
        <v>354</v>
      </c>
      <c r="BD87">
        <v>0</v>
      </c>
    </row>
    <row r="88" ht="17.25" spans="25:56">
      <c r="Y88" s="87"/>
      <c r="Z88">
        <f t="shared" si="12"/>
        <v>0</v>
      </c>
      <c r="AA88" t="str">
        <f t="shared" si="10"/>
        <v>张江支行</v>
      </c>
      <c r="AB88" s="82" t="s">
        <v>358</v>
      </c>
      <c r="AC88" s="82">
        <v>0</v>
      </c>
      <c r="AD88" s="82">
        <v>0</v>
      </c>
      <c r="AE88" s="82">
        <v>0</v>
      </c>
      <c r="AF88" s="82">
        <v>0</v>
      </c>
      <c r="AG88" t="str">
        <f t="shared" si="11"/>
        <v>张江支行</v>
      </c>
      <c r="AI88" s="90" t="s">
        <v>359</v>
      </c>
      <c r="AJ88" s="90" t="s">
        <v>286</v>
      </c>
      <c r="AX88" t="s">
        <v>359</v>
      </c>
      <c r="AY88" t="s">
        <v>286</v>
      </c>
      <c r="BB88" t="str">
        <f t="shared" si="9"/>
        <v>六团支行</v>
      </c>
      <c r="BC88" t="s">
        <v>357</v>
      </c>
      <c r="BD88">
        <v>0</v>
      </c>
    </row>
    <row r="89" ht="17.25" spans="25:56">
      <c r="Y89" s="87"/>
      <c r="Z89">
        <f t="shared" si="12"/>
        <v>0</v>
      </c>
      <c r="AA89" t="str">
        <f t="shared" si="10"/>
        <v>合庆支行</v>
      </c>
      <c r="AB89" s="82" t="s">
        <v>103</v>
      </c>
      <c r="AC89" s="82">
        <v>1</v>
      </c>
      <c r="AD89" s="82">
        <v>0</v>
      </c>
      <c r="AE89" s="82">
        <v>2</v>
      </c>
      <c r="AF89" s="82">
        <v>0</v>
      </c>
      <c r="AG89" t="str">
        <f t="shared" si="11"/>
        <v>合庆支行</v>
      </c>
      <c r="AI89" s="90" t="s">
        <v>361</v>
      </c>
      <c r="AJ89" s="90" t="s">
        <v>286</v>
      </c>
      <c r="AX89" t="s">
        <v>361</v>
      </c>
      <c r="AY89" t="s">
        <v>286</v>
      </c>
      <c r="BB89" t="str">
        <f t="shared" si="9"/>
        <v>高行支行</v>
      </c>
      <c r="BC89" t="s">
        <v>360</v>
      </c>
      <c r="BD89">
        <v>0</v>
      </c>
    </row>
    <row r="90" ht="17.25" spans="25:56">
      <c r="Y90" s="87"/>
      <c r="Z90">
        <f t="shared" si="12"/>
        <v>0</v>
      </c>
      <c r="AA90" t="str">
        <f t="shared" si="10"/>
        <v>合庆支行</v>
      </c>
      <c r="AB90" s="82" t="s">
        <v>161</v>
      </c>
      <c r="AC90" s="82">
        <v>0</v>
      </c>
      <c r="AD90" s="82">
        <v>0</v>
      </c>
      <c r="AE90" s="82">
        <v>0</v>
      </c>
      <c r="AF90" s="82">
        <v>136000</v>
      </c>
      <c r="AG90" t="str">
        <f t="shared" si="11"/>
        <v>合庆支行</v>
      </c>
      <c r="AI90" s="90" t="s">
        <v>363</v>
      </c>
      <c r="AJ90" s="90" t="s">
        <v>286</v>
      </c>
      <c r="AX90" t="s">
        <v>363</v>
      </c>
      <c r="AY90" t="s">
        <v>286</v>
      </c>
      <c r="BB90" t="str">
        <f t="shared" si="9"/>
        <v>唐镇支行</v>
      </c>
      <c r="BC90" t="s">
        <v>362</v>
      </c>
      <c r="BD90">
        <v>0</v>
      </c>
    </row>
    <row r="91" ht="17.25" spans="25:56">
      <c r="Y91" s="87"/>
      <c r="Z91">
        <f t="shared" si="12"/>
        <v>0</v>
      </c>
      <c r="AA91" t="str">
        <f t="shared" si="10"/>
        <v>凌桥支行</v>
      </c>
      <c r="AB91" s="82" t="s">
        <v>365</v>
      </c>
      <c r="AC91" s="82">
        <v>0</v>
      </c>
      <c r="AD91" s="82">
        <v>0</v>
      </c>
      <c r="AE91" s="82">
        <v>1</v>
      </c>
      <c r="AF91" s="82">
        <v>0</v>
      </c>
      <c r="AG91" t="str">
        <f t="shared" si="11"/>
        <v>凌桥支行</v>
      </c>
      <c r="AI91" s="90" t="s">
        <v>366</v>
      </c>
      <c r="AJ91" s="90" t="s">
        <v>286</v>
      </c>
      <c r="AX91" t="s">
        <v>366</v>
      </c>
      <c r="AY91" t="s">
        <v>286</v>
      </c>
      <c r="BB91" t="str">
        <f t="shared" si="9"/>
        <v>花木支行</v>
      </c>
      <c r="BC91" t="s">
        <v>364</v>
      </c>
      <c r="BD91">
        <v>1</v>
      </c>
    </row>
    <row r="92" ht="17.25" spans="25:56">
      <c r="Y92" s="87"/>
      <c r="Z92">
        <f t="shared" si="12"/>
        <v>0</v>
      </c>
      <c r="AA92" t="str">
        <f t="shared" si="10"/>
        <v>洋泾支行</v>
      </c>
      <c r="AB92" s="82" t="s">
        <v>166</v>
      </c>
      <c r="AC92" s="82">
        <v>3</v>
      </c>
      <c r="AD92" s="82">
        <v>0</v>
      </c>
      <c r="AE92" s="82">
        <v>4</v>
      </c>
      <c r="AF92" s="82">
        <v>0</v>
      </c>
      <c r="AG92" t="str">
        <f t="shared" si="11"/>
        <v>洋泾支行</v>
      </c>
      <c r="AI92" s="90" t="s">
        <v>367</v>
      </c>
      <c r="AJ92" s="90" t="s">
        <v>286</v>
      </c>
      <c r="AX92" t="s">
        <v>367</v>
      </c>
      <c r="AY92" t="s">
        <v>286</v>
      </c>
      <c r="BB92" t="str">
        <f t="shared" si="9"/>
        <v>零售市场部</v>
      </c>
      <c r="BC92" t="s">
        <v>162</v>
      </c>
      <c r="BD92">
        <v>1</v>
      </c>
    </row>
    <row r="93" ht="17.25" spans="25:56">
      <c r="Y93" s="87"/>
      <c r="Z93">
        <f t="shared" si="12"/>
        <v>0</v>
      </c>
      <c r="AA93" t="str">
        <f t="shared" si="10"/>
        <v>金桥支行</v>
      </c>
      <c r="AB93" s="82" t="s">
        <v>369</v>
      </c>
      <c r="AC93" s="82">
        <v>0</v>
      </c>
      <c r="AD93" s="82">
        <v>0</v>
      </c>
      <c r="AE93" s="82">
        <v>0</v>
      </c>
      <c r="AF93" s="82">
        <v>0</v>
      </c>
      <c r="AG93" t="str">
        <f t="shared" si="11"/>
        <v>金桥支行</v>
      </c>
      <c r="AI93" s="90"/>
      <c r="AJ93" s="90"/>
      <c r="BB93" t="str">
        <f t="shared" si="9"/>
        <v>南新分理处</v>
      </c>
      <c r="BC93" t="s">
        <v>368</v>
      </c>
      <c r="BD93">
        <v>0</v>
      </c>
    </row>
    <row r="94" ht="17.25" spans="25:56">
      <c r="Y94" s="87"/>
      <c r="Z94">
        <f t="shared" si="12"/>
        <v>0</v>
      </c>
      <c r="AA94" t="str">
        <f t="shared" si="10"/>
        <v>合规内控部</v>
      </c>
      <c r="AB94" s="82" t="s">
        <v>371</v>
      </c>
      <c r="AC94" s="82">
        <v>0</v>
      </c>
      <c r="AD94" s="82">
        <v>0</v>
      </c>
      <c r="AE94" s="82">
        <v>0</v>
      </c>
      <c r="AF94" s="82">
        <v>0</v>
      </c>
      <c r="AG94" t="str">
        <f t="shared" si="11"/>
        <v>合规内控部</v>
      </c>
      <c r="AI94" s="90" t="s">
        <v>372</v>
      </c>
      <c r="AJ94" s="90" t="s">
        <v>286</v>
      </c>
      <c r="AX94" t="s">
        <v>372</v>
      </c>
      <c r="AY94" t="s">
        <v>286</v>
      </c>
      <c r="BB94" t="str">
        <f t="shared" si="9"/>
        <v>陆家嘴支行</v>
      </c>
      <c r="BC94" t="s">
        <v>370</v>
      </c>
      <c r="BD94">
        <v>0</v>
      </c>
    </row>
    <row r="95" ht="17.25" spans="25:56">
      <c r="Y95" s="87"/>
      <c r="Z95">
        <f t="shared" si="12"/>
        <v>0</v>
      </c>
      <c r="AA95" t="str">
        <f t="shared" si="10"/>
        <v>御桥分理处</v>
      </c>
      <c r="AB95" s="82" t="s">
        <v>374</v>
      </c>
      <c r="AC95" s="82">
        <v>0</v>
      </c>
      <c r="AD95" s="82">
        <v>0</v>
      </c>
      <c r="AE95" s="82">
        <v>0</v>
      </c>
      <c r="AF95" s="82">
        <v>0</v>
      </c>
      <c r="AG95" t="str">
        <f t="shared" si="11"/>
        <v>御桥分理处</v>
      </c>
      <c r="AI95" s="90" t="s">
        <v>375</v>
      </c>
      <c r="AJ95" s="90" t="s">
        <v>286</v>
      </c>
      <c r="AX95" t="s">
        <v>375</v>
      </c>
      <c r="AY95" t="s">
        <v>286</v>
      </c>
      <c r="BB95" t="str">
        <f t="shared" si="9"/>
        <v>东沟支行</v>
      </c>
      <c r="BC95" t="s">
        <v>373</v>
      </c>
      <c r="BD95">
        <v>0</v>
      </c>
    </row>
    <row r="96" ht="17.25" spans="25:56">
      <c r="Y96" s="87"/>
      <c r="Z96">
        <f t="shared" si="12"/>
        <v>0</v>
      </c>
      <c r="AA96" t="str">
        <f t="shared" si="10"/>
        <v>凌兆分理处</v>
      </c>
      <c r="AB96" s="82" t="s">
        <v>376</v>
      </c>
      <c r="AC96" s="82">
        <v>0</v>
      </c>
      <c r="AD96" s="82">
        <v>0</v>
      </c>
      <c r="AE96" s="82">
        <v>0</v>
      </c>
      <c r="AF96" s="82">
        <v>0</v>
      </c>
      <c r="AG96" t="str">
        <f t="shared" si="11"/>
        <v>凌兆分理处</v>
      </c>
      <c r="AI96" s="90" t="s">
        <v>377</v>
      </c>
      <c r="AJ96" s="90" t="s">
        <v>286</v>
      </c>
      <c r="AX96" t="s">
        <v>377</v>
      </c>
      <c r="AY96" t="s">
        <v>286</v>
      </c>
      <c r="BB96" t="str">
        <f t="shared" si="9"/>
        <v>孙桥支行</v>
      </c>
      <c r="BC96" t="s">
        <v>203</v>
      </c>
      <c r="BD96">
        <v>0</v>
      </c>
    </row>
    <row r="97" ht="17.25" spans="25:56">
      <c r="Y97" s="87"/>
      <c r="Z97">
        <f t="shared" si="12"/>
        <v>0</v>
      </c>
      <c r="AA97">
        <f t="shared" si="10"/>
        <v>0</v>
      </c>
      <c r="AB97" s="82" t="s">
        <v>379</v>
      </c>
      <c r="AC97" s="82">
        <v>0</v>
      </c>
      <c r="AD97" s="82">
        <v>0</v>
      </c>
      <c r="AE97" s="82">
        <v>0</v>
      </c>
      <c r="AF97" s="82">
        <v>0</v>
      </c>
      <c r="AG97">
        <f t="shared" si="11"/>
        <v>0</v>
      </c>
      <c r="AI97" s="90" t="s">
        <v>380</v>
      </c>
      <c r="AJ97" s="90" t="s">
        <v>286</v>
      </c>
      <c r="AX97" t="s">
        <v>380</v>
      </c>
      <c r="AY97" t="s">
        <v>286</v>
      </c>
      <c r="BB97" t="str">
        <f t="shared" si="9"/>
        <v>施湾支行</v>
      </c>
      <c r="BC97" t="s">
        <v>378</v>
      </c>
      <c r="BD97">
        <v>0</v>
      </c>
    </row>
    <row r="98" ht="17.25" spans="25:56">
      <c r="Y98" s="87"/>
      <c r="Z98">
        <f t="shared" si="12"/>
        <v>0</v>
      </c>
      <c r="AA98">
        <f t="shared" si="10"/>
        <v>0</v>
      </c>
      <c r="AB98" s="82" t="s">
        <v>382</v>
      </c>
      <c r="AC98" s="82">
        <v>0</v>
      </c>
      <c r="AD98" s="82">
        <v>0</v>
      </c>
      <c r="AE98" s="82">
        <v>0</v>
      </c>
      <c r="AF98" s="82">
        <v>0</v>
      </c>
      <c r="AG98">
        <f t="shared" si="11"/>
        <v>0</v>
      </c>
      <c r="AI98" s="90" t="s">
        <v>383</v>
      </c>
      <c r="AJ98" s="90" t="s">
        <v>286</v>
      </c>
      <c r="AX98" t="s">
        <v>383</v>
      </c>
      <c r="AY98" t="s">
        <v>286</v>
      </c>
      <c r="BB98" t="str">
        <f t="shared" si="9"/>
        <v>洋泾支行</v>
      </c>
      <c r="BC98" t="s">
        <v>381</v>
      </c>
      <c r="BD98">
        <v>1</v>
      </c>
    </row>
    <row r="99" ht="17.25" spans="25:56">
      <c r="Y99" s="87"/>
      <c r="Z99">
        <f t="shared" si="12"/>
        <v>0</v>
      </c>
      <c r="AA99" t="str">
        <f t="shared" si="10"/>
        <v>南新分理处</v>
      </c>
      <c r="AB99" s="82" t="s">
        <v>110</v>
      </c>
      <c r="AC99" s="82">
        <v>0</v>
      </c>
      <c r="AD99" s="82">
        <v>0</v>
      </c>
      <c r="AE99" s="82">
        <v>0</v>
      </c>
      <c r="AF99" s="82">
        <v>0</v>
      </c>
      <c r="AG99" t="str">
        <f t="shared" si="11"/>
        <v>南新分理处</v>
      </c>
      <c r="AI99" s="90" t="s">
        <v>385</v>
      </c>
      <c r="AJ99" s="90" t="s">
        <v>286</v>
      </c>
      <c r="AX99" t="s">
        <v>385</v>
      </c>
      <c r="AY99" t="s">
        <v>286</v>
      </c>
      <c r="BB99" t="str">
        <f t="shared" si="9"/>
        <v>合庆支行</v>
      </c>
      <c r="BC99" t="s">
        <v>384</v>
      </c>
      <c r="BD99">
        <v>0</v>
      </c>
    </row>
    <row r="100" ht="17.25" spans="25:56">
      <c r="Y100" s="87"/>
      <c r="Z100">
        <f t="shared" si="12"/>
        <v>0</v>
      </c>
      <c r="AA100">
        <f t="shared" si="10"/>
        <v>0</v>
      </c>
      <c r="AB100" s="82" t="s">
        <v>386</v>
      </c>
      <c r="AC100" s="82">
        <v>0</v>
      </c>
      <c r="AD100" s="82">
        <v>0</v>
      </c>
      <c r="AE100" s="82">
        <v>0</v>
      </c>
      <c r="AF100" s="82">
        <v>0</v>
      </c>
      <c r="AG100">
        <f t="shared" si="11"/>
        <v>0</v>
      </c>
      <c r="AI100" s="90" t="s">
        <v>387</v>
      </c>
      <c r="AJ100" s="90" t="s">
        <v>286</v>
      </c>
      <c r="AX100" t="s">
        <v>387</v>
      </c>
      <c r="AY100" t="s">
        <v>286</v>
      </c>
      <c r="BB100" t="str">
        <f t="shared" si="9"/>
        <v>零售市场部</v>
      </c>
      <c r="BC100" t="s">
        <v>206</v>
      </c>
      <c r="BD100">
        <v>0</v>
      </c>
    </row>
    <row r="101" ht="17.25" spans="25:56">
      <c r="Y101" s="87"/>
      <c r="Z101">
        <f t="shared" si="12"/>
        <v>0</v>
      </c>
      <c r="AA101">
        <f t="shared" si="10"/>
        <v>0</v>
      </c>
      <c r="AB101" s="82" t="s">
        <v>388</v>
      </c>
      <c r="AC101" s="82">
        <v>0</v>
      </c>
      <c r="AD101" s="82">
        <v>0</v>
      </c>
      <c r="AE101" s="82">
        <v>0</v>
      </c>
      <c r="AF101" s="82">
        <v>0</v>
      </c>
      <c r="AG101">
        <f t="shared" si="11"/>
        <v>0</v>
      </c>
      <c r="AI101" s="90" t="s">
        <v>389</v>
      </c>
      <c r="AJ101" s="90" t="s">
        <v>286</v>
      </c>
      <c r="AX101" t="s">
        <v>389</v>
      </c>
      <c r="AY101" t="s">
        <v>286</v>
      </c>
      <c r="BB101" t="str">
        <f t="shared" si="9"/>
        <v>严桥支行</v>
      </c>
      <c r="BC101" t="s">
        <v>211</v>
      </c>
      <c r="BD101">
        <v>0</v>
      </c>
    </row>
    <row r="102" ht="17.25" spans="25:56">
      <c r="Y102" s="87"/>
      <c r="Z102">
        <f t="shared" si="12"/>
        <v>0</v>
      </c>
      <c r="AA102" t="str">
        <f t="shared" si="10"/>
        <v>龚路支行</v>
      </c>
      <c r="AB102" s="82" t="s">
        <v>391</v>
      </c>
      <c r="AC102" s="82">
        <v>0</v>
      </c>
      <c r="AD102" s="82">
        <v>0</v>
      </c>
      <c r="AE102" s="82">
        <v>0</v>
      </c>
      <c r="AF102" s="82">
        <v>0</v>
      </c>
      <c r="AG102" t="str">
        <f t="shared" si="11"/>
        <v>龚路支行</v>
      </c>
      <c r="AI102" s="90" t="s">
        <v>392</v>
      </c>
      <c r="AJ102" s="90" t="s">
        <v>286</v>
      </c>
      <c r="AX102" t="s">
        <v>392</v>
      </c>
      <c r="AY102" t="s">
        <v>286</v>
      </c>
      <c r="BB102" t="str">
        <f t="shared" si="9"/>
        <v>三林支行</v>
      </c>
      <c r="BC102" t="s">
        <v>390</v>
      </c>
      <c r="BD102">
        <v>0</v>
      </c>
    </row>
    <row r="103" ht="17.25" spans="25:56">
      <c r="Y103" s="87"/>
      <c r="Z103">
        <f t="shared" si="12"/>
        <v>0</v>
      </c>
      <c r="AA103" t="str">
        <f t="shared" si="10"/>
        <v>江镇支行</v>
      </c>
      <c r="AB103" s="82" t="s">
        <v>394</v>
      </c>
      <c r="AC103" s="82">
        <v>0</v>
      </c>
      <c r="AD103" s="82">
        <v>0</v>
      </c>
      <c r="AE103" s="82">
        <v>0</v>
      </c>
      <c r="AF103" s="82">
        <v>0</v>
      </c>
      <c r="AG103" t="str">
        <f t="shared" si="11"/>
        <v>江镇支行</v>
      </c>
      <c r="AI103" s="90" t="s">
        <v>395</v>
      </c>
      <c r="AJ103" s="90" t="s">
        <v>286</v>
      </c>
      <c r="AX103" t="s">
        <v>395</v>
      </c>
      <c r="AY103" t="s">
        <v>286</v>
      </c>
      <c r="BB103" t="str">
        <f t="shared" si="9"/>
        <v>凌桥支行</v>
      </c>
      <c r="BC103" t="s">
        <v>393</v>
      </c>
      <c r="BD103">
        <v>0</v>
      </c>
    </row>
    <row r="104" ht="17.25" spans="25:56">
      <c r="Y104" s="87"/>
      <c r="Z104">
        <f t="shared" si="12"/>
        <v>0</v>
      </c>
      <c r="AA104">
        <f t="shared" si="10"/>
        <v>0</v>
      </c>
      <c r="AB104" s="82" t="s">
        <v>397</v>
      </c>
      <c r="AC104" s="82">
        <v>0</v>
      </c>
      <c r="AD104" s="82">
        <v>0</v>
      </c>
      <c r="AE104" s="82">
        <v>0</v>
      </c>
      <c r="AF104" s="82">
        <v>0</v>
      </c>
      <c r="AG104">
        <f t="shared" si="11"/>
        <v>0</v>
      </c>
      <c r="AI104" s="90" t="s">
        <v>398</v>
      </c>
      <c r="AJ104" s="90" t="s">
        <v>286</v>
      </c>
      <c r="AX104" t="s">
        <v>398</v>
      </c>
      <c r="AY104" t="s">
        <v>286</v>
      </c>
      <c r="BB104" t="str">
        <f t="shared" si="9"/>
        <v>三林支行</v>
      </c>
      <c r="BC104" t="s">
        <v>396</v>
      </c>
      <c r="BD104">
        <v>0</v>
      </c>
    </row>
    <row r="105" ht="17.25" spans="25:56">
      <c r="Y105" s="87"/>
      <c r="Z105">
        <f t="shared" si="12"/>
        <v>0</v>
      </c>
      <c r="AA105" t="str">
        <f t="shared" si="10"/>
        <v>益江分理处</v>
      </c>
      <c r="AB105" s="82" t="s">
        <v>399</v>
      </c>
      <c r="AC105" s="82">
        <v>0</v>
      </c>
      <c r="AD105" s="82">
        <v>0</v>
      </c>
      <c r="AE105" s="82">
        <v>1</v>
      </c>
      <c r="AF105" s="82">
        <v>0</v>
      </c>
      <c r="AG105" t="str">
        <f t="shared" si="11"/>
        <v>益江分理处</v>
      </c>
      <c r="AI105" s="90" t="s">
        <v>400</v>
      </c>
      <c r="AJ105" s="90" t="s">
        <v>286</v>
      </c>
      <c r="AX105" t="s">
        <v>400</v>
      </c>
      <c r="AY105" t="s">
        <v>286</v>
      </c>
      <c r="BB105" t="str">
        <f t="shared" si="9"/>
        <v>益江分理处</v>
      </c>
      <c r="BC105" t="s">
        <v>215</v>
      </c>
      <c r="BD105">
        <v>1</v>
      </c>
    </row>
    <row r="106" ht="17.25" spans="25:56">
      <c r="Y106" s="87"/>
      <c r="Z106">
        <f t="shared" si="12"/>
        <v>0</v>
      </c>
      <c r="AA106" t="str">
        <f t="shared" si="10"/>
        <v>川沙支行</v>
      </c>
      <c r="AB106" s="82" t="s">
        <v>401</v>
      </c>
      <c r="AC106" s="82">
        <v>0</v>
      </c>
      <c r="AD106" s="82">
        <v>0</v>
      </c>
      <c r="AE106" s="82">
        <v>0</v>
      </c>
      <c r="AF106" s="82">
        <v>0</v>
      </c>
      <c r="AG106" t="str">
        <f t="shared" si="11"/>
        <v>川沙支行</v>
      </c>
      <c r="AI106" s="90" t="s">
        <v>402</v>
      </c>
      <c r="AJ106" s="90" t="s">
        <v>286</v>
      </c>
      <c r="AX106" t="s">
        <v>402</v>
      </c>
      <c r="AY106" t="s">
        <v>286</v>
      </c>
      <c r="BB106" t="str">
        <f t="shared" si="9"/>
        <v>零售市场部</v>
      </c>
      <c r="BC106" t="s">
        <v>168</v>
      </c>
      <c r="BD106">
        <v>89</v>
      </c>
    </row>
    <row r="107" ht="17.25" spans="25:56">
      <c r="Y107" s="87"/>
      <c r="Z107">
        <f t="shared" si="12"/>
        <v>0</v>
      </c>
      <c r="AA107" t="str">
        <f t="shared" si="10"/>
        <v>零售市场部</v>
      </c>
      <c r="AB107" s="82" t="s">
        <v>403</v>
      </c>
      <c r="AC107" s="82">
        <v>0</v>
      </c>
      <c r="AD107" s="82">
        <v>0</v>
      </c>
      <c r="AE107" s="82">
        <v>0</v>
      </c>
      <c r="AF107" s="82">
        <v>0</v>
      </c>
      <c r="AG107" t="str">
        <f t="shared" si="11"/>
        <v>零售市场部</v>
      </c>
      <c r="AI107" s="90" t="s">
        <v>404</v>
      </c>
      <c r="AJ107" s="90" t="s">
        <v>286</v>
      </c>
      <c r="AX107" t="s">
        <v>404</v>
      </c>
      <c r="AY107" t="s">
        <v>286</v>
      </c>
      <c r="BB107" t="str">
        <f t="shared" si="9"/>
        <v>新园路支行</v>
      </c>
      <c r="BC107" t="s">
        <v>172</v>
      </c>
      <c r="BD107">
        <v>0</v>
      </c>
    </row>
    <row r="108" ht="17.25" spans="25:56">
      <c r="Y108" s="87"/>
      <c r="Z108">
        <f t="shared" si="12"/>
        <v>0</v>
      </c>
      <c r="AA108" t="str">
        <f t="shared" si="10"/>
        <v>金桥支行</v>
      </c>
      <c r="AB108" s="82" t="s">
        <v>70</v>
      </c>
      <c r="AC108" s="82">
        <v>0</v>
      </c>
      <c r="AD108" s="82">
        <v>0</v>
      </c>
      <c r="AE108" s="82">
        <v>0</v>
      </c>
      <c r="AF108" s="82">
        <v>100000</v>
      </c>
      <c r="AG108" t="str">
        <f t="shared" si="11"/>
        <v>金桥支行</v>
      </c>
      <c r="AI108" s="91" t="s">
        <v>406</v>
      </c>
      <c r="AJ108" s="90" t="s">
        <v>286</v>
      </c>
      <c r="AX108" t="s">
        <v>406</v>
      </c>
      <c r="AY108" t="s">
        <v>286</v>
      </c>
      <c r="BB108" t="str">
        <f t="shared" si="9"/>
        <v>江镇支行</v>
      </c>
      <c r="BC108" t="s">
        <v>405</v>
      </c>
      <c r="BD108">
        <v>0</v>
      </c>
    </row>
    <row r="109" ht="17.25" spans="25:56">
      <c r="Y109" s="87"/>
      <c r="Z109">
        <f t="shared" si="12"/>
        <v>0</v>
      </c>
      <c r="AA109" t="str">
        <f t="shared" si="10"/>
        <v>零售市场部</v>
      </c>
      <c r="AB109" s="82" t="s">
        <v>408</v>
      </c>
      <c r="AC109" s="82">
        <v>0</v>
      </c>
      <c r="AD109" s="82">
        <v>0</v>
      </c>
      <c r="AE109" s="82">
        <v>0</v>
      </c>
      <c r="AF109" s="82">
        <v>0</v>
      </c>
      <c r="AG109" t="str">
        <f t="shared" si="11"/>
        <v>零售市场部</v>
      </c>
      <c r="AI109" s="90" t="s">
        <v>409</v>
      </c>
      <c r="AJ109" s="90" t="s">
        <v>286</v>
      </c>
      <c r="AX109" t="s">
        <v>409</v>
      </c>
      <c r="AY109" t="s">
        <v>286</v>
      </c>
      <c r="BB109" t="str">
        <f t="shared" si="9"/>
        <v>凌兆分理处</v>
      </c>
      <c r="BC109" t="s">
        <v>861</v>
      </c>
      <c r="BD109">
        <v>1</v>
      </c>
    </row>
    <row r="110" ht="17.25" spans="25:56">
      <c r="Y110" s="87"/>
      <c r="Z110">
        <f t="shared" si="12"/>
        <v>0</v>
      </c>
      <c r="AA110" t="str">
        <f t="shared" si="10"/>
        <v>龚路支行</v>
      </c>
      <c r="AB110" s="82" t="s">
        <v>411</v>
      </c>
      <c r="AC110" s="82">
        <v>0</v>
      </c>
      <c r="AD110" s="82">
        <v>0</v>
      </c>
      <c r="AE110" s="82">
        <v>0</v>
      </c>
      <c r="AF110" s="82">
        <v>0</v>
      </c>
      <c r="AG110" t="str">
        <f t="shared" si="11"/>
        <v>龚路支行</v>
      </c>
      <c r="AI110" s="90" t="s">
        <v>412</v>
      </c>
      <c r="AJ110" s="90" t="s">
        <v>286</v>
      </c>
      <c r="AX110" t="s">
        <v>412</v>
      </c>
      <c r="AY110" t="s">
        <v>286</v>
      </c>
      <c r="BB110" t="str">
        <f t="shared" si="9"/>
        <v>金桥支行</v>
      </c>
      <c r="BC110" t="s">
        <v>407</v>
      </c>
      <c r="BD110">
        <v>0</v>
      </c>
    </row>
    <row r="111" ht="17.25" spans="25:56">
      <c r="Y111" s="87"/>
      <c r="Z111">
        <f t="shared" si="12"/>
        <v>0</v>
      </c>
      <c r="AA111" t="str">
        <f t="shared" si="10"/>
        <v>运营管理部业务保障部</v>
      </c>
      <c r="AB111" s="82" t="s">
        <v>414</v>
      </c>
      <c r="AC111" s="82">
        <v>0</v>
      </c>
      <c r="AD111" s="82">
        <v>0</v>
      </c>
      <c r="AE111" s="82">
        <v>0</v>
      </c>
      <c r="AF111" s="82">
        <v>0</v>
      </c>
      <c r="AG111" t="str">
        <f t="shared" si="11"/>
        <v>运营管理部业务保障部</v>
      </c>
      <c r="AI111" s="90" t="s">
        <v>415</v>
      </c>
      <c r="AJ111" s="90" t="s">
        <v>299</v>
      </c>
      <c r="AX111" t="s">
        <v>415</v>
      </c>
      <c r="AY111" t="s">
        <v>299</v>
      </c>
      <c r="BB111" t="str">
        <f t="shared" si="9"/>
        <v>营业部</v>
      </c>
      <c r="BC111" t="s">
        <v>410</v>
      </c>
      <c r="BD111">
        <v>0</v>
      </c>
    </row>
    <row r="112" ht="17.25" spans="25:56">
      <c r="Y112" s="87"/>
      <c r="Z112">
        <f t="shared" si="12"/>
        <v>0</v>
      </c>
      <c r="AA112">
        <f t="shared" si="10"/>
        <v>0</v>
      </c>
      <c r="AB112" s="82" t="s">
        <v>417</v>
      </c>
      <c r="AC112" s="82">
        <v>0</v>
      </c>
      <c r="AD112" s="82">
        <v>0</v>
      </c>
      <c r="AE112" s="82">
        <v>0</v>
      </c>
      <c r="AF112" s="82">
        <v>0</v>
      </c>
      <c r="AG112">
        <f t="shared" si="11"/>
        <v>0</v>
      </c>
      <c r="AI112" s="90" t="s">
        <v>418</v>
      </c>
      <c r="AJ112" s="90" t="s">
        <v>299</v>
      </c>
      <c r="AX112" t="s">
        <v>418</v>
      </c>
      <c r="AY112" t="s">
        <v>299</v>
      </c>
      <c r="BB112" t="str">
        <f t="shared" si="9"/>
        <v>北蔡支行</v>
      </c>
      <c r="BC112" t="s">
        <v>413</v>
      </c>
      <c r="BD112">
        <v>0</v>
      </c>
    </row>
    <row r="113" ht="17.25" spans="25:56">
      <c r="Y113" s="87"/>
      <c r="Z113">
        <f t="shared" si="12"/>
        <v>0</v>
      </c>
      <c r="AA113" t="str">
        <f t="shared" si="10"/>
        <v>办公室</v>
      </c>
      <c r="AB113" s="82" t="s">
        <v>137</v>
      </c>
      <c r="AC113" s="82">
        <v>0</v>
      </c>
      <c r="AD113" s="82">
        <v>0</v>
      </c>
      <c r="AE113" s="82">
        <v>0</v>
      </c>
      <c r="AF113" s="82">
        <v>0</v>
      </c>
      <c r="AG113" t="str">
        <f t="shared" si="11"/>
        <v>办公室</v>
      </c>
      <c r="AI113" s="90" t="s">
        <v>419</v>
      </c>
      <c r="AJ113" s="90" t="s">
        <v>299</v>
      </c>
      <c r="AX113" t="s">
        <v>419</v>
      </c>
      <c r="AY113" t="s">
        <v>299</v>
      </c>
      <c r="BB113" t="str">
        <f t="shared" si="9"/>
        <v>潼港分理处</v>
      </c>
      <c r="BC113" t="s">
        <v>416</v>
      </c>
      <c r="BD113">
        <v>0</v>
      </c>
    </row>
    <row r="114" ht="17.25" spans="25:56">
      <c r="Y114" s="87"/>
      <c r="Z114">
        <f t="shared" si="12"/>
        <v>0</v>
      </c>
      <c r="AA114" t="str">
        <f t="shared" si="10"/>
        <v>民耀分理处</v>
      </c>
      <c r="AB114" s="82" t="s">
        <v>421</v>
      </c>
      <c r="AC114" s="82">
        <v>0</v>
      </c>
      <c r="AD114" s="82">
        <v>0</v>
      </c>
      <c r="AE114" s="82">
        <v>0</v>
      </c>
      <c r="AF114" s="82">
        <v>0</v>
      </c>
      <c r="AG114" t="str">
        <f t="shared" si="11"/>
        <v>民耀分理处</v>
      </c>
      <c r="AI114" s="90" t="s">
        <v>414</v>
      </c>
      <c r="AJ114" s="90" t="s">
        <v>299</v>
      </c>
      <c r="AX114" t="s">
        <v>414</v>
      </c>
      <c r="AY114" t="s">
        <v>299</v>
      </c>
      <c r="BB114" t="str">
        <f t="shared" si="9"/>
        <v>曹路支行</v>
      </c>
      <c r="BC114" t="s">
        <v>226</v>
      </c>
      <c r="BD114">
        <v>0</v>
      </c>
    </row>
    <row r="115" ht="17.25" spans="25:56">
      <c r="Y115" s="87"/>
      <c r="Z115">
        <f t="shared" si="12"/>
        <v>0</v>
      </c>
      <c r="AA115" t="str">
        <f t="shared" si="10"/>
        <v>零售市场部</v>
      </c>
      <c r="AB115" s="82" t="s">
        <v>423</v>
      </c>
      <c r="AC115" s="82">
        <v>0</v>
      </c>
      <c r="AD115" s="82">
        <v>0</v>
      </c>
      <c r="AE115" s="82">
        <v>0</v>
      </c>
      <c r="AF115" s="82">
        <v>0</v>
      </c>
      <c r="AG115" t="str">
        <f t="shared" si="11"/>
        <v>零售市场部</v>
      </c>
      <c r="AI115" s="90" t="s">
        <v>424</v>
      </c>
      <c r="AJ115" s="90" t="s">
        <v>299</v>
      </c>
      <c r="AX115" t="s">
        <v>424</v>
      </c>
      <c r="AY115" t="s">
        <v>299</v>
      </c>
      <c r="BB115" t="str">
        <f t="shared" ref="BB115:BB166" si="13">VLOOKUP(BC115,$AX:$AY,2,FALSE)</f>
        <v>营业部</v>
      </c>
      <c r="BC115" t="s">
        <v>420</v>
      </c>
      <c r="BD115">
        <v>0</v>
      </c>
    </row>
    <row r="116" ht="17.25" spans="25:56">
      <c r="Y116" s="87"/>
      <c r="Z116">
        <f t="shared" si="12"/>
        <v>0</v>
      </c>
      <c r="AA116" t="str">
        <f t="shared" si="10"/>
        <v>金海华城分理处</v>
      </c>
      <c r="AB116" s="82" t="s">
        <v>426</v>
      </c>
      <c r="AC116" s="82">
        <v>0</v>
      </c>
      <c r="AD116" s="82">
        <v>0</v>
      </c>
      <c r="AE116" s="82">
        <v>0</v>
      </c>
      <c r="AF116" s="82">
        <v>0</v>
      </c>
      <c r="AG116" t="str">
        <f t="shared" si="11"/>
        <v>金海华城分理处</v>
      </c>
      <c r="AI116" s="90" t="s">
        <v>427</v>
      </c>
      <c r="AJ116" s="90" t="s">
        <v>299</v>
      </c>
      <c r="AX116" t="s">
        <v>427</v>
      </c>
      <c r="AY116" t="s">
        <v>299</v>
      </c>
      <c r="BB116" t="str">
        <f t="shared" si="13"/>
        <v>六团支行</v>
      </c>
      <c r="BC116" t="s">
        <v>422</v>
      </c>
      <c r="BD116">
        <v>0</v>
      </c>
    </row>
    <row r="117" ht="17.25" spans="25:56">
      <c r="Y117" s="87"/>
      <c r="Z117">
        <f t="shared" si="12"/>
        <v>0</v>
      </c>
      <c r="AA117">
        <f t="shared" si="10"/>
        <v>0</v>
      </c>
      <c r="AB117" s="82" t="s">
        <v>429</v>
      </c>
      <c r="AC117" s="82">
        <v>0</v>
      </c>
      <c r="AD117" s="82">
        <v>0</v>
      </c>
      <c r="AE117" s="82">
        <v>0</v>
      </c>
      <c r="AF117" s="82">
        <v>0</v>
      </c>
      <c r="AG117">
        <f t="shared" si="11"/>
        <v>0</v>
      </c>
      <c r="AI117" s="90" t="s">
        <v>430</v>
      </c>
      <c r="AJ117" s="90" t="s">
        <v>299</v>
      </c>
      <c r="AX117" t="s">
        <v>430</v>
      </c>
      <c r="AY117" t="s">
        <v>299</v>
      </c>
      <c r="BB117" t="str">
        <f t="shared" si="13"/>
        <v>香山分理处</v>
      </c>
      <c r="BC117" t="s">
        <v>425</v>
      </c>
      <c r="BD117">
        <v>0</v>
      </c>
    </row>
    <row r="118" ht="17.25" spans="25:56">
      <c r="Y118" s="87"/>
      <c r="Z118">
        <f t="shared" si="12"/>
        <v>0</v>
      </c>
      <c r="AA118" t="str">
        <f t="shared" si="10"/>
        <v>龚路支行</v>
      </c>
      <c r="AB118" s="82" t="s">
        <v>432</v>
      </c>
      <c r="AC118" s="82">
        <v>0</v>
      </c>
      <c r="AD118" s="82">
        <v>0</v>
      </c>
      <c r="AE118" s="82">
        <v>0</v>
      </c>
      <c r="AF118" s="82">
        <v>0</v>
      </c>
      <c r="AG118" t="str">
        <f t="shared" si="11"/>
        <v>龚路支行</v>
      </c>
      <c r="AI118" s="90" t="s">
        <v>433</v>
      </c>
      <c r="AJ118" s="90" t="s">
        <v>299</v>
      </c>
      <c r="AX118" t="s">
        <v>433</v>
      </c>
      <c r="AY118" t="s">
        <v>299</v>
      </c>
      <c r="BB118" t="str">
        <f t="shared" si="13"/>
        <v>江镇支行</v>
      </c>
      <c r="BC118" t="s">
        <v>428</v>
      </c>
      <c r="BD118">
        <v>0</v>
      </c>
    </row>
    <row r="119" ht="17.25" spans="25:56">
      <c r="Y119" s="87"/>
      <c r="Z119">
        <f t="shared" si="12"/>
        <v>0</v>
      </c>
      <c r="AA119" t="str">
        <f t="shared" si="10"/>
        <v>花木支行</v>
      </c>
      <c r="AB119" s="82" t="s">
        <v>435</v>
      </c>
      <c r="AC119" s="82">
        <v>0</v>
      </c>
      <c r="AD119" s="82">
        <v>0</v>
      </c>
      <c r="AE119" s="82">
        <v>0</v>
      </c>
      <c r="AF119" s="82">
        <v>0</v>
      </c>
      <c r="AG119" t="str">
        <f t="shared" si="11"/>
        <v>花木支行</v>
      </c>
      <c r="AI119" s="90" t="s">
        <v>436</v>
      </c>
      <c r="AJ119" s="90" t="s">
        <v>299</v>
      </c>
      <c r="AX119" t="s">
        <v>436</v>
      </c>
      <c r="AY119" t="s">
        <v>299</v>
      </c>
      <c r="BB119" t="str">
        <f t="shared" si="13"/>
        <v>严桥支行</v>
      </c>
      <c r="BC119" t="s">
        <v>431</v>
      </c>
      <c r="BD119">
        <v>0</v>
      </c>
    </row>
    <row r="120" ht="17.25" spans="25:56">
      <c r="Y120" s="87"/>
      <c r="Z120">
        <f t="shared" si="12"/>
        <v>0</v>
      </c>
      <c r="AA120" t="str">
        <f t="shared" si="10"/>
        <v>高桥支行</v>
      </c>
      <c r="AB120" s="82" t="s">
        <v>438</v>
      </c>
      <c r="AC120" s="82">
        <v>0</v>
      </c>
      <c r="AD120" s="82">
        <v>0</v>
      </c>
      <c r="AE120" s="82">
        <v>0</v>
      </c>
      <c r="AF120" s="82">
        <v>0</v>
      </c>
      <c r="AG120" t="str">
        <f t="shared" si="11"/>
        <v>高桥支行</v>
      </c>
      <c r="AI120" s="90" t="s">
        <v>439</v>
      </c>
      <c r="AJ120" s="90" t="s">
        <v>299</v>
      </c>
      <c r="AX120" t="s">
        <v>439</v>
      </c>
      <c r="AY120" t="s">
        <v>299</v>
      </c>
      <c r="BB120" t="str">
        <f t="shared" si="13"/>
        <v>蔡路支行</v>
      </c>
      <c r="BC120" t="s">
        <v>434</v>
      </c>
      <c r="BD120">
        <v>0</v>
      </c>
    </row>
    <row r="121" ht="17.25" spans="25:56">
      <c r="Y121" s="87"/>
      <c r="Z121">
        <f t="shared" si="12"/>
        <v>0</v>
      </c>
      <c r="AA121">
        <f t="shared" si="10"/>
        <v>0</v>
      </c>
      <c r="AB121" s="82" t="s">
        <v>441</v>
      </c>
      <c r="AC121" s="82">
        <v>0</v>
      </c>
      <c r="AD121" s="82">
        <v>0</v>
      </c>
      <c r="AE121" s="82">
        <v>0</v>
      </c>
      <c r="AF121" s="82">
        <v>0</v>
      </c>
      <c r="AG121">
        <f t="shared" si="11"/>
        <v>0</v>
      </c>
      <c r="AI121" s="90" t="s">
        <v>442</v>
      </c>
      <c r="AJ121" s="90" t="s">
        <v>299</v>
      </c>
      <c r="AX121" t="s">
        <v>442</v>
      </c>
      <c r="AY121" t="s">
        <v>299</v>
      </c>
      <c r="BB121" t="str">
        <f t="shared" si="13"/>
        <v>唐镇支行</v>
      </c>
      <c r="BC121" t="s">
        <v>437</v>
      </c>
      <c r="BD121">
        <v>0</v>
      </c>
    </row>
    <row r="122" ht="17.25" spans="25:56">
      <c r="Y122" s="87"/>
      <c r="Z122">
        <f t="shared" si="12"/>
        <v>0</v>
      </c>
      <c r="AA122" t="str">
        <f t="shared" si="10"/>
        <v>潼港分理处</v>
      </c>
      <c r="AB122" s="82" t="s">
        <v>443</v>
      </c>
      <c r="AC122" s="82">
        <v>0</v>
      </c>
      <c r="AD122" s="82">
        <v>0</v>
      </c>
      <c r="AE122" s="82">
        <v>0</v>
      </c>
      <c r="AF122" s="82">
        <v>0</v>
      </c>
      <c r="AG122" t="str">
        <f t="shared" si="11"/>
        <v>潼港分理处</v>
      </c>
      <c r="AI122" s="90" t="s">
        <v>444</v>
      </c>
      <c r="AJ122" s="90" t="s">
        <v>299</v>
      </c>
      <c r="AX122" t="s">
        <v>444</v>
      </c>
      <c r="AY122" t="s">
        <v>299</v>
      </c>
      <c r="BB122" t="str">
        <f t="shared" si="13"/>
        <v>东波分理处</v>
      </c>
      <c r="BC122" t="s">
        <v>440</v>
      </c>
      <c r="BD122">
        <v>0</v>
      </c>
    </row>
    <row r="123" ht="17.25" spans="25:56">
      <c r="Y123" s="87"/>
      <c r="Z123">
        <f t="shared" si="12"/>
        <v>0</v>
      </c>
      <c r="AA123" t="str">
        <f t="shared" si="10"/>
        <v>零售市场部</v>
      </c>
      <c r="AB123" s="82" t="s">
        <v>77</v>
      </c>
      <c r="AC123" s="82">
        <v>0</v>
      </c>
      <c r="AD123" s="82">
        <v>0</v>
      </c>
      <c r="AE123" s="82">
        <v>0</v>
      </c>
      <c r="AF123" s="82">
        <v>50000</v>
      </c>
      <c r="AG123" t="str">
        <f t="shared" si="11"/>
        <v>零售市场部</v>
      </c>
      <c r="AI123" s="90" t="s">
        <v>445</v>
      </c>
      <c r="AJ123" s="90" t="s">
        <v>299</v>
      </c>
      <c r="AX123" t="s">
        <v>445</v>
      </c>
      <c r="AY123" t="s">
        <v>299</v>
      </c>
      <c r="BB123" t="str">
        <f t="shared" si="13"/>
        <v>零售市场部</v>
      </c>
      <c r="BC123" t="s">
        <v>179</v>
      </c>
      <c r="BD123">
        <v>16</v>
      </c>
    </row>
    <row r="124" ht="17.25" spans="25:56">
      <c r="Y124" s="87"/>
      <c r="Z124">
        <f t="shared" si="12"/>
        <v>0</v>
      </c>
      <c r="AA124">
        <f t="shared" si="10"/>
        <v>0</v>
      </c>
      <c r="AB124" s="82" t="s">
        <v>447</v>
      </c>
      <c r="AC124" s="82">
        <v>0</v>
      </c>
      <c r="AD124" s="82">
        <v>0</v>
      </c>
      <c r="AE124" s="82">
        <v>0</v>
      </c>
      <c r="AF124" s="82">
        <v>0</v>
      </c>
      <c r="AG124">
        <f t="shared" si="11"/>
        <v>0</v>
      </c>
      <c r="AI124" s="90" t="s">
        <v>448</v>
      </c>
      <c r="AJ124" s="90" t="s">
        <v>299</v>
      </c>
      <c r="AX124" t="s">
        <v>448</v>
      </c>
      <c r="AY124" t="s">
        <v>299</v>
      </c>
      <c r="BB124" t="str">
        <f t="shared" si="13"/>
        <v>芳华分理处</v>
      </c>
      <c r="BC124" t="s">
        <v>232</v>
      </c>
      <c r="BD124">
        <v>0</v>
      </c>
    </row>
    <row r="125" ht="17.25" spans="25:56">
      <c r="Y125" s="87"/>
      <c r="Z125">
        <f t="shared" si="12"/>
        <v>0</v>
      </c>
      <c r="AA125" t="str">
        <f t="shared" si="10"/>
        <v>香山分理处</v>
      </c>
      <c r="AB125" s="82" t="s">
        <v>183</v>
      </c>
      <c r="AC125" s="82">
        <v>0</v>
      </c>
      <c r="AD125" s="82">
        <v>0</v>
      </c>
      <c r="AE125" s="82">
        <v>0</v>
      </c>
      <c r="AF125" s="82">
        <v>0</v>
      </c>
      <c r="AG125" t="str">
        <f t="shared" si="11"/>
        <v>香山分理处</v>
      </c>
      <c r="AI125" s="90" t="s">
        <v>450</v>
      </c>
      <c r="AJ125" s="90" t="s">
        <v>299</v>
      </c>
      <c r="AX125" t="s">
        <v>450</v>
      </c>
      <c r="AY125" t="s">
        <v>299</v>
      </c>
      <c r="BB125" t="str">
        <f t="shared" si="13"/>
        <v>民耀分理处</v>
      </c>
      <c r="BC125" t="s">
        <v>446</v>
      </c>
      <c r="BD125">
        <v>0</v>
      </c>
    </row>
    <row r="126" ht="17.25" spans="25:56">
      <c r="Y126" s="87"/>
      <c r="Z126">
        <f t="shared" si="12"/>
        <v>0</v>
      </c>
      <c r="AA126" t="str">
        <f t="shared" si="10"/>
        <v>王港支行</v>
      </c>
      <c r="AB126" s="82" t="s">
        <v>452</v>
      </c>
      <c r="AC126" s="82">
        <v>0</v>
      </c>
      <c r="AD126" s="82">
        <v>0</v>
      </c>
      <c r="AE126" s="82">
        <v>0</v>
      </c>
      <c r="AF126" s="82">
        <v>0</v>
      </c>
      <c r="AG126" t="str">
        <f t="shared" si="11"/>
        <v>王港支行</v>
      </c>
      <c r="AI126" s="90" t="s">
        <v>453</v>
      </c>
      <c r="AJ126" s="90" t="s">
        <v>299</v>
      </c>
      <c r="AX126" t="s">
        <v>453</v>
      </c>
      <c r="AY126" t="s">
        <v>299</v>
      </c>
      <c r="BB126" t="str">
        <f t="shared" si="13"/>
        <v>金杨支行</v>
      </c>
      <c r="BC126" t="s">
        <v>449</v>
      </c>
      <c r="BD126">
        <v>0</v>
      </c>
    </row>
    <row r="127" ht="17.25" spans="25:56">
      <c r="Y127" s="87"/>
      <c r="Z127">
        <f t="shared" si="12"/>
        <v>0</v>
      </c>
      <c r="AA127">
        <f t="shared" si="10"/>
        <v>0</v>
      </c>
      <c r="AB127" s="82" t="s">
        <v>454</v>
      </c>
      <c r="AC127" s="82">
        <v>0</v>
      </c>
      <c r="AD127" s="82">
        <v>0</v>
      </c>
      <c r="AE127" s="82">
        <v>0</v>
      </c>
      <c r="AF127" s="82">
        <v>0</v>
      </c>
      <c r="AG127">
        <f t="shared" si="11"/>
        <v>0</v>
      </c>
      <c r="AI127" s="90" t="s">
        <v>455</v>
      </c>
      <c r="AJ127" s="90" t="s">
        <v>299</v>
      </c>
      <c r="AX127" t="s">
        <v>455</v>
      </c>
      <c r="AY127" t="s">
        <v>299</v>
      </c>
      <c r="BB127" t="str">
        <f t="shared" si="13"/>
        <v>杨思支行</v>
      </c>
      <c r="BC127" t="s">
        <v>451</v>
      </c>
      <c r="BD127">
        <v>0</v>
      </c>
    </row>
    <row r="128" ht="17.25" spans="25:56">
      <c r="Y128" s="87"/>
      <c r="Z128">
        <f t="shared" si="12"/>
        <v>0</v>
      </c>
      <c r="AA128" t="str">
        <f t="shared" si="10"/>
        <v>公司金融部</v>
      </c>
      <c r="AB128" s="82" t="s">
        <v>201</v>
      </c>
      <c r="AC128" s="82">
        <v>0</v>
      </c>
      <c r="AD128" s="82">
        <v>0</v>
      </c>
      <c r="AE128" s="82">
        <v>0</v>
      </c>
      <c r="AF128" s="82">
        <v>0</v>
      </c>
      <c r="AG128" t="str">
        <f t="shared" si="11"/>
        <v>公司金融部</v>
      </c>
      <c r="AI128" s="90" t="s">
        <v>456</v>
      </c>
      <c r="AJ128" s="90" t="s">
        <v>299</v>
      </c>
      <c r="AX128" t="s">
        <v>456</v>
      </c>
      <c r="AY128" t="s">
        <v>299</v>
      </c>
      <c r="BB128" t="str">
        <f t="shared" si="13"/>
        <v>花木支行</v>
      </c>
      <c r="BC128" t="s">
        <v>237</v>
      </c>
      <c r="BD128">
        <v>3</v>
      </c>
    </row>
    <row r="129" ht="17.25" spans="25:56">
      <c r="Y129" s="87"/>
      <c r="Z129">
        <f t="shared" si="12"/>
        <v>0</v>
      </c>
      <c r="AA129" t="str">
        <f t="shared" si="10"/>
        <v>办公室</v>
      </c>
      <c r="AB129" s="82" t="s">
        <v>113</v>
      </c>
      <c r="AC129" s="82">
        <v>0</v>
      </c>
      <c r="AD129" s="82">
        <v>0</v>
      </c>
      <c r="AE129" s="82">
        <v>0</v>
      </c>
      <c r="AF129" s="82">
        <v>0</v>
      </c>
      <c r="AG129" t="str">
        <f t="shared" si="11"/>
        <v>办公室</v>
      </c>
      <c r="AI129" s="90" t="s">
        <v>458</v>
      </c>
      <c r="AJ129" s="90" t="s">
        <v>299</v>
      </c>
      <c r="AX129" t="s">
        <v>458</v>
      </c>
      <c r="AY129" t="s">
        <v>299</v>
      </c>
      <c r="BB129" t="str">
        <f t="shared" si="13"/>
        <v>零售市场部</v>
      </c>
      <c r="BC129" t="s">
        <v>240</v>
      </c>
      <c r="BD129">
        <v>3</v>
      </c>
    </row>
    <row r="130" ht="17.25" spans="25:56">
      <c r="Y130" s="87"/>
      <c r="Z130">
        <f t="shared" si="12"/>
        <v>0</v>
      </c>
      <c r="AA130" t="str">
        <f t="shared" ref="AA130:AA193" si="14">AG130</f>
        <v>王港支行</v>
      </c>
      <c r="AB130" s="82" t="s">
        <v>83</v>
      </c>
      <c r="AC130" s="82">
        <v>0</v>
      </c>
      <c r="AD130" s="82">
        <v>0</v>
      </c>
      <c r="AE130" s="82">
        <v>0</v>
      </c>
      <c r="AF130" s="82">
        <v>0</v>
      </c>
      <c r="AG130" t="str">
        <f t="shared" ref="AG130:AG193" si="15">IFERROR(VLOOKUP(AB130,$AI:$AJ,2,FALSE),0)</f>
        <v>王港支行</v>
      </c>
      <c r="AI130" s="90" t="s">
        <v>460</v>
      </c>
      <c r="AJ130" s="90" t="s">
        <v>299</v>
      </c>
      <c r="AX130" t="s">
        <v>460</v>
      </c>
      <c r="AY130" t="s">
        <v>299</v>
      </c>
      <c r="BB130" t="str">
        <f t="shared" si="13"/>
        <v>唐镇支行</v>
      </c>
      <c r="BC130" t="s">
        <v>457</v>
      </c>
      <c r="BD130">
        <v>0</v>
      </c>
    </row>
    <row r="131" ht="17.25" spans="25:56">
      <c r="Y131" s="87"/>
      <c r="Z131">
        <f t="shared" si="12"/>
        <v>0</v>
      </c>
      <c r="AA131">
        <f t="shared" si="14"/>
        <v>0</v>
      </c>
      <c r="AB131" s="82" t="s">
        <v>462</v>
      </c>
      <c r="AC131" s="82">
        <v>0</v>
      </c>
      <c r="AD131" s="82">
        <v>0</v>
      </c>
      <c r="AE131" s="82">
        <v>0</v>
      </c>
      <c r="AF131" s="82">
        <v>0</v>
      </c>
      <c r="AG131">
        <f t="shared" si="15"/>
        <v>0</v>
      </c>
      <c r="AI131" s="89" t="s">
        <v>463</v>
      </c>
      <c r="AJ131" s="90" t="s">
        <v>299</v>
      </c>
      <c r="AX131" t="s">
        <v>463</v>
      </c>
      <c r="AY131" t="s">
        <v>299</v>
      </c>
      <c r="BB131" t="str">
        <f t="shared" si="13"/>
        <v>新园路支行</v>
      </c>
      <c r="BC131" t="s">
        <v>459</v>
      </c>
      <c r="BD131">
        <v>0</v>
      </c>
    </row>
    <row r="132" ht="17.25" spans="25:56">
      <c r="Y132" s="87"/>
      <c r="Z132">
        <f t="shared" ref="Z132:Z195" si="16">P132-Y132</f>
        <v>0</v>
      </c>
      <c r="AA132" t="str">
        <f t="shared" si="14"/>
        <v>公司金融部</v>
      </c>
      <c r="AB132" s="82" t="s">
        <v>197</v>
      </c>
      <c r="AC132" s="82">
        <v>0</v>
      </c>
      <c r="AD132" s="82">
        <v>0</v>
      </c>
      <c r="AE132" s="82">
        <v>0</v>
      </c>
      <c r="AF132" s="82">
        <v>0</v>
      </c>
      <c r="AG132" t="str">
        <f t="shared" si="15"/>
        <v>公司金融部</v>
      </c>
      <c r="AI132" s="91" t="s">
        <v>465</v>
      </c>
      <c r="AJ132" s="90" t="s">
        <v>299</v>
      </c>
      <c r="AX132" t="s">
        <v>465</v>
      </c>
      <c r="AY132" t="s">
        <v>299</v>
      </c>
      <c r="BB132" t="str">
        <f t="shared" si="13"/>
        <v>香山分理处</v>
      </c>
      <c r="BC132" t="s">
        <v>461</v>
      </c>
      <c r="BD132">
        <v>0</v>
      </c>
    </row>
    <row r="133" ht="17.25" spans="25:56">
      <c r="Y133" s="87"/>
      <c r="Z133">
        <f t="shared" si="16"/>
        <v>0</v>
      </c>
      <c r="AA133">
        <f t="shared" si="14"/>
        <v>0</v>
      </c>
      <c r="AB133" s="82" t="s">
        <v>193</v>
      </c>
      <c r="AC133" s="82">
        <v>0</v>
      </c>
      <c r="AD133" s="82">
        <v>0</v>
      </c>
      <c r="AE133" s="82">
        <v>0</v>
      </c>
      <c r="AF133" s="82">
        <v>0</v>
      </c>
      <c r="AG133">
        <f t="shared" si="15"/>
        <v>0</v>
      </c>
      <c r="AI133" s="90" t="s">
        <v>466</v>
      </c>
      <c r="AJ133" s="90" t="s">
        <v>138</v>
      </c>
      <c r="AX133" t="s">
        <v>466</v>
      </c>
      <c r="AY133" t="s">
        <v>138</v>
      </c>
      <c r="BB133" t="str">
        <f t="shared" si="13"/>
        <v>严桥支行</v>
      </c>
      <c r="BC133" t="s">
        <v>464</v>
      </c>
      <c r="BD133">
        <v>0</v>
      </c>
    </row>
    <row r="134" ht="17.25" spans="25:56">
      <c r="Y134" s="87"/>
      <c r="Z134">
        <f t="shared" si="16"/>
        <v>0</v>
      </c>
      <c r="AA134" t="str">
        <f t="shared" si="14"/>
        <v>公司金融部</v>
      </c>
      <c r="AB134" s="82" t="s">
        <v>208</v>
      </c>
      <c r="AC134" s="82">
        <v>0</v>
      </c>
      <c r="AD134" s="82">
        <v>0</v>
      </c>
      <c r="AE134" s="82">
        <v>0</v>
      </c>
      <c r="AF134" s="82">
        <v>0</v>
      </c>
      <c r="AG134" t="str">
        <f t="shared" si="15"/>
        <v>公司金融部</v>
      </c>
      <c r="AI134" s="90" t="s">
        <v>371</v>
      </c>
      <c r="AJ134" s="90" t="s">
        <v>138</v>
      </c>
      <c r="AX134" t="s">
        <v>371</v>
      </c>
      <c r="AY134" t="s">
        <v>138</v>
      </c>
      <c r="BB134" t="str">
        <f t="shared" si="13"/>
        <v>金杨支行</v>
      </c>
      <c r="BC134" t="s">
        <v>184</v>
      </c>
      <c r="BD134">
        <v>0</v>
      </c>
    </row>
    <row r="135" ht="17.25" spans="25:56">
      <c r="Y135" s="87"/>
      <c r="Z135">
        <f t="shared" si="16"/>
        <v>0</v>
      </c>
      <c r="AA135" t="str">
        <f t="shared" si="14"/>
        <v>运营管理部</v>
      </c>
      <c r="AB135" s="82" t="s">
        <v>409</v>
      </c>
      <c r="AC135" s="82">
        <v>0</v>
      </c>
      <c r="AD135" s="82">
        <v>0</v>
      </c>
      <c r="AE135" s="82">
        <v>0</v>
      </c>
      <c r="AF135" s="82">
        <v>0</v>
      </c>
      <c r="AG135" t="str">
        <f t="shared" si="15"/>
        <v>运营管理部</v>
      </c>
      <c r="AI135" s="90" t="s">
        <v>469</v>
      </c>
      <c r="AJ135" s="90" t="s">
        <v>138</v>
      </c>
      <c r="AX135" t="s">
        <v>469</v>
      </c>
      <c r="AY135" t="s">
        <v>138</v>
      </c>
      <c r="BB135" t="str">
        <f t="shared" si="13"/>
        <v>黄楼支行</v>
      </c>
      <c r="BC135" t="s">
        <v>467</v>
      </c>
      <c r="BD135">
        <v>0</v>
      </c>
    </row>
    <row r="136" ht="17.25" spans="25:56">
      <c r="Y136" s="87"/>
      <c r="Z136">
        <f t="shared" si="16"/>
        <v>0</v>
      </c>
      <c r="AA136" t="str">
        <f t="shared" si="14"/>
        <v>运营管理部</v>
      </c>
      <c r="AB136" s="82" t="s">
        <v>302</v>
      </c>
      <c r="AC136" s="82">
        <v>0</v>
      </c>
      <c r="AD136" s="82">
        <v>0</v>
      </c>
      <c r="AE136" s="82">
        <v>0</v>
      </c>
      <c r="AF136" s="82">
        <v>0</v>
      </c>
      <c r="AG136" t="str">
        <f t="shared" si="15"/>
        <v>运营管理部</v>
      </c>
      <c r="AI136" s="90" t="s">
        <v>470</v>
      </c>
      <c r="AJ136" s="90" t="s">
        <v>138</v>
      </c>
      <c r="AX136" t="s">
        <v>470</v>
      </c>
      <c r="AY136" t="s">
        <v>138</v>
      </c>
      <c r="BB136" t="str">
        <f t="shared" si="13"/>
        <v>孙桥支行</v>
      </c>
      <c r="BC136" t="s">
        <v>468</v>
      </c>
      <c r="BD136">
        <v>0</v>
      </c>
    </row>
    <row r="137" ht="17.25" spans="25:56">
      <c r="Y137" s="87"/>
      <c r="Z137">
        <f t="shared" si="16"/>
        <v>0</v>
      </c>
      <c r="AA137" t="str">
        <f t="shared" si="14"/>
        <v>川沙支行</v>
      </c>
      <c r="AB137" s="82" t="s">
        <v>89</v>
      </c>
      <c r="AC137" s="82">
        <v>0</v>
      </c>
      <c r="AD137" s="82">
        <v>14283</v>
      </c>
      <c r="AE137" s="82">
        <v>0</v>
      </c>
      <c r="AF137" s="82">
        <v>54283</v>
      </c>
      <c r="AG137" t="str">
        <f t="shared" si="15"/>
        <v>川沙支行</v>
      </c>
      <c r="AI137" s="90" t="s">
        <v>472</v>
      </c>
      <c r="AJ137" s="90" t="s">
        <v>138</v>
      </c>
      <c r="AX137" t="s">
        <v>472</v>
      </c>
      <c r="AY137" t="s">
        <v>138</v>
      </c>
      <c r="BB137" t="str">
        <f t="shared" si="13"/>
        <v>零售市场部</v>
      </c>
      <c r="BC137" t="s">
        <v>189</v>
      </c>
      <c r="BD137">
        <v>47</v>
      </c>
    </row>
    <row r="138" ht="17.25" spans="25:56">
      <c r="Y138" s="87"/>
      <c r="Z138">
        <f t="shared" si="16"/>
        <v>0</v>
      </c>
      <c r="AA138" t="str">
        <f t="shared" si="14"/>
        <v>零售市场部</v>
      </c>
      <c r="AB138" s="82" t="s">
        <v>202</v>
      </c>
      <c r="AC138" s="82">
        <v>0</v>
      </c>
      <c r="AD138" s="82">
        <v>0</v>
      </c>
      <c r="AE138" s="82">
        <v>0</v>
      </c>
      <c r="AF138" s="82">
        <v>0</v>
      </c>
      <c r="AG138" t="str">
        <f t="shared" si="15"/>
        <v>零售市场部</v>
      </c>
      <c r="AI138" s="90" t="s">
        <v>474</v>
      </c>
      <c r="AJ138" s="90" t="s">
        <v>138</v>
      </c>
      <c r="AX138" t="s">
        <v>474</v>
      </c>
      <c r="AY138" t="s">
        <v>138</v>
      </c>
      <c r="BB138" t="str">
        <f t="shared" si="13"/>
        <v>合庆支行</v>
      </c>
      <c r="BC138" t="s">
        <v>471</v>
      </c>
      <c r="BD138">
        <v>1</v>
      </c>
    </row>
    <row r="139" ht="17.25" spans="25:56">
      <c r="Y139" s="87"/>
      <c r="Z139">
        <f t="shared" si="16"/>
        <v>0</v>
      </c>
      <c r="AA139" t="str">
        <f t="shared" si="14"/>
        <v>黄楼支行</v>
      </c>
      <c r="AB139" s="82" t="s">
        <v>1049</v>
      </c>
      <c r="AC139" s="82">
        <v>0</v>
      </c>
      <c r="AD139" s="82">
        <v>0</v>
      </c>
      <c r="AE139" s="82">
        <v>1</v>
      </c>
      <c r="AF139" s="82">
        <v>0</v>
      </c>
      <c r="AG139" t="str">
        <f t="shared" si="15"/>
        <v>黄楼支行</v>
      </c>
      <c r="AI139" s="90" t="s">
        <v>476</v>
      </c>
      <c r="AJ139" s="90" t="s">
        <v>138</v>
      </c>
      <c r="AX139" t="s">
        <v>476</v>
      </c>
      <c r="AY139" t="s">
        <v>138</v>
      </c>
      <c r="BB139" t="str">
        <f t="shared" si="13"/>
        <v>严桥支行</v>
      </c>
      <c r="BC139" t="s">
        <v>473</v>
      </c>
      <c r="BD139">
        <v>0</v>
      </c>
    </row>
    <row r="140" ht="17.25" spans="25:56">
      <c r="Y140" s="87"/>
      <c r="Z140">
        <f t="shared" si="16"/>
        <v>0</v>
      </c>
      <c r="AA140" t="str">
        <f t="shared" si="14"/>
        <v>人力资源部</v>
      </c>
      <c r="AB140" s="82" t="s">
        <v>187</v>
      </c>
      <c r="AC140" s="82">
        <v>0</v>
      </c>
      <c r="AD140" s="82">
        <v>0</v>
      </c>
      <c r="AE140" s="82">
        <v>0</v>
      </c>
      <c r="AF140" s="82">
        <v>0</v>
      </c>
      <c r="AG140" t="str">
        <f t="shared" si="15"/>
        <v>人力资源部</v>
      </c>
      <c r="AI140" s="90" t="s">
        <v>479</v>
      </c>
      <c r="AJ140" s="90" t="s">
        <v>138</v>
      </c>
      <c r="AX140" t="s">
        <v>479</v>
      </c>
      <c r="AY140" t="s">
        <v>138</v>
      </c>
      <c r="BB140" t="str">
        <f t="shared" si="13"/>
        <v>张江支行</v>
      </c>
      <c r="BC140" t="s">
        <v>475</v>
      </c>
      <c r="BD140">
        <v>0</v>
      </c>
    </row>
    <row r="141" ht="17.25" spans="25:56">
      <c r="Y141" s="87"/>
      <c r="Z141">
        <f t="shared" si="16"/>
        <v>0</v>
      </c>
      <c r="AA141" t="str">
        <f t="shared" si="14"/>
        <v>洋泾支行</v>
      </c>
      <c r="AB141" s="82" t="s">
        <v>478</v>
      </c>
      <c r="AC141" s="82">
        <v>0</v>
      </c>
      <c r="AD141" s="82">
        <v>0</v>
      </c>
      <c r="AE141" s="82">
        <v>0</v>
      </c>
      <c r="AF141" s="82">
        <v>0</v>
      </c>
      <c r="AG141" t="str">
        <f t="shared" si="15"/>
        <v>洋泾支行</v>
      </c>
      <c r="AI141" s="91" t="s">
        <v>80</v>
      </c>
      <c r="AJ141" s="90" t="s">
        <v>99</v>
      </c>
      <c r="AX141" t="s">
        <v>80</v>
      </c>
      <c r="AY141" t="s">
        <v>99</v>
      </c>
      <c r="BB141" t="str">
        <f t="shared" si="13"/>
        <v>东沟支行</v>
      </c>
      <c r="BC141" t="s">
        <v>477</v>
      </c>
      <c r="BD141">
        <v>3</v>
      </c>
    </row>
    <row r="142" ht="17.25" spans="25:56">
      <c r="Y142" s="87"/>
      <c r="Z142">
        <f t="shared" si="16"/>
        <v>0</v>
      </c>
      <c r="AA142" t="str">
        <f t="shared" si="14"/>
        <v>高东支行</v>
      </c>
      <c r="AB142" s="82" t="s">
        <v>480</v>
      </c>
      <c r="AC142" s="82">
        <v>0</v>
      </c>
      <c r="AD142" s="82">
        <v>0</v>
      </c>
      <c r="AE142" s="82">
        <v>0</v>
      </c>
      <c r="AF142" s="82">
        <v>0</v>
      </c>
      <c r="AG142" t="str">
        <f t="shared" si="15"/>
        <v>高东支行</v>
      </c>
      <c r="AI142" s="90" t="s">
        <v>483</v>
      </c>
      <c r="AJ142" s="90" t="s">
        <v>99</v>
      </c>
      <c r="AX142" t="s">
        <v>483</v>
      </c>
      <c r="AY142" t="s">
        <v>99</v>
      </c>
      <c r="BB142" t="str">
        <f t="shared" si="13"/>
        <v>金桥支行</v>
      </c>
      <c r="BC142" t="s">
        <v>249</v>
      </c>
      <c r="BD142">
        <v>1</v>
      </c>
    </row>
    <row r="143" ht="17.25" spans="25:56">
      <c r="Y143" s="87"/>
      <c r="Z143">
        <f t="shared" si="16"/>
        <v>0</v>
      </c>
      <c r="AA143">
        <f t="shared" si="14"/>
        <v>0</v>
      </c>
      <c r="AB143" s="82" t="s">
        <v>482</v>
      </c>
      <c r="AC143" s="82">
        <v>0</v>
      </c>
      <c r="AD143" s="82">
        <v>0</v>
      </c>
      <c r="AE143" s="82">
        <v>0</v>
      </c>
      <c r="AF143" s="82">
        <v>0</v>
      </c>
      <c r="AG143">
        <f t="shared" si="15"/>
        <v>0</v>
      </c>
      <c r="AI143" s="90" t="s">
        <v>485</v>
      </c>
      <c r="AJ143" s="90" t="s">
        <v>99</v>
      </c>
      <c r="AX143" t="s">
        <v>485</v>
      </c>
      <c r="AY143" t="s">
        <v>99</v>
      </c>
      <c r="BB143" t="str">
        <f t="shared" si="13"/>
        <v>高桥支行</v>
      </c>
      <c r="BC143" t="s">
        <v>481</v>
      </c>
      <c r="BD143">
        <v>0</v>
      </c>
    </row>
    <row r="144" ht="17.25" spans="25:56">
      <c r="Y144" s="87"/>
      <c r="Z144">
        <f t="shared" si="16"/>
        <v>0</v>
      </c>
      <c r="AA144" t="str">
        <f t="shared" si="14"/>
        <v>高行支行</v>
      </c>
      <c r="AB144" s="82" t="s">
        <v>122</v>
      </c>
      <c r="AC144" s="82">
        <v>0</v>
      </c>
      <c r="AD144" s="82">
        <v>0</v>
      </c>
      <c r="AE144" s="82">
        <v>0</v>
      </c>
      <c r="AF144" s="82">
        <v>0</v>
      </c>
      <c r="AG144" t="str">
        <f t="shared" si="15"/>
        <v>高行支行</v>
      </c>
      <c r="AI144" s="90" t="s">
        <v>488</v>
      </c>
      <c r="AJ144" s="90" t="s">
        <v>99</v>
      </c>
      <c r="AX144" t="s">
        <v>488</v>
      </c>
      <c r="AY144" t="s">
        <v>99</v>
      </c>
      <c r="BB144" t="str">
        <f t="shared" si="13"/>
        <v>香山分理处</v>
      </c>
      <c r="BC144" t="s">
        <v>484</v>
      </c>
      <c r="BD144">
        <v>0</v>
      </c>
    </row>
    <row r="145" ht="17.25" spans="25:56">
      <c r="Y145" s="87"/>
      <c r="Z145">
        <f t="shared" si="16"/>
        <v>0</v>
      </c>
      <c r="AA145" t="str">
        <f t="shared" si="14"/>
        <v>杨思支行</v>
      </c>
      <c r="AB145" s="82" t="s">
        <v>487</v>
      </c>
      <c r="AC145" s="82">
        <v>0</v>
      </c>
      <c r="AD145" s="82">
        <v>0</v>
      </c>
      <c r="AE145" s="82">
        <v>0</v>
      </c>
      <c r="AF145" s="82">
        <v>0</v>
      </c>
      <c r="AG145" t="str">
        <f t="shared" si="15"/>
        <v>杨思支行</v>
      </c>
      <c r="AI145" s="90" t="s">
        <v>490</v>
      </c>
      <c r="AJ145" s="90" t="s">
        <v>99</v>
      </c>
      <c r="AX145" t="s">
        <v>490</v>
      </c>
      <c r="AY145" t="s">
        <v>99</v>
      </c>
      <c r="BB145" t="str">
        <f t="shared" si="13"/>
        <v>御桥分理处</v>
      </c>
      <c r="BC145" t="s">
        <v>486</v>
      </c>
      <c r="BD145">
        <v>1</v>
      </c>
    </row>
    <row r="146" ht="17.25" spans="25:56">
      <c r="Y146" s="87"/>
      <c r="Z146">
        <f t="shared" si="16"/>
        <v>0</v>
      </c>
      <c r="AA146" t="str">
        <f t="shared" si="14"/>
        <v>高东支行</v>
      </c>
      <c r="AB146" s="82" t="s">
        <v>489</v>
      </c>
      <c r="AC146" s="82">
        <v>0</v>
      </c>
      <c r="AD146" s="82">
        <v>0</v>
      </c>
      <c r="AE146" s="82">
        <v>0</v>
      </c>
      <c r="AF146" s="82">
        <v>0</v>
      </c>
      <c r="AG146" t="str">
        <f t="shared" si="15"/>
        <v>高东支行</v>
      </c>
      <c r="AI146" s="90" t="s">
        <v>492</v>
      </c>
      <c r="AJ146" s="90" t="s">
        <v>99</v>
      </c>
      <c r="AX146" t="s">
        <v>492</v>
      </c>
      <c r="AY146" t="s">
        <v>99</v>
      </c>
      <c r="BB146" t="str">
        <f t="shared" si="13"/>
        <v>洋泾支行</v>
      </c>
      <c r="BC146" t="s">
        <v>194</v>
      </c>
      <c r="BD146">
        <v>0</v>
      </c>
    </row>
    <row r="147" ht="17.25" spans="25:56">
      <c r="Y147" s="87"/>
      <c r="Z147">
        <f t="shared" si="16"/>
        <v>0</v>
      </c>
      <c r="AA147" t="str">
        <f t="shared" si="14"/>
        <v>妙境支行</v>
      </c>
      <c r="AB147" s="82" t="s">
        <v>209</v>
      </c>
      <c r="AC147" s="82">
        <v>0</v>
      </c>
      <c r="AD147" s="82">
        <v>0</v>
      </c>
      <c r="AE147" s="82">
        <v>0</v>
      </c>
      <c r="AF147" s="82">
        <v>0</v>
      </c>
      <c r="AG147" t="str">
        <f t="shared" si="15"/>
        <v>妙境支行</v>
      </c>
      <c r="AI147" s="90" t="s">
        <v>495</v>
      </c>
      <c r="AJ147" s="90" t="s">
        <v>99</v>
      </c>
      <c r="AX147" t="s">
        <v>495</v>
      </c>
      <c r="AY147" t="s">
        <v>99</v>
      </c>
      <c r="BB147" t="str">
        <f t="shared" si="13"/>
        <v>合庆支行</v>
      </c>
      <c r="BC147" t="s">
        <v>491</v>
      </c>
      <c r="BD147">
        <v>0</v>
      </c>
    </row>
    <row r="148" ht="17.25" spans="25:56">
      <c r="Y148" s="87"/>
      <c r="Z148">
        <f t="shared" si="16"/>
        <v>0</v>
      </c>
      <c r="AA148">
        <f t="shared" si="14"/>
        <v>0</v>
      </c>
      <c r="AB148" s="82" t="s">
        <v>494</v>
      </c>
      <c r="AC148" s="82">
        <v>0</v>
      </c>
      <c r="AD148" s="82">
        <v>0</v>
      </c>
      <c r="AE148" s="82">
        <v>0</v>
      </c>
      <c r="AF148" s="82">
        <v>0</v>
      </c>
      <c r="AG148">
        <f t="shared" si="15"/>
        <v>0</v>
      </c>
      <c r="AI148" s="90" t="s">
        <v>498</v>
      </c>
      <c r="AJ148" s="90" t="s">
        <v>99</v>
      </c>
      <c r="AX148" t="s">
        <v>498</v>
      </c>
      <c r="AY148" t="s">
        <v>99</v>
      </c>
      <c r="BB148" t="str">
        <f t="shared" si="13"/>
        <v>张江支行</v>
      </c>
      <c r="BC148" t="s">
        <v>493</v>
      </c>
      <c r="BD148">
        <v>4</v>
      </c>
    </row>
    <row r="149" ht="17.25" spans="25:56">
      <c r="Y149" s="87"/>
      <c r="Z149">
        <f t="shared" si="16"/>
        <v>0</v>
      </c>
      <c r="AA149">
        <f t="shared" si="14"/>
        <v>0</v>
      </c>
      <c r="AB149" s="82" t="s">
        <v>497</v>
      </c>
      <c r="AC149" s="82">
        <v>0</v>
      </c>
      <c r="AD149" s="82">
        <v>0</v>
      </c>
      <c r="AE149" s="82">
        <v>0</v>
      </c>
      <c r="AF149" s="82">
        <v>0</v>
      </c>
      <c r="AG149">
        <f t="shared" si="15"/>
        <v>0</v>
      </c>
      <c r="AI149" s="90" t="s">
        <v>501</v>
      </c>
      <c r="AJ149" s="90" t="s">
        <v>99</v>
      </c>
      <c r="AX149" t="s">
        <v>501</v>
      </c>
      <c r="AY149" t="s">
        <v>99</v>
      </c>
      <c r="BB149" t="str">
        <f t="shared" si="13"/>
        <v>曹路支行</v>
      </c>
      <c r="BC149" t="s">
        <v>496</v>
      </c>
      <c r="BD149">
        <v>0</v>
      </c>
    </row>
    <row r="150" ht="17.25" spans="25:56">
      <c r="Y150" s="87"/>
      <c r="Z150">
        <f t="shared" si="16"/>
        <v>0</v>
      </c>
      <c r="AA150" t="str">
        <f t="shared" si="14"/>
        <v>曹路支行</v>
      </c>
      <c r="AB150" s="82" t="s">
        <v>500</v>
      </c>
      <c r="AC150" s="82">
        <v>0</v>
      </c>
      <c r="AD150" s="82">
        <v>0</v>
      </c>
      <c r="AE150" s="82">
        <v>0</v>
      </c>
      <c r="AF150" s="82">
        <v>0</v>
      </c>
      <c r="AG150" t="str">
        <f t="shared" si="15"/>
        <v>曹路支行</v>
      </c>
      <c r="AI150" s="90" t="s">
        <v>504</v>
      </c>
      <c r="AJ150" s="90" t="s">
        <v>99</v>
      </c>
      <c r="AX150" t="s">
        <v>504</v>
      </c>
      <c r="AY150" t="s">
        <v>99</v>
      </c>
      <c r="BB150" t="str">
        <f t="shared" si="13"/>
        <v>蔡路支行</v>
      </c>
      <c r="BC150" t="s">
        <v>499</v>
      </c>
      <c r="BD150">
        <v>0</v>
      </c>
    </row>
    <row r="151" ht="17.25" spans="25:56">
      <c r="Y151" s="87"/>
      <c r="Z151">
        <f t="shared" si="16"/>
        <v>0</v>
      </c>
      <c r="AA151">
        <f t="shared" si="14"/>
        <v>0</v>
      </c>
      <c r="AB151" s="82" t="s">
        <v>503</v>
      </c>
      <c r="AC151" s="82">
        <v>0</v>
      </c>
      <c r="AD151" s="82">
        <v>0</v>
      </c>
      <c r="AE151" s="82">
        <v>0</v>
      </c>
      <c r="AF151" s="82">
        <v>0</v>
      </c>
      <c r="AG151">
        <f t="shared" si="15"/>
        <v>0</v>
      </c>
      <c r="AI151" s="90" t="s">
        <v>507</v>
      </c>
      <c r="AJ151" s="90" t="s">
        <v>99</v>
      </c>
      <c r="AX151" t="s">
        <v>507</v>
      </c>
      <c r="AY151" t="s">
        <v>99</v>
      </c>
      <c r="BB151" t="str">
        <f t="shared" si="13"/>
        <v>施湾支行</v>
      </c>
      <c r="BC151" t="s">
        <v>502</v>
      </c>
      <c r="BD151">
        <v>0</v>
      </c>
    </row>
    <row r="152" ht="17.25" spans="25:56">
      <c r="Y152" s="87"/>
      <c r="Z152">
        <f t="shared" si="16"/>
        <v>0</v>
      </c>
      <c r="AA152">
        <f t="shared" si="14"/>
        <v>0</v>
      </c>
      <c r="AB152" s="82" t="s">
        <v>506</v>
      </c>
      <c r="AC152" s="82">
        <v>0</v>
      </c>
      <c r="AD152" s="82">
        <v>0</v>
      </c>
      <c r="AE152" s="82">
        <v>0</v>
      </c>
      <c r="AF152" s="82">
        <v>0</v>
      </c>
      <c r="AG152">
        <f t="shared" si="15"/>
        <v>0</v>
      </c>
      <c r="AI152" s="90" t="s">
        <v>509</v>
      </c>
      <c r="AJ152" s="90" t="s">
        <v>99</v>
      </c>
      <c r="AX152" t="s">
        <v>509</v>
      </c>
      <c r="AY152" t="s">
        <v>99</v>
      </c>
      <c r="BB152" t="str">
        <f t="shared" si="13"/>
        <v>南新支行</v>
      </c>
      <c r="BC152" t="s">
        <v>747</v>
      </c>
      <c r="BD152">
        <v>2</v>
      </c>
    </row>
    <row r="153" ht="17.25" spans="25:56">
      <c r="Y153" s="87"/>
      <c r="Z153">
        <f t="shared" si="16"/>
        <v>0</v>
      </c>
      <c r="AA153" t="str">
        <f t="shared" si="14"/>
        <v>运营管理部</v>
      </c>
      <c r="AB153" s="82" t="s">
        <v>330</v>
      </c>
      <c r="AC153" s="82">
        <v>0</v>
      </c>
      <c r="AD153" s="82">
        <v>0</v>
      </c>
      <c r="AE153" s="82">
        <v>0</v>
      </c>
      <c r="AF153" s="82">
        <v>0</v>
      </c>
      <c r="AG153" t="str">
        <f t="shared" si="15"/>
        <v>运营管理部</v>
      </c>
      <c r="AI153" s="90" t="s">
        <v>511</v>
      </c>
      <c r="AJ153" s="90" t="s">
        <v>99</v>
      </c>
      <c r="AX153" t="s">
        <v>511</v>
      </c>
      <c r="AY153" t="s">
        <v>99</v>
      </c>
      <c r="BB153" t="str">
        <f t="shared" si="13"/>
        <v>杨思支行</v>
      </c>
      <c r="BC153" t="s">
        <v>198</v>
      </c>
      <c r="BD153">
        <v>3</v>
      </c>
    </row>
    <row r="154" ht="17.25" spans="25:56">
      <c r="Y154" s="87"/>
      <c r="Z154">
        <f t="shared" si="16"/>
        <v>0</v>
      </c>
      <c r="AA154" t="str">
        <f t="shared" si="14"/>
        <v>香山分理处</v>
      </c>
      <c r="AB154" s="82" t="s">
        <v>214</v>
      </c>
      <c r="AC154" s="82">
        <v>0</v>
      </c>
      <c r="AD154" s="82">
        <v>0</v>
      </c>
      <c r="AE154" s="82">
        <v>0</v>
      </c>
      <c r="AF154" s="82">
        <v>0</v>
      </c>
      <c r="AG154" t="str">
        <f t="shared" si="15"/>
        <v>香山分理处</v>
      </c>
      <c r="AI154" s="90" t="s">
        <v>513</v>
      </c>
      <c r="AJ154" s="90" t="s">
        <v>99</v>
      </c>
      <c r="AX154" t="s">
        <v>513</v>
      </c>
      <c r="AY154" t="s">
        <v>99</v>
      </c>
      <c r="BB154" t="str">
        <f t="shared" si="13"/>
        <v>花木支行</v>
      </c>
      <c r="BC154" t="s">
        <v>505</v>
      </c>
      <c r="BD154">
        <v>0</v>
      </c>
    </row>
    <row r="155" ht="17.25" spans="25:56">
      <c r="Y155" s="87"/>
      <c r="Z155">
        <f t="shared" si="16"/>
        <v>0</v>
      </c>
      <c r="AA155" t="str">
        <f t="shared" si="14"/>
        <v>高行支行</v>
      </c>
      <c r="AB155" s="82" t="s">
        <v>218</v>
      </c>
      <c r="AC155" s="82">
        <v>0</v>
      </c>
      <c r="AD155" s="82">
        <v>0</v>
      </c>
      <c r="AE155" s="82">
        <v>0</v>
      </c>
      <c r="AF155" s="82">
        <v>0</v>
      </c>
      <c r="AG155" t="str">
        <f t="shared" si="15"/>
        <v>高行支行</v>
      </c>
      <c r="AI155" s="90" t="s">
        <v>515</v>
      </c>
      <c r="AJ155" s="90" t="s">
        <v>99</v>
      </c>
      <c r="AX155" t="s">
        <v>515</v>
      </c>
      <c r="AY155" t="s">
        <v>99</v>
      </c>
      <c r="BB155" t="str">
        <f t="shared" si="13"/>
        <v>高桥支行</v>
      </c>
      <c r="BC155" t="s">
        <v>508</v>
      </c>
      <c r="BD155">
        <v>0</v>
      </c>
    </row>
    <row r="156" ht="17.25" spans="25:56">
      <c r="Y156" s="87"/>
      <c r="Z156">
        <f t="shared" si="16"/>
        <v>0</v>
      </c>
      <c r="AA156" t="str">
        <f t="shared" si="14"/>
        <v>运营管理部</v>
      </c>
      <c r="AB156" s="82" t="s">
        <v>328</v>
      </c>
      <c r="AC156" s="82">
        <v>0</v>
      </c>
      <c r="AD156" s="82">
        <v>0</v>
      </c>
      <c r="AE156" s="82">
        <v>0</v>
      </c>
      <c r="AF156" s="82">
        <v>0</v>
      </c>
      <c r="AG156" t="str">
        <f t="shared" si="15"/>
        <v>运营管理部</v>
      </c>
      <c r="AI156" s="90" t="s">
        <v>518</v>
      </c>
      <c r="AJ156" s="90" t="s">
        <v>99</v>
      </c>
      <c r="AX156" t="s">
        <v>518</v>
      </c>
      <c r="AY156" t="s">
        <v>99</v>
      </c>
      <c r="BB156" t="str">
        <f t="shared" si="13"/>
        <v>杨园支行</v>
      </c>
      <c r="BC156" t="s">
        <v>510</v>
      </c>
      <c r="BD156">
        <v>0</v>
      </c>
    </row>
    <row r="157" ht="17.25" spans="25:56">
      <c r="Y157" s="87"/>
      <c r="Z157">
        <f t="shared" si="16"/>
        <v>0</v>
      </c>
      <c r="AA157">
        <f t="shared" si="14"/>
        <v>0</v>
      </c>
      <c r="AB157" s="82" t="s">
        <v>517</v>
      </c>
      <c r="AC157" s="82">
        <v>0</v>
      </c>
      <c r="AD157" s="82">
        <v>0</v>
      </c>
      <c r="AE157" s="82">
        <v>0</v>
      </c>
      <c r="AF157" s="82">
        <v>0</v>
      </c>
      <c r="AG157">
        <f t="shared" si="15"/>
        <v>0</v>
      </c>
      <c r="AI157" s="90" t="s">
        <v>521</v>
      </c>
      <c r="AJ157" s="90" t="s">
        <v>99</v>
      </c>
      <c r="AX157" t="s">
        <v>521</v>
      </c>
      <c r="AY157" t="s">
        <v>99</v>
      </c>
      <c r="BB157" t="str">
        <f t="shared" si="13"/>
        <v>北蔡支行</v>
      </c>
      <c r="BC157" t="s">
        <v>512</v>
      </c>
      <c r="BD157">
        <v>0</v>
      </c>
    </row>
    <row r="158" ht="17.25" spans="25:56">
      <c r="Y158" s="87"/>
      <c r="Z158">
        <f t="shared" si="16"/>
        <v>0</v>
      </c>
      <c r="AA158" t="str">
        <f t="shared" si="14"/>
        <v>三林支行</v>
      </c>
      <c r="AB158" s="82" t="s">
        <v>520</v>
      </c>
      <c r="AC158" s="82">
        <v>0</v>
      </c>
      <c r="AD158" s="82">
        <v>0</v>
      </c>
      <c r="AE158" s="82">
        <v>0</v>
      </c>
      <c r="AF158" s="82">
        <v>0</v>
      </c>
      <c r="AG158" t="str">
        <f t="shared" si="15"/>
        <v>三林支行</v>
      </c>
      <c r="AI158" s="90" t="s">
        <v>524</v>
      </c>
      <c r="AJ158" s="90" t="s">
        <v>99</v>
      </c>
      <c r="AX158" t="s">
        <v>524</v>
      </c>
      <c r="AY158" t="s">
        <v>99</v>
      </c>
      <c r="BB158" t="str">
        <f t="shared" si="13"/>
        <v>东波分理处</v>
      </c>
      <c r="BC158" t="s">
        <v>514</v>
      </c>
      <c r="BD158">
        <v>0</v>
      </c>
    </row>
    <row r="159" ht="17.25" spans="25:56">
      <c r="Y159" s="87"/>
      <c r="Z159">
        <f t="shared" si="16"/>
        <v>0</v>
      </c>
      <c r="AA159">
        <f t="shared" si="14"/>
        <v>0</v>
      </c>
      <c r="AB159" s="82" t="s">
        <v>523</v>
      </c>
      <c r="AC159" s="82">
        <v>0</v>
      </c>
      <c r="AD159" s="82">
        <v>0</v>
      </c>
      <c r="AE159" s="82">
        <v>0</v>
      </c>
      <c r="AF159" s="82">
        <v>0</v>
      </c>
      <c r="AG159">
        <f t="shared" si="15"/>
        <v>0</v>
      </c>
      <c r="AI159" s="90" t="s">
        <v>527</v>
      </c>
      <c r="AJ159" s="90" t="s">
        <v>99</v>
      </c>
      <c r="AX159" t="s">
        <v>527</v>
      </c>
      <c r="AY159" t="s">
        <v>99</v>
      </c>
      <c r="BB159" t="str">
        <f t="shared" si="13"/>
        <v>五星路支行</v>
      </c>
      <c r="BC159" t="s">
        <v>516</v>
      </c>
      <c r="BD159">
        <v>0</v>
      </c>
    </row>
    <row r="160" ht="17.25" spans="25:56">
      <c r="Y160" s="87"/>
      <c r="Z160">
        <f t="shared" si="16"/>
        <v>0</v>
      </c>
      <c r="AA160" t="str">
        <f t="shared" si="14"/>
        <v>施湾支行</v>
      </c>
      <c r="AB160" s="82" t="s">
        <v>526</v>
      </c>
      <c r="AC160" s="82">
        <v>0</v>
      </c>
      <c r="AD160" s="82">
        <v>0</v>
      </c>
      <c r="AE160" s="82">
        <v>0</v>
      </c>
      <c r="AF160" s="82">
        <v>0</v>
      </c>
      <c r="AG160" t="str">
        <f t="shared" si="15"/>
        <v>施湾支行</v>
      </c>
      <c r="AI160" s="90" t="s">
        <v>530</v>
      </c>
      <c r="AJ160" s="90" t="s">
        <v>99</v>
      </c>
      <c r="AX160" t="s">
        <v>530</v>
      </c>
      <c r="AY160" t="s">
        <v>99</v>
      </c>
      <c r="BB160" t="str">
        <f t="shared" si="13"/>
        <v>营业部</v>
      </c>
      <c r="BC160" t="s">
        <v>519</v>
      </c>
      <c r="BD160">
        <v>0</v>
      </c>
    </row>
    <row r="161" ht="17.25" spans="25:56">
      <c r="Y161" s="87"/>
      <c r="Z161">
        <f t="shared" si="16"/>
        <v>0</v>
      </c>
      <c r="AA161" t="str">
        <f t="shared" si="14"/>
        <v>花木支行</v>
      </c>
      <c r="AB161" s="82" t="s">
        <v>529</v>
      </c>
      <c r="AC161" s="82">
        <v>0</v>
      </c>
      <c r="AD161" s="82">
        <v>0</v>
      </c>
      <c r="AE161" s="82">
        <v>0</v>
      </c>
      <c r="AF161" s="82">
        <v>0</v>
      </c>
      <c r="AG161" t="str">
        <f t="shared" si="15"/>
        <v>花木支行</v>
      </c>
      <c r="AI161" s="90" t="s">
        <v>533</v>
      </c>
      <c r="AJ161" s="90" t="s">
        <v>99</v>
      </c>
      <c r="AX161" t="s">
        <v>533</v>
      </c>
      <c r="AY161" t="s">
        <v>99</v>
      </c>
      <c r="BB161" t="str">
        <f t="shared" si="13"/>
        <v>益江分理处</v>
      </c>
      <c r="BC161" t="s">
        <v>522</v>
      </c>
      <c r="BD161">
        <v>0</v>
      </c>
    </row>
    <row r="162" ht="17.25" spans="25:56">
      <c r="Y162" s="87"/>
      <c r="Z162">
        <f t="shared" si="16"/>
        <v>0</v>
      </c>
      <c r="AA162">
        <f t="shared" si="14"/>
        <v>0</v>
      </c>
      <c r="AB162" s="82" t="s">
        <v>532</v>
      </c>
      <c r="AC162" s="82">
        <v>0</v>
      </c>
      <c r="AD162" s="82">
        <v>0</v>
      </c>
      <c r="AE162" s="82">
        <v>0</v>
      </c>
      <c r="AF162" s="82">
        <v>0</v>
      </c>
      <c r="AG162">
        <f t="shared" si="15"/>
        <v>0</v>
      </c>
      <c r="AI162" s="89" t="s">
        <v>534</v>
      </c>
      <c r="AJ162" s="90" t="s">
        <v>244</v>
      </c>
      <c r="AX162" t="s">
        <v>534</v>
      </c>
      <c r="AY162" t="s">
        <v>244</v>
      </c>
      <c r="BB162" t="e">
        <f t="shared" si="13"/>
        <v>#N/A</v>
      </c>
      <c r="BC162" t="s">
        <v>525</v>
      </c>
      <c r="BD162">
        <v>0</v>
      </c>
    </row>
    <row r="163" ht="17.25" spans="25:56">
      <c r="Y163" s="87"/>
      <c r="Z163">
        <f t="shared" si="16"/>
        <v>0</v>
      </c>
      <c r="AA163" t="str">
        <f t="shared" si="14"/>
        <v>高东支行</v>
      </c>
      <c r="AB163" s="82" t="s">
        <v>222</v>
      </c>
      <c r="AC163" s="82">
        <v>0</v>
      </c>
      <c r="AD163" s="82">
        <v>0</v>
      </c>
      <c r="AE163" s="82">
        <v>0</v>
      </c>
      <c r="AF163" s="82">
        <v>0</v>
      </c>
      <c r="AG163" t="str">
        <f t="shared" si="15"/>
        <v>高东支行</v>
      </c>
      <c r="AI163" s="91" t="s">
        <v>152</v>
      </c>
      <c r="AJ163" s="90" t="s">
        <v>244</v>
      </c>
      <c r="AX163" t="s">
        <v>152</v>
      </c>
      <c r="AY163" t="s">
        <v>244</v>
      </c>
      <c r="BB163" t="str">
        <f t="shared" si="13"/>
        <v>黄楼支行</v>
      </c>
      <c r="BC163" t="s">
        <v>528</v>
      </c>
      <c r="BD163">
        <v>0</v>
      </c>
    </row>
    <row r="164" ht="17.25" spans="25:56">
      <c r="Y164" s="87"/>
      <c r="Z164">
        <f t="shared" si="16"/>
        <v>0</v>
      </c>
      <c r="AA164">
        <f t="shared" si="14"/>
        <v>0</v>
      </c>
      <c r="AB164" s="82" t="s">
        <v>535</v>
      </c>
      <c r="AC164" s="82">
        <v>0</v>
      </c>
      <c r="AD164" s="82">
        <v>0</v>
      </c>
      <c r="AE164" s="82">
        <v>0</v>
      </c>
      <c r="AF164" s="82">
        <v>0</v>
      </c>
      <c r="AG164">
        <f t="shared" si="15"/>
        <v>0</v>
      </c>
      <c r="AI164" s="91" t="s">
        <v>538</v>
      </c>
      <c r="AJ164" s="90" t="s">
        <v>244</v>
      </c>
      <c r="AX164" t="s">
        <v>538</v>
      </c>
      <c r="AY164" t="s">
        <v>244</v>
      </c>
      <c r="BB164" t="str">
        <f t="shared" si="13"/>
        <v>杨园支行</v>
      </c>
      <c r="BC164" t="s">
        <v>531</v>
      </c>
      <c r="BD164">
        <v>0</v>
      </c>
    </row>
    <row r="165" ht="17.25" spans="25:56">
      <c r="Y165" s="87"/>
      <c r="Z165">
        <f t="shared" si="16"/>
        <v>0</v>
      </c>
      <c r="AA165" t="str">
        <f t="shared" si="14"/>
        <v>市场三部</v>
      </c>
      <c r="AB165" s="82" t="s">
        <v>537</v>
      </c>
      <c r="AC165" s="82">
        <v>0</v>
      </c>
      <c r="AD165" s="82">
        <v>0</v>
      </c>
      <c r="AE165" s="82">
        <v>0</v>
      </c>
      <c r="AF165" s="82">
        <v>0</v>
      </c>
      <c r="AG165" t="str">
        <f t="shared" si="15"/>
        <v>市场三部</v>
      </c>
      <c r="AI165" s="90" t="s">
        <v>541</v>
      </c>
      <c r="AJ165" s="90" t="s">
        <v>244</v>
      </c>
      <c r="AX165" t="s">
        <v>541</v>
      </c>
      <c r="AY165" t="s">
        <v>244</v>
      </c>
      <c r="BB165" t="str">
        <f t="shared" si="13"/>
        <v>凌桥支行</v>
      </c>
      <c r="BC165" t="s">
        <v>905</v>
      </c>
      <c r="BD165">
        <v>1</v>
      </c>
    </row>
    <row r="166" ht="17.25" spans="25:56">
      <c r="Y166" s="87"/>
      <c r="Z166">
        <f t="shared" si="16"/>
        <v>0</v>
      </c>
      <c r="AA166">
        <f t="shared" si="14"/>
        <v>0</v>
      </c>
      <c r="AB166" s="82" t="s">
        <v>540</v>
      </c>
      <c r="AC166" s="82">
        <v>0</v>
      </c>
      <c r="AD166" s="82">
        <v>0</v>
      </c>
      <c r="AE166" s="82">
        <v>0</v>
      </c>
      <c r="AF166" s="82">
        <v>0</v>
      </c>
      <c r="AG166">
        <f t="shared" si="15"/>
        <v>0</v>
      </c>
      <c r="AI166" s="90" t="s">
        <v>543</v>
      </c>
      <c r="AJ166" s="90" t="s">
        <v>244</v>
      </c>
      <c r="AX166" t="s">
        <v>543</v>
      </c>
      <c r="AY166" t="s">
        <v>244</v>
      </c>
      <c r="BB166" t="str">
        <f t="shared" si="13"/>
        <v>三林支行</v>
      </c>
      <c r="BC166" t="s">
        <v>252</v>
      </c>
      <c r="BD166">
        <v>0</v>
      </c>
    </row>
    <row r="167" ht="17.25" spans="25:56">
      <c r="Y167" s="87"/>
      <c r="Z167">
        <f t="shared" si="16"/>
        <v>0</v>
      </c>
      <c r="AA167" t="str">
        <f t="shared" si="14"/>
        <v>陆家嘴支行</v>
      </c>
      <c r="AB167" s="82" t="s">
        <v>224</v>
      </c>
      <c r="AC167" s="82">
        <v>0</v>
      </c>
      <c r="AD167" s="82">
        <v>0</v>
      </c>
      <c r="AE167" s="82">
        <v>0</v>
      </c>
      <c r="AF167" s="82">
        <v>0</v>
      </c>
      <c r="AG167" t="str">
        <f t="shared" si="15"/>
        <v>陆家嘴支行</v>
      </c>
      <c r="AI167" s="90" t="s">
        <v>546</v>
      </c>
      <c r="AJ167" s="90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ht="17.25" spans="25:56">
      <c r="Y168" s="87"/>
      <c r="Z168">
        <f t="shared" si="16"/>
        <v>0</v>
      </c>
      <c r="AA168">
        <f t="shared" si="14"/>
        <v>0</v>
      </c>
      <c r="AB168" s="82" t="s">
        <v>545</v>
      </c>
      <c r="AC168" s="82">
        <v>0</v>
      </c>
      <c r="AD168" s="82">
        <v>70000</v>
      </c>
      <c r="AE168" s="82">
        <v>0</v>
      </c>
      <c r="AF168" s="82">
        <v>70000</v>
      </c>
      <c r="AG168">
        <f t="shared" si="15"/>
        <v>0</v>
      </c>
      <c r="AI168" s="90" t="s">
        <v>548</v>
      </c>
      <c r="AJ168" s="90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ht="17.25" spans="25:56">
      <c r="Y169" s="87"/>
      <c r="Z169">
        <f t="shared" si="16"/>
        <v>0</v>
      </c>
      <c r="AA169" t="str">
        <f t="shared" si="14"/>
        <v>洋泾支行</v>
      </c>
      <c r="AB169" s="82" t="s">
        <v>95</v>
      </c>
      <c r="AC169" s="82">
        <v>0</v>
      </c>
      <c r="AD169" s="82">
        <v>0</v>
      </c>
      <c r="AE169" s="82">
        <v>0</v>
      </c>
      <c r="AF169" s="82">
        <v>0</v>
      </c>
      <c r="AG169" t="str">
        <f t="shared" si="15"/>
        <v>洋泾支行</v>
      </c>
      <c r="AI169" s="90" t="s">
        <v>551</v>
      </c>
      <c r="AJ169" s="90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ht="17.25" spans="25:56">
      <c r="Y170" s="87"/>
      <c r="Z170">
        <f t="shared" si="16"/>
        <v>0</v>
      </c>
      <c r="AA170">
        <f t="shared" si="14"/>
        <v>0</v>
      </c>
      <c r="AB170" s="82" t="s">
        <v>550</v>
      </c>
      <c r="AC170" s="82">
        <v>0</v>
      </c>
      <c r="AD170" s="82">
        <v>0</v>
      </c>
      <c r="AE170" s="82">
        <v>0</v>
      </c>
      <c r="AF170" s="82">
        <v>0</v>
      </c>
      <c r="AG170">
        <f t="shared" si="15"/>
        <v>0</v>
      </c>
      <c r="AI170" s="90" t="s">
        <v>554</v>
      </c>
      <c r="AJ170" s="90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ht="17.25" spans="25:56">
      <c r="Y171" s="87"/>
      <c r="Z171">
        <f t="shared" si="16"/>
        <v>0</v>
      </c>
      <c r="AA171" t="str">
        <f t="shared" si="14"/>
        <v>新园路支行</v>
      </c>
      <c r="AB171" s="82" t="s">
        <v>553</v>
      </c>
      <c r="AC171" s="82">
        <v>0</v>
      </c>
      <c r="AD171" s="82">
        <v>0</v>
      </c>
      <c r="AE171" s="82">
        <v>0</v>
      </c>
      <c r="AF171" s="82">
        <v>0</v>
      </c>
      <c r="AG171" t="str">
        <f t="shared" si="15"/>
        <v>新园路支行</v>
      </c>
      <c r="AI171" s="90" t="s">
        <v>557</v>
      </c>
      <c r="AJ171" s="90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ht="17.25" spans="25:56">
      <c r="Y172" s="87"/>
      <c r="Z172">
        <f t="shared" si="16"/>
        <v>0</v>
      </c>
      <c r="AA172" t="str">
        <f t="shared" si="14"/>
        <v>六里支行</v>
      </c>
      <c r="AB172" s="82" t="s">
        <v>556</v>
      </c>
      <c r="AC172" s="82">
        <v>0</v>
      </c>
      <c r="AD172" s="82">
        <v>0</v>
      </c>
      <c r="AE172" s="82">
        <v>0</v>
      </c>
      <c r="AF172" s="82">
        <v>0</v>
      </c>
      <c r="AG172" t="str">
        <f t="shared" si="15"/>
        <v>六里支行</v>
      </c>
      <c r="AI172" s="90" t="s">
        <v>559</v>
      </c>
      <c r="AJ172" s="90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ht="17.25" spans="25:56">
      <c r="Y173" s="87"/>
      <c r="Z173">
        <f t="shared" si="16"/>
        <v>0</v>
      </c>
      <c r="AA173" t="str">
        <f t="shared" si="14"/>
        <v>运营管理部</v>
      </c>
      <c r="AB173" s="82" t="s">
        <v>341</v>
      </c>
      <c r="AC173" s="82">
        <v>0</v>
      </c>
      <c r="AD173" s="82">
        <v>0</v>
      </c>
      <c r="AE173" s="82">
        <v>0</v>
      </c>
      <c r="AF173" s="82">
        <v>0</v>
      </c>
      <c r="AG173" t="str">
        <f t="shared" si="15"/>
        <v>运营管理部</v>
      </c>
      <c r="AI173" s="89" t="s">
        <v>561</v>
      </c>
      <c r="AJ173" s="90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ht="17.25" spans="25:56">
      <c r="Y174" s="87"/>
      <c r="Z174">
        <f t="shared" si="16"/>
        <v>0</v>
      </c>
      <c r="AA174">
        <f t="shared" si="14"/>
        <v>0</v>
      </c>
      <c r="AB174" s="82" t="s">
        <v>560</v>
      </c>
      <c r="AC174" s="82">
        <v>0</v>
      </c>
      <c r="AD174" s="82">
        <v>0</v>
      </c>
      <c r="AE174" s="82">
        <v>0</v>
      </c>
      <c r="AF174" s="82">
        <v>0</v>
      </c>
      <c r="AG174">
        <f t="shared" si="15"/>
        <v>0</v>
      </c>
      <c r="AI174" s="91" t="s">
        <v>562</v>
      </c>
      <c r="AJ174" s="90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ht="17.25" spans="25:56">
      <c r="Y175" s="87"/>
      <c r="Z175">
        <f t="shared" si="16"/>
        <v>0</v>
      </c>
      <c r="AA175" t="str">
        <f t="shared" si="14"/>
        <v>零售市场部</v>
      </c>
      <c r="AB175" s="82" t="s">
        <v>101</v>
      </c>
      <c r="AC175" s="82">
        <v>0</v>
      </c>
      <c r="AD175" s="82">
        <v>0</v>
      </c>
      <c r="AE175" s="82">
        <v>0</v>
      </c>
      <c r="AF175" s="82">
        <v>0</v>
      </c>
      <c r="AG175" t="str">
        <f t="shared" si="15"/>
        <v>零售市场部</v>
      </c>
      <c r="AI175" s="91" t="s">
        <v>564</v>
      </c>
      <c r="AJ175" s="90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ht="17.25" spans="25:56">
      <c r="Y176" s="87"/>
      <c r="Z176">
        <f t="shared" si="16"/>
        <v>0</v>
      </c>
      <c r="AA176">
        <f t="shared" si="14"/>
        <v>0</v>
      </c>
      <c r="AB176" s="82" t="s">
        <v>563</v>
      </c>
      <c r="AC176" s="82">
        <v>0</v>
      </c>
      <c r="AD176" s="82">
        <v>0</v>
      </c>
      <c r="AE176" s="82">
        <v>0</v>
      </c>
      <c r="AF176" s="82">
        <v>0</v>
      </c>
      <c r="AG176">
        <f t="shared" si="15"/>
        <v>0</v>
      </c>
      <c r="AI176" s="90" t="s">
        <v>566</v>
      </c>
      <c r="AJ176" s="90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ht="17.25" spans="25:56">
      <c r="Y177" s="87"/>
      <c r="Z177">
        <f t="shared" si="16"/>
        <v>0</v>
      </c>
      <c r="AA177">
        <f t="shared" si="14"/>
        <v>0</v>
      </c>
      <c r="AB177" s="82" t="s">
        <v>565</v>
      </c>
      <c r="AC177" s="82">
        <v>0</v>
      </c>
      <c r="AD177" s="82">
        <v>0</v>
      </c>
      <c r="AE177" s="82">
        <v>0</v>
      </c>
      <c r="AF177" s="82">
        <v>0</v>
      </c>
      <c r="AG177">
        <f t="shared" si="15"/>
        <v>0</v>
      </c>
      <c r="AI177" s="90" t="s">
        <v>568</v>
      </c>
      <c r="AJ177" s="90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ht="17.25" spans="25:51">
      <c r="Y178" s="87"/>
      <c r="Z178">
        <f t="shared" si="16"/>
        <v>0</v>
      </c>
      <c r="AA178" t="str">
        <f t="shared" si="14"/>
        <v>张江支行</v>
      </c>
      <c r="AB178" s="82" t="s">
        <v>567</v>
      </c>
      <c r="AC178" s="82">
        <v>0</v>
      </c>
      <c r="AD178" s="82">
        <v>0</v>
      </c>
      <c r="AE178" s="82">
        <v>0</v>
      </c>
      <c r="AF178" s="82">
        <v>0</v>
      </c>
      <c r="AG178" t="str">
        <f t="shared" si="15"/>
        <v>张江支行</v>
      </c>
      <c r="AI178" s="90" t="s">
        <v>570</v>
      </c>
      <c r="AJ178" s="90" t="s">
        <v>259</v>
      </c>
      <c r="AX178" t="s">
        <v>570</v>
      </c>
      <c r="AY178" t="s">
        <v>259</v>
      </c>
    </row>
    <row r="179" ht="17.25" spans="25:51">
      <c r="Y179" s="87"/>
      <c r="Z179">
        <f t="shared" si="16"/>
        <v>0</v>
      </c>
      <c r="AA179" t="str">
        <f t="shared" si="14"/>
        <v>曹路支行</v>
      </c>
      <c r="AB179" s="82" t="s">
        <v>569</v>
      </c>
      <c r="AC179" s="82">
        <v>0</v>
      </c>
      <c r="AD179" s="82">
        <v>0</v>
      </c>
      <c r="AE179" s="82">
        <v>0</v>
      </c>
      <c r="AF179" s="82">
        <v>0</v>
      </c>
      <c r="AG179" t="str">
        <f t="shared" si="15"/>
        <v>曹路支行</v>
      </c>
      <c r="AI179" s="90" t="s">
        <v>572</v>
      </c>
      <c r="AJ179" s="90" t="s">
        <v>259</v>
      </c>
      <c r="AX179" t="s">
        <v>572</v>
      </c>
      <c r="AY179" t="s">
        <v>259</v>
      </c>
    </row>
    <row r="180" ht="17.25" spans="25:51">
      <c r="Y180" s="87"/>
      <c r="Z180">
        <f t="shared" si="16"/>
        <v>0</v>
      </c>
      <c r="AA180">
        <f t="shared" si="14"/>
        <v>0</v>
      </c>
      <c r="AB180" s="82" t="s">
        <v>571</v>
      </c>
      <c r="AC180" s="82">
        <v>0</v>
      </c>
      <c r="AD180" s="82">
        <v>0</v>
      </c>
      <c r="AE180" s="82">
        <v>0</v>
      </c>
      <c r="AF180" s="82">
        <v>500</v>
      </c>
      <c r="AG180">
        <f t="shared" si="15"/>
        <v>0</v>
      </c>
      <c r="AI180" s="93" t="s">
        <v>574</v>
      </c>
      <c r="AJ180" s="90" t="s">
        <v>259</v>
      </c>
      <c r="AX180" t="s">
        <v>574</v>
      </c>
      <c r="AY180" t="s">
        <v>259</v>
      </c>
    </row>
    <row r="181" ht="17.25" spans="25:51">
      <c r="Y181" s="87"/>
      <c r="Z181">
        <f t="shared" si="16"/>
        <v>0</v>
      </c>
      <c r="AA181" t="str">
        <f t="shared" si="14"/>
        <v>芳华分理处</v>
      </c>
      <c r="AB181" s="82" t="s">
        <v>573</v>
      </c>
      <c r="AC181" s="82">
        <v>0</v>
      </c>
      <c r="AD181" s="82">
        <v>33000</v>
      </c>
      <c r="AE181" s="82">
        <v>0</v>
      </c>
      <c r="AF181" s="82">
        <v>33000</v>
      </c>
      <c r="AG181" t="str">
        <f t="shared" si="15"/>
        <v>芳华分理处</v>
      </c>
      <c r="AI181" s="94" t="s">
        <v>576</v>
      </c>
      <c r="AJ181" s="90" t="s">
        <v>259</v>
      </c>
      <c r="AX181" t="s">
        <v>576</v>
      </c>
      <c r="AY181" t="s">
        <v>259</v>
      </c>
    </row>
    <row r="182" ht="17.25" spans="25:51">
      <c r="Y182" s="87"/>
      <c r="Z182">
        <f t="shared" si="16"/>
        <v>0</v>
      </c>
      <c r="AA182" t="str">
        <f t="shared" si="14"/>
        <v>高桥支行</v>
      </c>
      <c r="AB182" s="82" t="s">
        <v>575</v>
      </c>
      <c r="AC182" s="82">
        <v>0</v>
      </c>
      <c r="AD182" s="82">
        <v>0</v>
      </c>
      <c r="AE182" s="82">
        <v>0</v>
      </c>
      <c r="AF182" s="82">
        <v>0</v>
      </c>
      <c r="AG182" t="str">
        <f t="shared" si="15"/>
        <v>高桥支行</v>
      </c>
      <c r="AI182" s="90" t="s">
        <v>578</v>
      </c>
      <c r="AJ182" s="90" t="s">
        <v>259</v>
      </c>
      <c r="AX182" t="s">
        <v>578</v>
      </c>
      <c r="AY182" t="s">
        <v>259</v>
      </c>
    </row>
    <row r="183" ht="17.25" spans="25:51">
      <c r="Y183" s="87"/>
      <c r="Z183">
        <f t="shared" si="16"/>
        <v>0</v>
      </c>
      <c r="AA183" t="str">
        <f t="shared" si="14"/>
        <v>高东支行</v>
      </c>
      <c r="AB183" s="82" t="s">
        <v>577</v>
      </c>
      <c r="AC183" s="82">
        <v>0</v>
      </c>
      <c r="AD183" s="82">
        <v>0</v>
      </c>
      <c r="AE183" s="82">
        <v>0</v>
      </c>
      <c r="AF183" s="82">
        <v>0</v>
      </c>
      <c r="AG183" t="str">
        <f t="shared" si="15"/>
        <v>高东支行</v>
      </c>
      <c r="AI183" s="90" t="s">
        <v>580</v>
      </c>
      <c r="AJ183" s="90" t="s">
        <v>239</v>
      </c>
      <c r="AX183" t="s">
        <v>580</v>
      </c>
      <c r="AY183" t="s">
        <v>239</v>
      </c>
    </row>
    <row r="184" ht="17.25" spans="25:51">
      <c r="Y184" s="87"/>
      <c r="Z184">
        <f t="shared" si="16"/>
        <v>0</v>
      </c>
      <c r="AA184">
        <f t="shared" si="14"/>
        <v>0</v>
      </c>
      <c r="AB184" s="82" t="s">
        <v>579</v>
      </c>
      <c r="AC184" s="82">
        <v>0</v>
      </c>
      <c r="AD184" s="82">
        <v>0</v>
      </c>
      <c r="AE184" s="82">
        <v>0</v>
      </c>
      <c r="AF184" s="82">
        <v>0</v>
      </c>
      <c r="AG184">
        <f t="shared" si="15"/>
        <v>0</v>
      </c>
      <c r="AI184" s="90" t="s">
        <v>582</v>
      </c>
      <c r="AJ184" s="90" t="s">
        <v>239</v>
      </c>
      <c r="AX184" t="s">
        <v>582</v>
      </c>
      <c r="AY184" t="s">
        <v>239</v>
      </c>
    </row>
    <row r="185" ht="17.25" spans="25:51">
      <c r="Y185" s="87"/>
      <c r="Z185">
        <f t="shared" si="16"/>
        <v>0</v>
      </c>
      <c r="AA185">
        <f t="shared" si="14"/>
        <v>0</v>
      </c>
      <c r="AB185" s="82" t="s">
        <v>581</v>
      </c>
      <c r="AC185" s="82">
        <v>0</v>
      </c>
      <c r="AD185" s="82">
        <v>0</v>
      </c>
      <c r="AE185" s="82">
        <v>0</v>
      </c>
      <c r="AF185" s="82">
        <v>0</v>
      </c>
      <c r="AG185">
        <f t="shared" si="15"/>
        <v>0</v>
      </c>
      <c r="AI185" s="90" t="s">
        <v>584</v>
      </c>
      <c r="AJ185" s="90" t="s">
        <v>239</v>
      </c>
      <c r="AX185" t="s">
        <v>584</v>
      </c>
      <c r="AY185" t="s">
        <v>239</v>
      </c>
    </row>
    <row r="186" ht="17.25" spans="25:51">
      <c r="Y186" s="87"/>
      <c r="Z186">
        <f t="shared" si="16"/>
        <v>0</v>
      </c>
      <c r="AA186">
        <f t="shared" si="14"/>
        <v>0</v>
      </c>
      <c r="AB186" s="82" t="s">
        <v>583</v>
      </c>
      <c r="AC186" s="82">
        <v>0</v>
      </c>
      <c r="AD186" s="82">
        <v>0</v>
      </c>
      <c r="AE186" s="82">
        <v>0</v>
      </c>
      <c r="AF186" s="82">
        <v>0</v>
      </c>
      <c r="AG186">
        <f t="shared" si="15"/>
        <v>0</v>
      </c>
      <c r="AI186" s="90" t="s">
        <v>586</v>
      </c>
      <c r="AJ186" s="90" t="s">
        <v>239</v>
      </c>
      <c r="AX186" t="s">
        <v>586</v>
      </c>
      <c r="AY186" t="s">
        <v>239</v>
      </c>
    </row>
    <row r="187" ht="17.25" spans="25:51">
      <c r="Y187" s="87"/>
      <c r="Z187">
        <f t="shared" si="16"/>
        <v>0</v>
      </c>
      <c r="AA187" t="str">
        <f t="shared" si="14"/>
        <v>曹路支行</v>
      </c>
      <c r="AB187" s="82" t="s">
        <v>585</v>
      </c>
      <c r="AC187" s="82">
        <v>0</v>
      </c>
      <c r="AD187" s="82">
        <v>0</v>
      </c>
      <c r="AE187" s="82">
        <v>0</v>
      </c>
      <c r="AF187" s="82">
        <v>0</v>
      </c>
      <c r="AG187" t="str">
        <f t="shared" si="15"/>
        <v>曹路支行</v>
      </c>
      <c r="AI187" s="90" t="s">
        <v>588</v>
      </c>
      <c r="AJ187" s="90" t="s">
        <v>239</v>
      </c>
      <c r="AX187" t="s">
        <v>588</v>
      </c>
      <c r="AY187" t="s">
        <v>239</v>
      </c>
    </row>
    <row r="188" ht="17.25" spans="25:51">
      <c r="Y188" s="87"/>
      <c r="Z188">
        <f t="shared" si="16"/>
        <v>0</v>
      </c>
      <c r="AA188" t="str">
        <f t="shared" si="14"/>
        <v>三林支行</v>
      </c>
      <c r="AB188" s="82" t="s">
        <v>587</v>
      </c>
      <c r="AC188" s="82">
        <v>0</v>
      </c>
      <c r="AD188" s="82">
        <v>0</v>
      </c>
      <c r="AE188" s="82">
        <v>0</v>
      </c>
      <c r="AF188" s="82">
        <v>0</v>
      </c>
      <c r="AG188" t="str">
        <f t="shared" si="15"/>
        <v>三林支行</v>
      </c>
      <c r="AI188" s="90" t="s">
        <v>589</v>
      </c>
      <c r="AJ188" s="90" t="s">
        <v>239</v>
      </c>
      <c r="AX188" t="s">
        <v>589</v>
      </c>
      <c r="AY188" t="s">
        <v>239</v>
      </c>
    </row>
    <row r="189" ht="17.25" spans="25:51">
      <c r="Y189" s="87"/>
      <c r="Z189">
        <f t="shared" si="16"/>
        <v>0</v>
      </c>
      <c r="AA189" t="str">
        <f t="shared" si="14"/>
        <v>运营管理部业务保障部</v>
      </c>
      <c r="AB189" s="82" t="s">
        <v>415</v>
      </c>
      <c r="AC189" s="82">
        <v>0</v>
      </c>
      <c r="AD189" s="82">
        <v>0</v>
      </c>
      <c r="AE189" s="82">
        <v>0</v>
      </c>
      <c r="AF189" s="82">
        <v>0</v>
      </c>
      <c r="AG189" t="str">
        <f t="shared" si="15"/>
        <v>运营管理部业务保障部</v>
      </c>
      <c r="AI189" s="90" t="s">
        <v>590</v>
      </c>
      <c r="AJ189" s="90" t="s">
        <v>239</v>
      </c>
      <c r="AX189" t="s">
        <v>590</v>
      </c>
      <c r="AY189" t="s">
        <v>239</v>
      </c>
    </row>
    <row r="190" ht="17.25" spans="25:51">
      <c r="Y190" s="87"/>
      <c r="Z190">
        <f t="shared" si="16"/>
        <v>0</v>
      </c>
      <c r="AA190" t="str">
        <f t="shared" si="14"/>
        <v>凌兆分理处</v>
      </c>
      <c r="AB190" s="82" t="s">
        <v>236</v>
      </c>
      <c r="AC190" s="82">
        <v>0</v>
      </c>
      <c r="AD190" s="82">
        <v>0</v>
      </c>
      <c r="AE190" s="82">
        <v>0</v>
      </c>
      <c r="AF190" s="82">
        <v>0</v>
      </c>
      <c r="AG190" t="str">
        <f t="shared" si="15"/>
        <v>凌兆分理处</v>
      </c>
      <c r="AI190" s="94" t="s">
        <v>591</v>
      </c>
      <c r="AJ190" s="90" t="s">
        <v>239</v>
      </c>
      <c r="AX190" t="s">
        <v>591</v>
      </c>
      <c r="AY190" t="s">
        <v>239</v>
      </c>
    </row>
    <row r="191" ht="17.25" spans="25:51">
      <c r="Y191" s="87"/>
      <c r="Z191">
        <f t="shared" si="16"/>
        <v>0</v>
      </c>
      <c r="AA191" t="str">
        <f t="shared" si="14"/>
        <v>东沟支行</v>
      </c>
      <c r="AB191" s="82" t="s">
        <v>134</v>
      </c>
      <c r="AC191" s="82">
        <v>0</v>
      </c>
      <c r="AD191" s="82">
        <v>0</v>
      </c>
      <c r="AE191" s="82">
        <v>0</v>
      </c>
      <c r="AF191" s="82">
        <v>0</v>
      </c>
      <c r="AG191" t="str">
        <f t="shared" si="15"/>
        <v>东沟支行</v>
      </c>
      <c r="AI191" s="90" t="s">
        <v>352</v>
      </c>
      <c r="AJ191" s="90" t="s">
        <v>239</v>
      </c>
      <c r="AX191" t="s">
        <v>352</v>
      </c>
      <c r="AY191" t="s">
        <v>239</v>
      </c>
    </row>
    <row r="192" ht="17.25" spans="25:51">
      <c r="Y192" s="87"/>
      <c r="Z192">
        <f t="shared" si="16"/>
        <v>0</v>
      </c>
      <c r="AA192" t="str">
        <f t="shared" si="14"/>
        <v>潼港分理处</v>
      </c>
      <c r="AB192" s="82" t="s">
        <v>245</v>
      </c>
      <c r="AC192" s="82">
        <v>0</v>
      </c>
      <c r="AD192" s="82">
        <v>0</v>
      </c>
      <c r="AE192" s="82">
        <v>0</v>
      </c>
      <c r="AF192" s="82">
        <v>6000</v>
      </c>
      <c r="AG192" t="str">
        <f t="shared" si="15"/>
        <v>潼港分理处</v>
      </c>
      <c r="AI192" s="90" t="s">
        <v>593</v>
      </c>
      <c r="AJ192" s="90" t="s">
        <v>73</v>
      </c>
      <c r="AX192" t="s">
        <v>593</v>
      </c>
      <c r="AY192" t="s">
        <v>73</v>
      </c>
    </row>
    <row r="193" ht="17.25" spans="25:51">
      <c r="Y193" s="87"/>
      <c r="Z193">
        <f t="shared" si="16"/>
        <v>0</v>
      </c>
      <c r="AA193" t="str">
        <f t="shared" si="14"/>
        <v>曹路支行</v>
      </c>
      <c r="AB193" s="82" t="s">
        <v>592</v>
      </c>
      <c r="AC193" s="82">
        <v>0</v>
      </c>
      <c r="AD193" s="82">
        <v>0</v>
      </c>
      <c r="AE193" s="82">
        <v>0</v>
      </c>
      <c r="AF193" s="82">
        <v>0</v>
      </c>
      <c r="AG193" t="str">
        <f t="shared" si="15"/>
        <v>曹路支行</v>
      </c>
      <c r="AI193" s="90" t="s">
        <v>595</v>
      </c>
      <c r="AJ193" s="90" t="s">
        <v>73</v>
      </c>
      <c r="AX193" t="s">
        <v>595</v>
      </c>
      <c r="AY193" t="s">
        <v>73</v>
      </c>
    </row>
    <row r="194" ht="17.25" spans="25:51">
      <c r="Y194" s="87"/>
      <c r="Z194">
        <f t="shared" si="16"/>
        <v>0</v>
      </c>
      <c r="AA194">
        <f t="shared" ref="AA194:AA257" si="17">AG194</f>
        <v>0</v>
      </c>
      <c r="AB194" s="82" t="s">
        <v>594</v>
      </c>
      <c r="AC194" s="82">
        <v>0</v>
      </c>
      <c r="AD194" s="82">
        <v>0</v>
      </c>
      <c r="AE194" s="82">
        <v>0</v>
      </c>
      <c r="AF194" s="82">
        <v>0</v>
      </c>
      <c r="AG194">
        <f t="shared" ref="AG194:AG257" si="18">IFERROR(VLOOKUP(AB194,$AI:$AJ,2,FALSE),0)</f>
        <v>0</v>
      </c>
      <c r="AI194" s="90" t="s">
        <v>331</v>
      </c>
      <c r="AJ194" s="90" t="s">
        <v>73</v>
      </c>
      <c r="AK194" t="s">
        <v>263</v>
      </c>
      <c r="AX194" t="s">
        <v>331</v>
      </c>
      <c r="AY194" t="s">
        <v>73</v>
      </c>
    </row>
    <row r="195" ht="17.25" spans="25:51">
      <c r="Y195" s="87"/>
      <c r="Z195">
        <f t="shared" si="16"/>
        <v>0</v>
      </c>
      <c r="AA195" t="str">
        <f t="shared" si="17"/>
        <v>民耀分理处</v>
      </c>
      <c r="AB195" s="82" t="s">
        <v>248</v>
      </c>
      <c r="AC195" s="82">
        <v>0</v>
      </c>
      <c r="AD195" s="82">
        <v>0</v>
      </c>
      <c r="AE195" s="82">
        <v>0</v>
      </c>
      <c r="AF195" s="82">
        <v>0</v>
      </c>
      <c r="AG195" t="str">
        <f t="shared" si="18"/>
        <v>民耀分理处</v>
      </c>
      <c r="AI195" s="90" t="s">
        <v>597</v>
      </c>
      <c r="AJ195" s="90" t="s">
        <v>73</v>
      </c>
      <c r="AK195" t="s">
        <v>263</v>
      </c>
      <c r="AX195" t="s">
        <v>597</v>
      </c>
      <c r="AY195" t="s">
        <v>73</v>
      </c>
    </row>
    <row r="196" ht="17.25" spans="25:51">
      <c r="Y196" s="87"/>
      <c r="Z196">
        <f t="shared" ref="Z196:Z259" si="19">P196-Y196</f>
        <v>0</v>
      </c>
      <c r="AA196" t="str">
        <f t="shared" si="17"/>
        <v>张江支行</v>
      </c>
      <c r="AB196" s="82" t="s">
        <v>596</v>
      </c>
      <c r="AC196" s="82">
        <v>0</v>
      </c>
      <c r="AD196" s="82">
        <v>0</v>
      </c>
      <c r="AE196" s="82">
        <v>0</v>
      </c>
      <c r="AF196" s="82">
        <v>0</v>
      </c>
      <c r="AG196" t="str">
        <f t="shared" si="18"/>
        <v>张江支行</v>
      </c>
      <c r="AI196" s="90" t="s">
        <v>410</v>
      </c>
      <c r="AJ196" s="90" t="s">
        <v>73</v>
      </c>
      <c r="AK196" t="s">
        <v>263</v>
      </c>
      <c r="AX196" t="s">
        <v>410</v>
      </c>
      <c r="AY196" t="s">
        <v>73</v>
      </c>
    </row>
    <row r="197" ht="17.25" spans="25:51">
      <c r="Y197" s="87"/>
      <c r="Z197">
        <f t="shared" si="19"/>
        <v>0</v>
      </c>
      <c r="AA197" t="str">
        <f t="shared" si="17"/>
        <v>六里支行</v>
      </c>
      <c r="AB197" s="82" t="s">
        <v>108</v>
      </c>
      <c r="AC197" s="82">
        <v>0</v>
      </c>
      <c r="AD197" s="82">
        <v>0</v>
      </c>
      <c r="AE197" s="82">
        <v>0</v>
      </c>
      <c r="AF197" s="82">
        <v>0</v>
      </c>
      <c r="AG197" t="str">
        <f t="shared" si="18"/>
        <v>六里支行</v>
      </c>
      <c r="AI197" s="94" t="s">
        <v>598</v>
      </c>
      <c r="AJ197" s="90" t="s">
        <v>73</v>
      </c>
      <c r="AK197" t="s">
        <v>263</v>
      </c>
      <c r="AX197" t="s">
        <v>598</v>
      </c>
      <c r="AY197" t="s">
        <v>73</v>
      </c>
    </row>
    <row r="198" ht="17.25" spans="25:51">
      <c r="Y198" s="87"/>
      <c r="Z198">
        <f t="shared" si="19"/>
        <v>0</v>
      </c>
      <c r="AA198" t="str">
        <f t="shared" si="17"/>
        <v>零售金融部</v>
      </c>
      <c r="AB198" s="82" t="s">
        <v>282</v>
      </c>
      <c r="AC198" s="82">
        <v>0</v>
      </c>
      <c r="AD198" s="82">
        <v>0</v>
      </c>
      <c r="AE198" s="82">
        <v>0</v>
      </c>
      <c r="AF198" s="82">
        <v>0</v>
      </c>
      <c r="AG198" t="str">
        <f t="shared" si="18"/>
        <v>零售金融部</v>
      </c>
      <c r="AI198" s="90" t="s">
        <v>600</v>
      </c>
      <c r="AJ198" s="90" t="s">
        <v>73</v>
      </c>
      <c r="AK198" t="s">
        <v>263</v>
      </c>
      <c r="AX198" t="s">
        <v>600</v>
      </c>
      <c r="AY198" t="s">
        <v>73</v>
      </c>
    </row>
    <row r="199" ht="17.25" spans="25:51">
      <c r="Y199" s="87"/>
      <c r="Z199">
        <f t="shared" si="19"/>
        <v>0</v>
      </c>
      <c r="AA199" t="str">
        <f t="shared" si="17"/>
        <v>御桥分理处</v>
      </c>
      <c r="AB199" s="82" t="s">
        <v>599</v>
      </c>
      <c r="AC199" s="82">
        <v>0</v>
      </c>
      <c r="AD199" s="82">
        <v>0</v>
      </c>
      <c r="AE199" s="82">
        <v>0</v>
      </c>
      <c r="AF199" s="82">
        <v>0</v>
      </c>
      <c r="AG199" t="str">
        <f t="shared" si="18"/>
        <v>御桥分理处</v>
      </c>
      <c r="AI199" s="90" t="s">
        <v>602</v>
      </c>
      <c r="AJ199" s="90" t="s">
        <v>73</v>
      </c>
      <c r="AK199" t="s">
        <v>263</v>
      </c>
      <c r="AX199" t="s">
        <v>602</v>
      </c>
      <c r="AY199" t="s">
        <v>73</v>
      </c>
    </row>
    <row r="200" ht="17.25" spans="25:51">
      <c r="Y200" s="87"/>
      <c r="Z200">
        <f t="shared" si="19"/>
        <v>0</v>
      </c>
      <c r="AA200" t="str">
        <f t="shared" si="17"/>
        <v>三林支行</v>
      </c>
      <c r="AB200" s="82" t="s">
        <v>601</v>
      </c>
      <c r="AC200" s="82">
        <v>0</v>
      </c>
      <c r="AD200" s="82">
        <v>0</v>
      </c>
      <c r="AE200" s="82">
        <v>0</v>
      </c>
      <c r="AF200" s="82">
        <v>0</v>
      </c>
      <c r="AG200" t="str">
        <f t="shared" si="18"/>
        <v>三林支行</v>
      </c>
      <c r="AI200" s="90" t="s">
        <v>604</v>
      </c>
      <c r="AJ200" s="90" t="s">
        <v>73</v>
      </c>
      <c r="AK200" t="s">
        <v>263</v>
      </c>
      <c r="AX200" t="s">
        <v>604</v>
      </c>
      <c r="AY200" t="s">
        <v>73</v>
      </c>
    </row>
    <row r="201" ht="17.25" spans="25:51">
      <c r="Y201" s="87"/>
      <c r="Z201">
        <f t="shared" si="19"/>
        <v>0</v>
      </c>
      <c r="AA201">
        <f t="shared" si="17"/>
        <v>0</v>
      </c>
      <c r="AB201" s="82" t="s">
        <v>603</v>
      </c>
      <c r="AC201" s="82">
        <v>0</v>
      </c>
      <c r="AD201" s="82">
        <v>0</v>
      </c>
      <c r="AE201" s="82">
        <v>0</v>
      </c>
      <c r="AF201" s="82">
        <v>0</v>
      </c>
      <c r="AG201">
        <f t="shared" si="18"/>
        <v>0</v>
      </c>
      <c r="AI201" s="94" t="s">
        <v>262</v>
      </c>
      <c r="AJ201" s="90" t="s">
        <v>73</v>
      </c>
      <c r="AK201" t="s">
        <v>263</v>
      </c>
      <c r="AX201" t="s">
        <v>262</v>
      </c>
      <c r="AY201" t="s">
        <v>73</v>
      </c>
    </row>
    <row r="202" ht="17.25" spans="25:51">
      <c r="Y202" s="87"/>
      <c r="Z202">
        <f t="shared" si="19"/>
        <v>0</v>
      </c>
      <c r="AA202" t="str">
        <f t="shared" si="17"/>
        <v>零售市场部</v>
      </c>
      <c r="AB202" s="82" t="s">
        <v>255</v>
      </c>
      <c r="AC202" s="82">
        <v>0</v>
      </c>
      <c r="AD202" s="82">
        <v>0</v>
      </c>
      <c r="AE202" s="82">
        <v>0</v>
      </c>
      <c r="AF202" s="82">
        <v>0</v>
      </c>
      <c r="AG202" t="str">
        <f t="shared" si="18"/>
        <v>零售市场部</v>
      </c>
      <c r="AI202" s="90" t="s">
        <v>605</v>
      </c>
      <c r="AJ202" s="90" t="s">
        <v>235</v>
      </c>
      <c r="AX202" t="s">
        <v>605</v>
      </c>
      <c r="AY202" t="s">
        <v>235</v>
      </c>
    </row>
    <row r="203" ht="17.25" spans="25:51">
      <c r="Y203" s="87"/>
      <c r="Z203">
        <f t="shared" si="19"/>
        <v>0</v>
      </c>
      <c r="AA203" t="str">
        <f t="shared" si="17"/>
        <v>北蔡支行</v>
      </c>
      <c r="AB203" s="82" t="s">
        <v>260</v>
      </c>
      <c r="AC203" s="82">
        <v>0</v>
      </c>
      <c r="AD203" s="82">
        <v>0</v>
      </c>
      <c r="AE203" s="82">
        <v>0</v>
      </c>
      <c r="AF203" s="82">
        <v>0</v>
      </c>
      <c r="AG203" t="str">
        <f t="shared" si="18"/>
        <v>北蔡支行</v>
      </c>
      <c r="AI203" s="90" t="s">
        <v>607</v>
      </c>
      <c r="AJ203" s="90" t="s">
        <v>235</v>
      </c>
      <c r="AX203" t="s">
        <v>607</v>
      </c>
      <c r="AY203" t="s">
        <v>235</v>
      </c>
    </row>
    <row r="204" ht="17.25" spans="25:51">
      <c r="Y204" s="87"/>
      <c r="Z204">
        <f t="shared" si="19"/>
        <v>0</v>
      </c>
      <c r="AA204" t="str">
        <f t="shared" si="17"/>
        <v>金海华城分理处</v>
      </c>
      <c r="AB204" s="82" t="s">
        <v>606</v>
      </c>
      <c r="AC204" s="82">
        <v>0</v>
      </c>
      <c r="AD204" s="82">
        <v>0</v>
      </c>
      <c r="AE204" s="82">
        <v>0</v>
      </c>
      <c r="AF204" s="82">
        <v>0</v>
      </c>
      <c r="AG204" t="str">
        <f t="shared" si="18"/>
        <v>金海华城分理处</v>
      </c>
      <c r="AI204" s="90" t="s">
        <v>537</v>
      </c>
      <c r="AJ204" s="90" t="s">
        <v>235</v>
      </c>
      <c r="AX204" t="s">
        <v>537</v>
      </c>
      <c r="AY204" t="s">
        <v>235</v>
      </c>
    </row>
    <row r="205" ht="17.25" spans="25:51">
      <c r="Y205" s="87"/>
      <c r="Z205">
        <f t="shared" si="19"/>
        <v>0</v>
      </c>
      <c r="AA205" t="str">
        <f t="shared" si="17"/>
        <v>运营管理部</v>
      </c>
      <c r="AB205" s="82" t="s">
        <v>333</v>
      </c>
      <c r="AC205" s="82">
        <v>0</v>
      </c>
      <c r="AD205" s="82">
        <v>0</v>
      </c>
      <c r="AE205" s="82">
        <v>0</v>
      </c>
      <c r="AF205" s="82">
        <v>0</v>
      </c>
      <c r="AG205" t="str">
        <f t="shared" si="18"/>
        <v>运营管理部</v>
      </c>
      <c r="AI205" s="90" t="s">
        <v>608</v>
      </c>
      <c r="AJ205" s="90" t="s">
        <v>235</v>
      </c>
      <c r="AX205" t="s">
        <v>608</v>
      </c>
      <c r="AY205" t="s">
        <v>235</v>
      </c>
    </row>
    <row r="206" ht="17.25" spans="25:51">
      <c r="Y206" s="87"/>
      <c r="Z206">
        <f t="shared" si="19"/>
        <v>0</v>
      </c>
      <c r="AA206" t="str">
        <f t="shared" si="17"/>
        <v>合规内控部</v>
      </c>
      <c r="AB206" s="82" t="s">
        <v>470</v>
      </c>
      <c r="AC206" s="82">
        <v>0</v>
      </c>
      <c r="AD206" s="82">
        <v>0</v>
      </c>
      <c r="AE206" s="82">
        <v>0</v>
      </c>
      <c r="AF206" s="82">
        <v>0</v>
      </c>
      <c r="AG206" t="str">
        <f t="shared" si="18"/>
        <v>合规内控部</v>
      </c>
      <c r="AI206" s="89" t="s">
        <v>610</v>
      </c>
      <c r="AJ206" s="90" t="s">
        <v>66</v>
      </c>
      <c r="AK206" t="s">
        <v>267</v>
      </c>
      <c r="AX206" t="s">
        <v>610</v>
      </c>
      <c r="AY206" t="s">
        <v>66</v>
      </c>
    </row>
    <row r="207" ht="17.25" spans="25:51">
      <c r="Y207" s="87"/>
      <c r="Z207">
        <f t="shared" si="19"/>
        <v>0</v>
      </c>
      <c r="AA207" t="str">
        <f t="shared" si="17"/>
        <v>高行支行</v>
      </c>
      <c r="AB207" s="82" t="s">
        <v>609</v>
      </c>
      <c r="AC207" s="82">
        <v>0</v>
      </c>
      <c r="AD207" s="82">
        <v>0</v>
      </c>
      <c r="AE207" s="82">
        <v>0</v>
      </c>
      <c r="AF207" s="82">
        <v>0</v>
      </c>
      <c r="AG207" t="str">
        <f t="shared" si="18"/>
        <v>高行支行</v>
      </c>
      <c r="AI207" s="91" t="s">
        <v>275</v>
      </c>
      <c r="AJ207" s="90" t="s">
        <v>66</v>
      </c>
      <c r="AK207" t="s">
        <v>267</v>
      </c>
      <c r="AX207" t="s">
        <v>275</v>
      </c>
      <c r="AY207" t="s">
        <v>66</v>
      </c>
    </row>
    <row r="208" ht="17.25" spans="25:51">
      <c r="Y208" s="87"/>
      <c r="Z208">
        <f t="shared" si="19"/>
        <v>0</v>
      </c>
      <c r="AA208" t="str">
        <f t="shared" si="17"/>
        <v>风险管理部</v>
      </c>
      <c r="AB208" s="82" t="s">
        <v>513</v>
      </c>
      <c r="AC208" s="82">
        <v>0</v>
      </c>
      <c r="AD208" s="82">
        <v>0</v>
      </c>
      <c r="AE208" s="82">
        <v>0</v>
      </c>
      <c r="AF208" s="82">
        <v>0</v>
      </c>
      <c r="AG208" t="str">
        <f t="shared" si="18"/>
        <v>风险管理部</v>
      </c>
      <c r="AI208" s="90" t="s">
        <v>277</v>
      </c>
      <c r="AJ208" s="90" t="s">
        <v>66</v>
      </c>
      <c r="AK208" t="s">
        <v>267</v>
      </c>
      <c r="AX208" t="s">
        <v>277</v>
      </c>
      <c r="AY208" t="s">
        <v>66</v>
      </c>
    </row>
    <row r="209" ht="17.25" spans="25:51">
      <c r="Y209" s="87"/>
      <c r="Z209">
        <f t="shared" si="19"/>
        <v>0</v>
      </c>
      <c r="AA209" t="str">
        <f t="shared" si="17"/>
        <v>营业部</v>
      </c>
      <c r="AB209" s="82" t="s">
        <v>262</v>
      </c>
      <c r="AC209" s="82">
        <v>0</v>
      </c>
      <c r="AD209" s="82">
        <v>0</v>
      </c>
      <c r="AE209" s="82">
        <v>0</v>
      </c>
      <c r="AF209" s="82">
        <v>0</v>
      </c>
      <c r="AG209" t="str">
        <f t="shared" si="18"/>
        <v>营业部</v>
      </c>
      <c r="AI209" s="90" t="s">
        <v>313</v>
      </c>
      <c r="AJ209" s="90" t="s">
        <v>66</v>
      </c>
      <c r="AK209" t="s">
        <v>267</v>
      </c>
      <c r="AX209" t="s">
        <v>313</v>
      </c>
      <c r="AY209" t="s">
        <v>66</v>
      </c>
    </row>
    <row r="210" ht="17.25" spans="25:51">
      <c r="Y210" s="87"/>
      <c r="Z210">
        <f t="shared" si="19"/>
        <v>0</v>
      </c>
      <c r="AA210" t="str">
        <f t="shared" si="17"/>
        <v>运营管理部</v>
      </c>
      <c r="AB210" s="82" t="s">
        <v>344</v>
      </c>
      <c r="AC210" s="82">
        <v>0</v>
      </c>
      <c r="AD210" s="82">
        <v>0</v>
      </c>
      <c r="AE210" s="82">
        <v>0</v>
      </c>
      <c r="AF210" s="82">
        <v>0</v>
      </c>
      <c r="AG210" t="str">
        <f t="shared" si="18"/>
        <v>运营管理部</v>
      </c>
      <c r="AI210" s="90" t="s">
        <v>612</v>
      </c>
      <c r="AJ210" s="90" t="s">
        <v>66</v>
      </c>
      <c r="AK210" t="s">
        <v>267</v>
      </c>
      <c r="AX210" t="s">
        <v>612</v>
      </c>
      <c r="AY210" t="s">
        <v>66</v>
      </c>
    </row>
    <row r="211" ht="17.25" spans="25:51">
      <c r="Y211" s="87"/>
      <c r="Z211">
        <f t="shared" si="19"/>
        <v>0</v>
      </c>
      <c r="AA211" t="str">
        <f t="shared" si="17"/>
        <v>营业部</v>
      </c>
      <c r="AB211" s="82" t="s">
        <v>611</v>
      </c>
      <c r="AC211" s="82">
        <v>0</v>
      </c>
      <c r="AD211" s="82">
        <v>0</v>
      </c>
      <c r="AE211" s="82">
        <v>0</v>
      </c>
      <c r="AF211" s="82">
        <v>0</v>
      </c>
      <c r="AG211" t="str">
        <f t="shared" si="18"/>
        <v>营业部</v>
      </c>
      <c r="AI211" s="90" t="s">
        <v>614</v>
      </c>
      <c r="AJ211" s="90" t="s">
        <v>66</v>
      </c>
      <c r="AX211" t="s">
        <v>614</v>
      </c>
      <c r="AY211" t="s">
        <v>66</v>
      </c>
    </row>
    <row r="212" ht="17.25" spans="25:51">
      <c r="Y212" s="87"/>
      <c r="Z212">
        <f t="shared" si="19"/>
        <v>0</v>
      </c>
      <c r="AA212" t="str">
        <f t="shared" si="17"/>
        <v>香山分理处</v>
      </c>
      <c r="AB212" s="82" t="s">
        <v>613</v>
      </c>
      <c r="AC212" s="82">
        <v>1</v>
      </c>
      <c r="AD212" s="82">
        <v>0</v>
      </c>
      <c r="AE212" s="82">
        <v>3</v>
      </c>
      <c r="AF212" s="82">
        <v>0</v>
      </c>
      <c r="AG212" t="str">
        <f t="shared" si="18"/>
        <v>香山分理处</v>
      </c>
      <c r="AI212" s="90" t="s">
        <v>355</v>
      </c>
      <c r="AJ212" s="90" t="s">
        <v>100</v>
      </c>
      <c r="AX212" t="s">
        <v>355</v>
      </c>
      <c r="AY212" t="s">
        <v>100</v>
      </c>
    </row>
    <row r="213" ht="17.25" spans="25:51">
      <c r="Y213" s="87"/>
      <c r="Z213">
        <f t="shared" si="19"/>
        <v>0</v>
      </c>
      <c r="AA213" t="str">
        <f t="shared" si="17"/>
        <v>办公室</v>
      </c>
      <c r="AB213" s="82" t="s">
        <v>87</v>
      </c>
      <c r="AC213" s="82">
        <v>0</v>
      </c>
      <c r="AD213" s="82">
        <v>0</v>
      </c>
      <c r="AE213" s="82">
        <v>0</v>
      </c>
      <c r="AF213" s="82">
        <v>0</v>
      </c>
      <c r="AG213" t="str">
        <f t="shared" si="18"/>
        <v>办公室</v>
      </c>
      <c r="AI213" s="90" t="s">
        <v>423</v>
      </c>
      <c r="AJ213" s="90" t="s">
        <v>100</v>
      </c>
      <c r="AX213" t="s">
        <v>423</v>
      </c>
      <c r="AY213" t="s">
        <v>100</v>
      </c>
    </row>
    <row r="214" ht="17.25" spans="25:51">
      <c r="Y214" s="87"/>
      <c r="Z214">
        <f t="shared" si="19"/>
        <v>0</v>
      </c>
      <c r="AA214" t="str">
        <f t="shared" si="17"/>
        <v>和炯路支行</v>
      </c>
      <c r="AB214" s="82" t="s">
        <v>266</v>
      </c>
      <c r="AC214" s="82">
        <v>0</v>
      </c>
      <c r="AD214" s="82">
        <v>0</v>
      </c>
      <c r="AE214" s="82">
        <v>0</v>
      </c>
      <c r="AF214" s="82">
        <v>0</v>
      </c>
      <c r="AG214" t="str">
        <f t="shared" si="18"/>
        <v>和炯路支行</v>
      </c>
      <c r="AI214" s="90" t="s">
        <v>202</v>
      </c>
      <c r="AJ214" s="90" t="s">
        <v>100</v>
      </c>
      <c r="AX214" t="s">
        <v>202</v>
      </c>
      <c r="AY214" t="s">
        <v>100</v>
      </c>
    </row>
    <row r="215" ht="17.25" spans="25:51">
      <c r="Y215" s="87"/>
      <c r="Z215">
        <f t="shared" si="19"/>
        <v>0</v>
      </c>
      <c r="AA215" t="str">
        <f t="shared" si="17"/>
        <v>花木支行</v>
      </c>
      <c r="AB215" s="82" t="s">
        <v>270</v>
      </c>
      <c r="AC215" s="82">
        <v>0</v>
      </c>
      <c r="AD215" s="82">
        <v>0</v>
      </c>
      <c r="AE215" s="82">
        <v>0</v>
      </c>
      <c r="AF215" s="82">
        <v>0</v>
      </c>
      <c r="AG215" t="str">
        <f t="shared" si="18"/>
        <v>花木支行</v>
      </c>
      <c r="AI215" s="90" t="s">
        <v>403</v>
      </c>
      <c r="AJ215" s="90" t="s">
        <v>100</v>
      </c>
      <c r="AX215" t="s">
        <v>403</v>
      </c>
      <c r="AY215" t="s">
        <v>100</v>
      </c>
    </row>
    <row r="216" ht="17.25" spans="25:51">
      <c r="Y216" s="87"/>
      <c r="Z216">
        <f t="shared" si="19"/>
        <v>0</v>
      </c>
      <c r="AA216" t="str">
        <f t="shared" si="17"/>
        <v>运营管理部</v>
      </c>
      <c r="AB216" s="82" t="s">
        <v>309</v>
      </c>
      <c r="AC216" s="82">
        <v>0</v>
      </c>
      <c r="AD216" s="82">
        <v>0</v>
      </c>
      <c r="AE216" s="82">
        <v>0</v>
      </c>
      <c r="AF216" s="82">
        <v>0</v>
      </c>
      <c r="AG216" t="str">
        <f t="shared" si="18"/>
        <v>运营管理部</v>
      </c>
      <c r="AI216" s="90" t="s">
        <v>615</v>
      </c>
      <c r="AJ216" s="90" t="s">
        <v>100</v>
      </c>
      <c r="AK216" t="s">
        <v>263</v>
      </c>
      <c r="AX216" t="s">
        <v>615</v>
      </c>
      <c r="AY216" t="s">
        <v>100</v>
      </c>
    </row>
    <row r="217" ht="17.25" spans="25:51">
      <c r="Y217" s="87"/>
      <c r="Z217">
        <f t="shared" si="19"/>
        <v>0</v>
      </c>
      <c r="AA217" t="str">
        <f t="shared" si="17"/>
        <v>市场一部</v>
      </c>
      <c r="AB217" s="82" t="s">
        <v>589</v>
      </c>
      <c r="AC217" s="82">
        <v>0</v>
      </c>
      <c r="AD217" s="82">
        <v>0</v>
      </c>
      <c r="AE217" s="82">
        <v>0</v>
      </c>
      <c r="AF217" s="82">
        <v>0</v>
      </c>
      <c r="AG217" t="str">
        <f t="shared" si="18"/>
        <v>市场一部</v>
      </c>
      <c r="AI217" s="90" t="s">
        <v>617</v>
      </c>
      <c r="AJ217" s="90" t="s">
        <v>100</v>
      </c>
      <c r="AX217" t="s">
        <v>617</v>
      </c>
      <c r="AY217" t="s">
        <v>100</v>
      </c>
    </row>
    <row r="218" ht="17.25" spans="25:51">
      <c r="Y218" s="87"/>
      <c r="Z218">
        <f t="shared" si="19"/>
        <v>0</v>
      </c>
      <c r="AA218" t="str">
        <f t="shared" si="17"/>
        <v>民耀分理处</v>
      </c>
      <c r="AB218" s="82" t="s">
        <v>616</v>
      </c>
      <c r="AC218" s="82">
        <v>0</v>
      </c>
      <c r="AD218" s="82">
        <v>0</v>
      </c>
      <c r="AE218" s="82">
        <v>0</v>
      </c>
      <c r="AF218" s="82">
        <v>0</v>
      </c>
      <c r="AG218" t="str">
        <f t="shared" si="18"/>
        <v>民耀分理处</v>
      </c>
      <c r="AI218" s="90" t="s">
        <v>280</v>
      </c>
      <c r="AJ218" s="90" t="s">
        <v>100</v>
      </c>
      <c r="AX218" t="s">
        <v>280</v>
      </c>
      <c r="AY218" t="s">
        <v>100</v>
      </c>
    </row>
    <row r="219" ht="17.25" spans="25:51">
      <c r="Y219" s="87"/>
      <c r="Z219">
        <f t="shared" si="19"/>
        <v>0</v>
      </c>
      <c r="AA219">
        <f t="shared" si="17"/>
        <v>0</v>
      </c>
      <c r="AB219" s="82" t="s">
        <v>141</v>
      </c>
      <c r="AC219" s="82">
        <v>0</v>
      </c>
      <c r="AD219" s="82">
        <v>0</v>
      </c>
      <c r="AE219" s="82">
        <v>0</v>
      </c>
      <c r="AF219" s="82">
        <v>0</v>
      </c>
      <c r="AG219">
        <f t="shared" si="18"/>
        <v>0</v>
      </c>
      <c r="AI219" s="90" t="s">
        <v>618</v>
      </c>
      <c r="AJ219" s="90" t="s">
        <v>100</v>
      </c>
      <c r="AX219" t="s">
        <v>618</v>
      </c>
      <c r="AY219" t="s">
        <v>100</v>
      </c>
    </row>
    <row r="220" ht="17.25" spans="25:51">
      <c r="Y220" s="87"/>
      <c r="Z220">
        <f t="shared" si="19"/>
        <v>0</v>
      </c>
      <c r="AA220" t="str">
        <f t="shared" si="17"/>
        <v>张江支行</v>
      </c>
      <c r="AB220" s="82" t="s">
        <v>275</v>
      </c>
      <c r="AC220" s="82">
        <v>0</v>
      </c>
      <c r="AD220" s="82">
        <v>0</v>
      </c>
      <c r="AE220" s="82">
        <v>0</v>
      </c>
      <c r="AF220" s="82">
        <v>0</v>
      </c>
      <c r="AG220" t="str">
        <f t="shared" si="18"/>
        <v>张江支行</v>
      </c>
      <c r="AI220" s="90" t="s">
        <v>620</v>
      </c>
      <c r="AJ220" s="90" t="s">
        <v>100</v>
      </c>
      <c r="AX220" t="s">
        <v>620</v>
      </c>
      <c r="AY220" t="s">
        <v>100</v>
      </c>
    </row>
    <row r="221" ht="17.25" spans="25:51">
      <c r="Y221" s="87"/>
      <c r="Z221">
        <f t="shared" si="19"/>
        <v>0</v>
      </c>
      <c r="AA221" t="str">
        <f t="shared" si="17"/>
        <v>营业部</v>
      </c>
      <c r="AB221" s="82" t="s">
        <v>619</v>
      </c>
      <c r="AC221" s="82">
        <v>0</v>
      </c>
      <c r="AD221" s="82">
        <v>0</v>
      </c>
      <c r="AE221" s="82">
        <v>0</v>
      </c>
      <c r="AF221" s="82">
        <v>0</v>
      </c>
      <c r="AG221" t="str">
        <f t="shared" si="18"/>
        <v>营业部</v>
      </c>
      <c r="AI221" s="90" t="s">
        <v>408</v>
      </c>
      <c r="AJ221" s="90" t="s">
        <v>100</v>
      </c>
      <c r="AX221" t="s">
        <v>408</v>
      </c>
      <c r="AY221" t="s">
        <v>100</v>
      </c>
    </row>
    <row r="222" ht="17.25" spans="25:51">
      <c r="Y222" s="87"/>
      <c r="Z222">
        <f t="shared" si="19"/>
        <v>0</v>
      </c>
      <c r="AA222">
        <f t="shared" si="17"/>
        <v>0</v>
      </c>
      <c r="AB222" s="82" t="s">
        <v>621</v>
      </c>
      <c r="AC222" s="82">
        <v>0</v>
      </c>
      <c r="AD222" s="82">
        <v>0</v>
      </c>
      <c r="AE222" s="82">
        <v>0</v>
      </c>
      <c r="AF222" s="82">
        <v>0</v>
      </c>
      <c r="AG222">
        <f t="shared" si="18"/>
        <v>0</v>
      </c>
      <c r="AI222" s="90" t="s">
        <v>162</v>
      </c>
      <c r="AJ222" s="90" t="s">
        <v>100</v>
      </c>
      <c r="AX222" t="s">
        <v>162</v>
      </c>
      <c r="AY222" t="s">
        <v>100</v>
      </c>
    </row>
    <row r="223" ht="17.25" spans="25:51">
      <c r="Y223" s="87"/>
      <c r="Z223">
        <f t="shared" si="19"/>
        <v>0</v>
      </c>
      <c r="AA223" t="str">
        <f t="shared" si="17"/>
        <v>风险管理部</v>
      </c>
      <c r="AB223" s="82" t="s">
        <v>515</v>
      </c>
      <c r="AC223" s="82">
        <v>0</v>
      </c>
      <c r="AD223" s="82">
        <v>0</v>
      </c>
      <c r="AE223" s="82">
        <v>0</v>
      </c>
      <c r="AF223" s="82">
        <v>0</v>
      </c>
      <c r="AG223" t="str">
        <f t="shared" si="18"/>
        <v>风险管理部</v>
      </c>
      <c r="AI223" s="90" t="s">
        <v>173</v>
      </c>
      <c r="AJ223" s="90" t="s">
        <v>100</v>
      </c>
      <c r="AX223" t="s">
        <v>173</v>
      </c>
      <c r="AY223" t="s">
        <v>100</v>
      </c>
    </row>
    <row r="224" ht="17.25" spans="25:51">
      <c r="Y224" s="87"/>
      <c r="Z224">
        <f t="shared" si="19"/>
        <v>0</v>
      </c>
      <c r="AA224">
        <f t="shared" si="17"/>
        <v>0</v>
      </c>
      <c r="AB224" s="82" t="s">
        <v>622</v>
      </c>
      <c r="AC224" s="82">
        <v>0</v>
      </c>
      <c r="AD224" s="82">
        <v>0</v>
      </c>
      <c r="AE224" s="82">
        <v>0</v>
      </c>
      <c r="AF224" s="82">
        <v>0</v>
      </c>
      <c r="AG224">
        <f t="shared" si="18"/>
        <v>0</v>
      </c>
      <c r="AI224" s="90" t="s">
        <v>195</v>
      </c>
      <c r="AJ224" s="90" t="s">
        <v>100</v>
      </c>
      <c r="AX224" t="s">
        <v>195</v>
      </c>
      <c r="AY224" t="s">
        <v>100</v>
      </c>
    </row>
    <row r="225" ht="17.25" spans="25:51">
      <c r="Y225" s="87"/>
      <c r="Z225">
        <f t="shared" si="19"/>
        <v>0</v>
      </c>
      <c r="AA225" t="str">
        <f t="shared" si="17"/>
        <v>公司金融部</v>
      </c>
      <c r="AB225" s="82" t="s">
        <v>223</v>
      </c>
      <c r="AC225" s="82">
        <v>0</v>
      </c>
      <c r="AD225" s="82">
        <v>0</v>
      </c>
      <c r="AE225" s="82">
        <v>0</v>
      </c>
      <c r="AF225" s="82">
        <v>0</v>
      </c>
      <c r="AG225" t="str">
        <f t="shared" si="18"/>
        <v>公司金融部</v>
      </c>
      <c r="AI225" s="95" t="s">
        <v>65</v>
      </c>
      <c r="AJ225" s="90" t="s">
        <v>100</v>
      </c>
      <c r="AX225" t="s">
        <v>65</v>
      </c>
      <c r="AY225" t="s">
        <v>100</v>
      </c>
    </row>
    <row r="226" ht="17.25" spans="25:51">
      <c r="Y226" s="87"/>
      <c r="Z226">
        <f t="shared" si="19"/>
        <v>0</v>
      </c>
      <c r="AA226" t="str">
        <f t="shared" si="17"/>
        <v>张江支行</v>
      </c>
      <c r="AB226" s="82" t="s">
        <v>277</v>
      </c>
      <c r="AC226" s="82">
        <v>0</v>
      </c>
      <c r="AD226" s="82">
        <v>0</v>
      </c>
      <c r="AE226" s="82">
        <v>0</v>
      </c>
      <c r="AF226" s="82">
        <v>0</v>
      </c>
      <c r="AG226" t="str">
        <f t="shared" si="18"/>
        <v>张江支行</v>
      </c>
      <c r="AI226" s="93" t="s">
        <v>77</v>
      </c>
      <c r="AJ226" s="90" t="s">
        <v>100</v>
      </c>
      <c r="AX226" t="s">
        <v>77</v>
      </c>
      <c r="AY226" t="s">
        <v>100</v>
      </c>
    </row>
    <row r="227" ht="17.25" spans="25:51">
      <c r="Y227" s="87"/>
      <c r="Z227">
        <f t="shared" si="19"/>
        <v>0</v>
      </c>
      <c r="AA227" t="str">
        <f t="shared" si="17"/>
        <v>运营管理部</v>
      </c>
      <c r="AB227" s="82" t="s">
        <v>412</v>
      </c>
      <c r="AC227" s="82">
        <v>0</v>
      </c>
      <c r="AD227" s="82">
        <v>0</v>
      </c>
      <c r="AE227" s="82">
        <v>0</v>
      </c>
      <c r="AF227" s="82">
        <v>0</v>
      </c>
      <c r="AG227" t="str">
        <f t="shared" si="18"/>
        <v>运营管理部</v>
      </c>
      <c r="AI227" s="90" t="s">
        <v>206</v>
      </c>
      <c r="AJ227" s="90" t="s">
        <v>100</v>
      </c>
      <c r="AX227" t="s">
        <v>206</v>
      </c>
      <c r="AY227" t="s">
        <v>100</v>
      </c>
    </row>
    <row r="228" ht="17.25" spans="25:51">
      <c r="Y228" s="87"/>
      <c r="Z228">
        <f t="shared" si="19"/>
        <v>0</v>
      </c>
      <c r="AA228" t="str">
        <f t="shared" si="17"/>
        <v>三林支行</v>
      </c>
      <c r="AB228" s="82" t="s">
        <v>623</v>
      </c>
      <c r="AC228" s="82">
        <v>0</v>
      </c>
      <c r="AD228" s="82">
        <v>0</v>
      </c>
      <c r="AE228" s="82">
        <v>0</v>
      </c>
      <c r="AF228" s="82">
        <v>0</v>
      </c>
      <c r="AG228" t="str">
        <f t="shared" si="18"/>
        <v>三林支行</v>
      </c>
      <c r="AI228" s="96" t="s">
        <v>33</v>
      </c>
      <c r="AJ228" s="90" t="s">
        <v>100</v>
      </c>
      <c r="AX228" t="s">
        <v>33</v>
      </c>
      <c r="AY228" t="s">
        <v>100</v>
      </c>
    </row>
    <row r="229" ht="17.25" spans="25:51">
      <c r="Y229" s="87"/>
      <c r="Z229">
        <f t="shared" si="19"/>
        <v>0</v>
      </c>
      <c r="AA229">
        <f t="shared" si="17"/>
        <v>0</v>
      </c>
      <c r="AB229" s="82" t="s">
        <v>624</v>
      </c>
      <c r="AC229" s="82">
        <v>0</v>
      </c>
      <c r="AD229" s="82">
        <v>0</v>
      </c>
      <c r="AE229" s="82">
        <v>0</v>
      </c>
      <c r="AF229" s="82">
        <v>0</v>
      </c>
      <c r="AG229">
        <f t="shared" si="18"/>
        <v>0</v>
      </c>
      <c r="AI229" s="96" t="s">
        <v>255</v>
      </c>
      <c r="AJ229" s="90" t="s">
        <v>100</v>
      </c>
      <c r="AX229" t="s">
        <v>255</v>
      </c>
      <c r="AY229" t="s">
        <v>100</v>
      </c>
    </row>
    <row r="230" ht="17.25" spans="25:51">
      <c r="Y230" s="87"/>
      <c r="Z230">
        <f t="shared" si="19"/>
        <v>0</v>
      </c>
      <c r="AA230" t="str">
        <f t="shared" si="17"/>
        <v>零售市场部</v>
      </c>
      <c r="AB230" s="82" t="s">
        <v>280</v>
      </c>
      <c r="AC230" s="82">
        <v>0</v>
      </c>
      <c r="AD230" s="82">
        <v>0</v>
      </c>
      <c r="AE230" s="82">
        <v>0</v>
      </c>
      <c r="AF230" s="82">
        <v>0</v>
      </c>
      <c r="AG230" t="str">
        <f t="shared" si="18"/>
        <v>零售市场部</v>
      </c>
      <c r="AI230" s="90" t="s">
        <v>116</v>
      </c>
      <c r="AJ230" s="90" t="s">
        <v>100</v>
      </c>
      <c r="AX230" t="s">
        <v>116</v>
      </c>
      <c r="AY230" t="s">
        <v>100</v>
      </c>
    </row>
    <row r="231" ht="17.25" spans="25:51">
      <c r="Y231" s="87"/>
      <c r="Z231">
        <f t="shared" si="19"/>
        <v>0</v>
      </c>
      <c r="AA231" t="str">
        <f t="shared" si="17"/>
        <v>唐镇支行</v>
      </c>
      <c r="AB231" s="82" t="s">
        <v>625</v>
      </c>
      <c r="AC231" s="82">
        <v>0</v>
      </c>
      <c r="AD231" s="82">
        <v>0</v>
      </c>
      <c r="AE231" s="82">
        <v>0</v>
      </c>
      <c r="AF231" s="82">
        <v>0</v>
      </c>
      <c r="AG231" t="str">
        <f t="shared" si="18"/>
        <v>唐镇支行</v>
      </c>
      <c r="AI231" s="90" t="s">
        <v>158</v>
      </c>
      <c r="AJ231" s="90" t="s">
        <v>100</v>
      </c>
      <c r="AX231" t="s">
        <v>158</v>
      </c>
      <c r="AY231" t="s">
        <v>100</v>
      </c>
    </row>
    <row r="232" ht="17.25" spans="25:51">
      <c r="Y232" s="87"/>
      <c r="Z232">
        <f t="shared" si="19"/>
        <v>0</v>
      </c>
      <c r="AA232" t="str">
        <f t="shared" si="17"/>
        <v>川沙支行</v>
      </c>
      <c r="AB232" s="82" t="s">
        <v>283</v>
      </c>
      <c r="AC232" s="82">
        <v>0</v>
      </c>
      <c r="AD232" s="82">
        <v>0</v>
      </c>
      <c r="AE232" s="82">
        <v>1</v>
      </c>
      <c r="AF232" s="82">
        <v>0</v>
      </c>
      <c r="AG232" t="str">
        <f t="shared" si="18"/>
        <v>川沙支行</v>
      </c>
      <c r="AI232" s="90" t="s">
        <v>185</v>
      </c>
      <c r="AJ232" s="90" t="s">
        <v>100</v>
      </c>
      <c r="AX232" t="s">
        <v>185</v>
      </c>
      <c r="AY232" t="s">
        <v>100</v>
      </c>
    </row>
    <row r="233" ht="17.25" spans="25:51">
      <c r="Y233" s="87"/>
      <c r="Z233">
        <f t="shared" si="19"/>
        <v>0</v>
      </c>
      <c r="AA233" t="str">
        <f t="shared" si="17"/>
        <v>高东支行</v>
      </c>
      <c r="AB233" s="82" t="s">
        <v>287</v>
      </c>
      <c r="AC233" s="82">
        <v>0</v>
      </c>
      <c r="AD233" s="82">
        <v>0</v>
      </c>
      <c r="AE233" s="82">
        <v>1</v>
      </c>
      <c r="AF233" s="82">
        <v>5000</v>
      </c>
      <c r="AG233" t="str">
        <f t="shared" si="18"/>
        <v>高东支行</v>
      </c>
      <c r="AI233" s="90" t="s">
        <v>56</v>
      </c>
      <c r="AJ233" s="90" t="s">
        <v>100</v>
      </c>
      <c r="AX233" t="s">
        <v>56</v>
      </c>
      <c r="AY233" t="s">
        <v>100</v>
      </c>
    </row>
    <row r="234" ht="17.25" spans="25:51">
      <c r="Y234" s="87"/>
      <c r="Z234">
        <f t="shared" si="19"/>
        <v>0</v>
      </c>
      <c r="AA234" t="str">
        <f t="shared" si="17"/>
        <v>陆家嘴支行</v>
      </c>
      <c r="AB234" s="82" t="s">
        <v>291</v>
      </c>
      <c r="AC234" s="82">
        <v>0</v>
      </c>
      <c r="AD234" s="82">
        <v>0</v>
      </c>
      <c r="AE234" s="82">
        <v>0</v>
      </c>
      <c r="AF234" s="82">
        <v>0</v>
      </c>
      <c r="AG234" t="str">
        <f t="shared" si="18"/>
        <v>陆家嘴支行</v>
      </c>
      <c r="AI234" s="90" t="s">
        <v>189</v>
      </c>
      <c r="AJ234" s="90" t="s">
        <v>100</v>
      </c>
      <c r="AX234" t="s">
        <v>189</v>
      </c>
      <c r="AY234" t="s">
        <v>100</v>
      </c>
    </row>
    <row r="235" ht="17.25" spans="25:51">
      <c r="Y235" s="87"/>
      <c r="Z235">
        <f t="shared" si="19"/>
        <v>0</v>
      </c>
      <c r="AA235" t="str">
        <f t="shared" si="17"/>
        <v>高行支行</v>
      </c>
      <c r="AB235" s="82" t="s">
        <v>626</v>
      </c>
      <c r="AC235" s="82">
        <v>0</v>
      </c>
      <c r="AD235" s="82">
        <v>0</v>
      </c>
      <c r="AE235" s="82">
        <v>0</v>
      </c>
      <c r="AF235" s="82">
        <v>0</v>
      </c>
      <c r="AG235" t="str">
        <f t="shared" si="18"/>
        <v>高行支行</v>
      </c>
      <c r="AI235" s="90" t="s">
        <v>240</v>
      </c>
      <c r="AJ235" s="90" t="s">
        <v>100</v>
      </c>
      <c r="AX235" t="s">
        <v>240</v>
      </c>
      <c r="AY235" t="s">
        <v>100</v>
      </c>
    </row>
    <row r="236" ht="17.25" spans="25:51">
      <c r="Y236" s="87"/>
      <c r="Z236">
        <f t="shared" si="19"/>
        <v>0</v>
      </c>
      <c r="AA236" t="str">
        <f t="shared" si="17"/>
        <v>三林支行</v>
      </c>
      <c r="AB236" s="82" t="s">
        <v>627</v>
      </c>
      <c r="AC236" s="82">
        <v>0</v>
      </c>
      <c r="AD236" s="82">
        <v>0</v>
      </c>
      <c r="AE236" s="82">
        <v>0</v>
      </c>
      <c r="AF236" s="82">
        <v>0</v>
      </c>
      <c r="AG236" t="str">
        <f t="shared" si="18"/>
        <v>三林支行</v>
      </c>
      <c r="AI236" s="90" t="s">
        <v>150</v>
      </c>
      <c r="AJ236" s="90" t="s">
        <v>100</v>
      </c>
      <c r="AX236" t="s">
        <v>150</v>
      </c>
      <c r="AY236" t="s">
        <v>100</v>
      </c>
    </row>
    <row r="237" ht="17.25" spans="25:51">
      <c r="Y237" s="87"/>
      <c r="Z237">
        <f t="shared" si="19"/>
        <v>0</v>
      </c>
      <c r="AA237" t="str">
        <f t="shared" si="17"/>
        <v>高桥支行</v>
      </c>
      <c r="AB237" s="82" t="s">
        <v>628</v>
      </c>
      <c r="AC237" s="82">
        <v>0</v>
      </c>
      <c r="AD237" s="82">
        <v>0</v>
      </c>
      <c r="AE237" s="82">
        <v>0</v>
      </c>
      <c r="AF237" s="82">
        <v>0</v>
      </c>
      <c r="AG237" t="str">
        <f t="shared" si="18"/>
        <v>高桥支行</v>
      </c>
      <c r="AI237" s="90" t="s">
        <v>131</v>
      </c>
      <c r="AJ237" s="90" t="s">
        <v>100</v>
      </c>
      <c r="AX237" t="s">
        <v>131</v>
      </c>
      <c r="AY237" t="s">
        <v>100</v>
      </c>
    </row>
    <row r="238" ht="17.25" spans="25:51">
      <c r="Y238" s="87"/>
      <c r="Z238">
        <f t="shared" si="19"/>
        <v>0</v>
      </c>
      <c r="AA238">
        <f t="shared" si="17"/>
        <v>0</v>
      </c>
      <c r="AB238" s="82" t="s">
        <v>629</v>
      </c>
      <c r="AC238" s="82">
        <v>0</v>
      </c>
      <c r="AD238" s="82">
        <v>0</v>
      </c>
      <c r="AE238" s="82">
        <v>0</v>
      </c>
      <c r="AF238" s="82">
        <v>0</v>
      </c>
      <c r="AG238">
        <f t="shared" si="18"/>
        <v>0</v>
      </c>
      <c r="AI238" s="90" t="s">
        <v>179</v>
      </c>
      <c r="AJ238" s="90" t="s">
        <v>100</v>
      </c>
      <c r="AX238" t="s">
        <v>179</v>
      </c>
      <c r="AY238" t="s">
        <v>100</v>
      </c>
    </row>
    <row r="239" ht="17.25" spans="25:51">
      <c r="Y239" s="87"/>
      <c r="Z239">
        <f t="shared" si="19"/>
        <v>0</v>
      </c>
      <c r="AA239" t="str">
        <f t="shared" si="17"/>
        <v>零售市场部</v>
      </c>
      <c r="AB239" s="82" t="s">
        <v>116</v>
      </c>
      <c r="AC239" s="82">
        <v>0</v>
      </c>
      <c r="AD239" s="82">
        <v>0</v>
      </c>
      <c r="AE239" s="82">
        <v>0</v>
      </c>
      <c r="AF239" s="82">
        <v>0</v>
      </c>
      <c r="AG239" t="str">
        <f t="shared" si="18"/>
        <v>零售市场部</v>
      </c>
      <c r="AI239" s="90" t="s">
        <v>168</v>
      </c>
      <c r="AJ239" s="90" t="s">
        <v>100</v>
      </c>
      <c r="AX239" t="s">
        <v>168</v>
      </c>
      <c r="AY239" t="s">
        <v>100</v>
      </c>
    </row>
    <row r="240" ht="17.25" spans="25:51">
      <c r="Y240" s="87"/>
      <c r="Z240">
        <f t="shared" si="19"/>
        <v>0</v>
      </c>
      <c r="AA240">
        <f t="shared" si="17"/>
        <v>0</v>
      </c>
      <c r="AB240" s="82" t="s">
        <v>630</v>
      </c>
      <c r="AC240" s="82">
        <v>0</v>
      </c>
      <c r="AD240" s="82">
        <v>0</v>
      </c>
      <c r="AE240" s="82">
        <v>0</v>
      </c>
      <c r="AF240" s="82">
        <v>0</v>
      </c>
      <c r="AG240">
        <f t="shared" si="18"/>
        <v>0</v>
      </c>
      <c r="AI240" s="93" t="s">
        <v>632</v>
      </c>
      <c r="AJ240" s="90" t="s">
        <v>73</v>
      </c>
      <c r="AX240" t="s">
        <v>632</v>
      </c>
      <c r="AY240" t="s">
        <v>73</v>
      </c>
    </row>
    <row r="241" ht="17.25" spans="25:51">
      <c r="Y241" s="87"/>
      <c r="Z241">
        <f t="shared" si="19"/>
        <v>0</v>
      </c>
      <c r="AA241">
        <f t="shared" si="17"/>
        <v>0</v>
      </c>
      <c r="AB241" s="82" t="s">
        <v>631</v>
      </c>
      <c r="AC241" s="82">
        <v>0</v>
      </c>
      <c r="AD241" s="82">
        <v>0</v>
      </c>
      <c r="AE241" s="82">
        <v>0</v>
      </c>
      <c r="AF241" s="82">
        <v>0</v>
      </c>
      <c r="AG241">
        <f t="shared" si="18"/>
        <v>0</v>
      </c>
      <c r="AI241" s="94" t="s">
        <v>633</v>
      </c>
      <c r="AJ241" s="90" t="s">
        <v>73</v>
      </c>
      <c r="AX241" t="s">
        <v>633</v>
      </c>
      <c r="AY241" t="s">
        <v>73</v>
      </c>
    </row>
    <row r="242" ht="17.25" spans="25:51">
      <c r="Y242" s="87"/>
      <c r="Z242">
        <f t="shared" si="19"/>
        <v>0</v>
      </c>
      <c r="AA242" t="str">
        <f t="shared" si="17"/>
        <v>妙境支行</v>
      </c>
      <c r="AB242" s="82" t="s">
        <v>120</v>
      </c>
      <c r="AC242" s="82">
        <v>0</v>
      </c>
      <c r="AD242" s="82">
        <v>0</v>
      </c>
      <c r="AE242" s="82">
        <v>1</v>
      </c>
      <c r="AF242" s="82">
        <v>200000</v>
      </c>
      <c r="AG242" t="str">
        <f t="shared" si="18"/>
        <v>妙境支行</v>
      </c>
      <c r="AI242" s="95" t="s">
        <v>297</v>
      </c>
      <c r="AJ242" s="90" t="s">
        <v>73</v>
      </c>
      <c r="AX242" t="s">
        <v>297</v>
      </c>
      <c r="AY242" t="s">
        <v>73</v>
      </c>
    </row>
    <row r="243" ht="17.25" spans="25:51">
      <c r="Y243" s="87"/>
      <c r="Z243">
        <f t="shared" si="19"/>
        <v>0</v>
      </c>
      <c r="AA243" t="str">
        <f t="shared" si="17"/>
        <v>高桥支行</v>
      </c>
      <c r="AB243" s="82" t="s">
        <v>634</v>
      </c>
      <c r="AC243" s="82">
        <v>0</v>
      </c>
      <c r="AD243" s="82">
        <v>0</v>
      </c>
      <c r="AE243" s="82">
        <v>0</v>
      </c>
      <c r="AF243" s="82">
        <v>0</v>
      </c>
      <c r="AG243" t="str">
        <f t="shared" si="18"/>
        <v>高桥支行</v>
      </c>
      <c r="AI243" s="96" t="s">
        <v>519</v>
      </c>
      <c r="AJ243" s="90" t="s">
        <v>73</v>
      </c>
      <c r="AX243" t="s">
        <v>519</v>
      </c>
      <c r="AY243" t="s">
        <v>73</v>
      </c>
    </row>
    <row r="244" ht="17.25" spans="25:51">
      <c r="Y244" s="87"/>
      <c r="Z244">
        <f t="shared" si="19"/>
        <v>0</v>
      </c>
      <c r="AA244" t="str">
        <f t="shared" si="17"/>
        <v>六里支行</v>
      </c>
      <c r="AB244" s="82" t="s">
        <v>635</v>
      </c>
      <c r="AC244" s="82">
        <v>0</v>
      </c>
      <c r="AD244" s="82">
        <v>0</v>
      </c>
      <c r="AE244" s="82">
        <v>0</v>
      </c>
      <c r="AF244" s="82">
        <v>0</v>
      </c>
      <c r="AG244" t="str">
        <f t="shared" si="18"/>
        <v>六里支行</v>
      </c>
      <c r="AI244" s="90" t="s">
        <v>237</v>
      </c>
      <c r="AJ244" s="90" t="s">
        <v>57</v>
      </c>
      <c r="AX244" t="s">
        <v>237</v>
      </c>
      <c r="AY244" t="s">
        <v>57</v>
      </c>
    </row>
    <row r="245" ht="17.25" spans="25:51">
      <c r="Y245" s="87"/>
      <c r="Z245">
        <f t="shared" si="19"/>
        <v>0</v>
      </c>
      <c r="AA245" t="str">
        <f t="shared" si="17"/>
        <v>花木支行</v>
      </c>
      <c r="AB245" s="82" t="s">
        <v>636</v>
      </c>
      <c r="AC245" s="82">
        <v>0</v>
      </c>
      <c r="AD245" s="82">
        <v>0</v>
      </c>
      <c r="AE245" s="82">
        <v>0</v>
      </c>
      <c r="AF245" s="82">
        <v>0</v>
      </c>
      <c r="AG245" t="str">
        <f t="shared" si="18"/>
        <v>花木支行</v>
      </c>
      <c r="AI245" s="94" t="s">
        <v>249</v>
      </c>
      <c r="AJ245" s="90" t="s">
        <v>64</v>
      </c>
      <c r="AX245" t="s">
        <v>249</v>
      </c>
      <c r="AY245" t="s">
        <v>64</v>
      </c>
    </row>
    <row r="246" ht="17.25" spans="25:51">
      <c r="Y246" s="87"/>
      <c r="Z246">
        <f t="shared" si="19"/>
        <v>0</v>
      </c>
      <c r="AA246" t="str">
        <f t="shared" si="17"/>
        <v>零售金融部</v>
      </c>
      <c r="AB246" s="82" t="s">
        <v>274</v>
      </c>
      <c r="AC246" s="82">
        <v>0</v>
      </c>
      <c r="AD246" s="82">
        <v>0</v>
      </c>
      <c r="AE246" s="82">
        <v>0</v>
      </c>
      <c r="AF246" s="82">
        <v>0</v>
      </c>
      <c r="AG246" t="str">
        <f t="shared" si="18"/>
        <v>零售金融部</v>
      </c>
      <c r="AI246" s="90" t="s">
        <v>637</v>
      </c>
      <c r="AJ246" s="90" t="s">
        <v>73</v>
      </c>
      <c r="AX246" t="s">
        <v>637</v>
      </c>
      <c r="AY246" t="s">
        <v>73</v>
      </c>
    </row>
    <row r="247" ht="17.25" spans="25:51">
      <c r="Y247" s="87"/>
      <c r="Z247">
        <f t="shared" si="19"/>
        <v>0</v>
      </c>
      <c r="AA247" t="str">
        <f t="shared" si="17"/>
        <v>公司金融部</v>
      </c>
      <c r="AB247" s="82" t="s">
        <v>243</v>
      </c>
      <c r="AC247" s="82">
        <v>0</v>
      </c>
      <c r="AD247" s="82">
        <v>0</v>
      </c>
      <c r="AE247" s="82">
        <v>0</v>
      </c>
      <c r="AF247" s="82">
        <v>0</v>
      </c>
      <c r="AG247" t="str">
        <f t="shared" si="18"/>
        <v>公司金融部</v>
      </c>
      <c r="AI247" s="90" t="s">
        <v>619</v>
      </c>
      <c r="AJ247" s="90" t="s">
        <v>73</v>
      </c>
      <c r="AX247" t="s">
        <v>619</v>
      </c>
      <c r="AY247" t="s">
        <v>73</v>
      </c>
    </row>
    <row r="248" ht="17.25" spans="25:51">
      <c r="Y248" s="87"/>
      <c r="Z248">
        <f t="shared" si="19"/>
        <v>0</v>
      </c>
      <c r="AA248" t="str">
        <f t="shared" si="17"/>
        <v>运营管理部</v>
      </c>
      <c r="AB248" s="82" t="s">
        <v>315</v>
      </c>
      <c r="AC248" s="82">
        <v>0</v>
      </c>
      <c r="AD248" s="82">
        <v>0</v>
      </c>
      <c r="AE248" s="82">
        <v>0</v>
      </c>
      <c r="AF248" s="82">
        <v>0</v>
      </c>
      <c r="AG248" t="str">
        <f t="shared" si="18"/>
        <v>运营管理部</v>
      </c>
      <c r="AI248" s="90" t="s">
        <v>639</v>
      </c>
      <c r="AJ248" s="90" t="s">
        <v>73</v>
      </c>
      <c r="AX248" t="s">
        <v>639</v>
      </c>
      <c r="AY248" t="s">
        <v>73</v>
      </c>
    </row>
    <row r="249" ht="17.25" spans="25:51">
      <c r="Y249" s="87"/>
      <c r="Z249">
        <f t="shared" si="19"/>
        <v>0</v>
      </c>
      <c r="AA249" t="str">
        <f t="shared" si="17"/>
        <v>三林支行</v>
      </c>
      <c r="AB249" s="82" t="s">
        <v>638</v>
      </c>
      <c r="AC249" s="82">
        <v>0</v>
      </c>
      <c r="AD249" s="82">
        <v>0</v>
      </c>
      <c r="AE249" s="82">
        <v>0</v>
      </c>
      <c r="AF249" s="82">
        <v>0</v>
      </c>
      <c r="AG249" t="str">
        <f t="shared" si="18"/>
        <v>三林支行</v>
      </c>
      <c r="AI249" s="90" t="s">
        <v>640</v>
      </c>
      <c r="AJ249" s="90" t="s">
        <v>73</v>
      </c>
      <c r="AX249" t="s">
        <v>640</v>
      </c>
      <c r="AY249" t="s">
        <v>73</v>
      </c>
    </row>
    <row r="250" ht="17.25" spans="25:51">
      <c r="Y250" s="87"/>
      <c r="Z250">
        <f t="shared" si="19"/>
        <v>0</v>
      </c>
      <c r="AA250" t="str">
        <f t="shared" si="17"/>
        <v>运营管理部</v>
      </c>
      <c r="AB250" s="82" t="s">
        <v>312</v>
      </c>
      <c r="AC250" s="82">
        <v>0</v>
      </c>
      <c r="AD250" s="82">
        <v>0</v>
      </c>
      <c r="AE250" s="82">
        <v>0</v>
      </c>
      <c r="AF250" s="82">
        <v>0</v>
      </c>
      <c r="AG250" t="str">
        <f t="shared" si="18"/>
        <v>运营管理部</v>
      </c>
      <c r="AI250" s="90" t="s">
        <v>611</v>
      </c>
      <c r="AJ250" s="90" t="s">
        <v>73</v>
      </c>
      <c r="AX250" t="s">
        <v>611</v>
      </c>
      <c r="AY250" t="s">
        <v>73</v>
      </c>
    </row>
    <row r="251" ht="17.25" spans="25:51">
      <c r="Y251" s="87"/>
      <c r="Z251">
        <f t="shared" si="19"/>
        <v>0</v>
      </c>
      <c r="AA251" t="str">
        <f t="shared" si="17"/>
        <v>合庆支行</v>
      </c>
      <c r="AB251" s="82" t="s">
        <v>641</v>
      </c>
      <c r="AC251" s="82">
        <v>0</v>
      </c>
      <c r="AD251" s="82">
        <v>0</v>
      </c>
      <c r="AE251" s="82">
        <v>0</v>
      </c>
      <c r="AF251" s="82">
        <v>0</v>
      </c>
      <c r="AG251" t="str">
        <f t="shared" si="18"/>
        <v>合庆支行</v>
      </c>
      <c r="AI251" s="90" t="s">
        <v>643</v>
      </c>
      <c r="AJ251" s="90" t="s">
        <v>73</v>
      </c>
      <c r="AX251" t="s">
        <v>643</v>
      </c>
      <c r="AY251" t="s">
        <v>73</v>
      </c>
    </row>
    <row r="252" ht="17.25" spans="25:51">
      <c r="Y252" s="87"/>
      <c r="Z252">
        <f t="shared" si="19"/>
        <v>0</v>
      </c>
      <c r="AA252">
        <f t="shared" si="17"/>
        <v>0</v>
      </c>
      <c r="AB252" s="82" t="s">
        <v>642</v>
      </c>
      <c r="AC252" s="82">
        <v>0</v>
      </c>
      <c r="AD252" s="82">
        <v>50000</v>
      </c>
      <c r="AE252" s="82">
        <v>0</v>
      </c>
      <c r="AF252" s="82">
        <v>50000</v>
      </c>
      <c r="AG252">
        <f t="shared" si="18"/>
        <v>0</v>
      </c>
      <c r="AI252" s="90" t="s">
        <v>645</v>
      </c>
      <c r="AJ252" s="90" t="s">
        <v>73</v>
      </c>
      <c r="AX252" t="s">
        <v>645</v>
      </c>
      <c r="AY252" t="s">
        <v>73</v>
      </c>
    </row>
    <row r="253" ht="17.25" spans="25:51">
      <c r="Y253" s="87"/>
      <c r="Z253">
        <f t="shared" si="19"/>
        <v>0</v>
      </c>
      <c r="AA253" t="str">
        <f t="shared" si="17"/>
        <v>曹路支行</v>
      </c>
      <c r="AB253" s="82" t="s">
        <v>644</v>
      </c>
      <c r="AC253" s="82">
        <v>0</v>
      </c>
      <c r="AD253" s="82">
        <v>0</v>
      </c>
      <c r="AE253" s="82">
        <v>0</v>
      </c>
      <c r="AF253" s="82">
        <v>0</v>
      </c>
      <c r="AG253" t="str">
        <f t="shared" si="18"/>
        <v>曹路支行</v>
      </c>
      <c r="AI253" s="90" t="s">
        <v>647</v>
      </c>
      <c r="AJ253" s="90" t="s">
        <v>73</v>
      </c>
      <c r="AX253" t="s">
        <v>647</v>
      </c>
      <c r="AY253" t="s">
        <v>73</v>
      </c>
    </row>
    <row r="254" ht="17.25" spans="25:51">
      <c r="Y254" s="87"/>
      <c r="Z254">
        <f t="shared" si="19"/>
        <v>0</v>
      </c>
      <c r="AA254" t="str">
        <f t="shared" si="17"/>
        <v>新园路支行</v>
      </c>
      <c r="AB254" s="82" t="s">
        <v>646</v>
      </c>
      <c r="AC254" s="82">
        <v>0</v>
      </c>
      <c r="AD254" s="82">
        <v>0</v>
      </c>
      <c r="AE254" s="82">
        <v>0</v>
      </c>
      <c r="AF254" s="82">
        <v>0</v>
      </c>
      <c r="AG254" t="str">
        <f t="shared" si="18"/>
        <v>新园路支行</v>
      </c>
      <c r="AI254" s="90" t="s">
        <v>648</v>
      </c>
      <c r="AJ254" s="90" t="s">
        <v>73</v>
      </c>
      <c r="AX254" t="s">
        <v>648</v>
      </c>
      <c r="AY254" t="s">
        <v>73</v>
      </c>
    </row>
    <row r="255" ht="17.25" spans="25:51">
      <c r="Y255" s="87"/>
      <c r="Z255">
        <f t="shared" si="19"/>
        <v>0</v>
      </c>
      <c r="AA255" t="str">
        <f t="shared" si="17"/>
        <v>高行支行</v>
      </c>
      <c r="AB255" s="82" t="s">
        <v>127</v>
      </c>
      <c r="AC255" s="82">
        <v>0</v>
      </c>
      <c r="AD255" s="82">
        <v>0</v>
      </c>
      <c r="AE255" s="82">
        <v>0</v>
      </c>
      <c r="AF255" s="82">
        <v>0</v>
      </c>
      <c r="AG255" t="str">
        <f t="shared" si="18"/>
        <v>高行支行</v>
      </c>
      <c r="AI255" s="90" t="s">
        <v>420</v>
      </c>
      <c r="AJ255" s="90" t="s">
        <v>73</v>
      </c>
      <c r="AX255" t="s">
        <v>420</v>
      </c>
      <c r="AY255" t="s">
        <v>73</v>
      </c>
    </row>
    <row r="256" ht="17.25" spans="25:51">
      <c r="Y256" s="87"/>
      <c r="Z256">
        <f t="shared" si="19"/>
        <v>0</v>
      </c>
      <c r="AA256">
        <f t="shared" si="17"/>
        <v>0</v>
      </c>
      <c r="AB256" s="82" t="s">
        <v>300</v>
      </c>
      <c r="AC256" s="82">
        <v>0</v>
      </c>
      <c r="AD256" s="82">
        <v>0</v>
      </c>
      <c r="AE256" s="82">
        <v>0</v>
      </c>
      <c r="AF256" s="82">
        <v>0</v>
      </c>
      <c r="AG256">
        <f t="shared" si="18"/>
        <v>0</v>
      </c>
      <c r="AI256" s="90" t="s">
        <v>649</v>
      </c>
      <c r="AJ256" s="90" t="s">
        <v>49</v>
      </c>
      <c r="AX256" t="s">
        <v>649</v>
      </c>
      <c r="AY256" t="s">
        <v>49</v>
      </c>
    </row>
    <row r="257" ht="17.25" spans="25:51">
      <c r="Y257" s="87"/>
      <c r="Z257">
        <f t="shared" si="19"/>
        <v>0</v>
      </c>
      <c r="AA257" t="str">
        <f t="shared" si="17"/>
        <v>运营管理部</v>
      </c>
      <c r="AB257" s="82" t="s">
        <v>293</v>
      </c>
      <c r="AC257" s="82">
        <v>0</v>
      </c>
      <c r="AD257" s="82">
        <v>0</v>
      </c>
      <c r="AE257" s="82">
        <v>0</v>
      </c>
      <c r="AF257" s="82">
        <v>0</v>
      </c>
      <c r="AG257" t="str">
        <f t="shared" si="18"/>
        <v>运营管理部</v>
      </c>
      <c r="AI257" s="90" t="s">
        <v>224</v>
      </c>
      <c r="AJ257" s="90" t="s">
        <v>49</v>
      </c>
      <c r="AX257" t="s">
        <v>224</v>
      </c>
      <c r="AY257" t="s">
        <v>49</v>
      </c>
    </row>
    <row r="258" ht="17.25" spans="25:51">
      <c r="Y258" s="87"/>
      <c r="Z258">
        <f t="shared" si="19"/>
        <v>0</v>
      </c>
      <c r="AA258">
        <f t="shared" ref="AA258:AA321" si="20">AG258</f>
        <v>0</v>
      </c>
      <c r="AB258" s="82" t="s">
        <v>650</v>
      </c>
      <c r="AC258" s="82">
        <v>0</v>
      </c>
      <c r="AD258" s="82">
        <v>0</v>
      </c>
      <c r="AE258" s="82">
        <v>0</v>
      </c>
      <c r="AF258" s="82">
        <v>0</v>
      </c>
      <c r="AG258">
        <f t="shared" ref="AG258:AG321" si="21">IFERROR(VLOOKUP(AB258,$AI:$AJ,2,FALSE),0)</f>
        <v>0</v>
      </c>
      <c r="AI258" s="90" t="s">
        <v>314</v>
      </c>
      <c r="AJ258" s="90" t="s">
        <v>49</v>
      </c>
      <c r="AX258" t="s">
        <v>314</v>
      </c>
      <c r="AY258" t="s">
        <v>49</v>
      </c>
    </row>
    <row r="259" ht="17.25" spans="25:51">
      <c r="Y259" s="87"/>
      <c r="Z259">
        <f t="shared" si="19"/>
        <v>0</v>
      </c>
      <c r="AA259" t="str">
        <f t="shared" si="20"/>
        <v>金杨支行</v>
      </c>
      <c r="AB259" s="82" t="s">
        <v>303</v>
      </c>
      <c r="AC259" s="82">
        <v>0</v>
      </c>
      <c r="AD259" s="82">
        <v>0</v>
      </c>
      <c r="AE259" s="82">
        <v>0</v>
      </c>
      <c r="AF259" s="82">
        <v>0</v>
      </c>
      <c r="AG259" t="str">
        <f t="shared" si="21"/>
        <v>金杨支行</v>
      </c>
      <c r="AI259" s="95" t="s">
        <v>651</v>
      </c>
      <c r="AJ259" s="90" t="s">
        <v>49</v>
      </c>
      <c r="AX259" t="s">
        <v>651</v>
      </c>
      <c r="AY259" t="s">
        <v>49</v>
      </c>
    </row>
    <row r="260" ht="17.25" spans="25:51">
      <c r="Y260" s="87"/>
      <c r="Z260">
        <f t="shared" ref="Z260:Z323" si="22">P260-Y260</f>
        <v>0</v>
      </c>
      <c r="AA260" t="str">
        <f t="shared" si="20"/>
        <v>运营管理部</v>
      </c>
      <c r="AB260" s="82" t="s">
        <v>346</v>
      </c>
      <c r="AC260" s="82">
        <v>0</v>
      </c>
      <c r="AD260" s="82">
        <v>0</v>
      </c>
      <c r="AE260" s="82">
        <v>0</v>
      </c>
      <c r="AF260" s="82">
        <v>0</v>
      </c>
      <c r="AG260" t="str">
        <f t="shared" si="21"/>
        <v>运营管理部</v>
      </c>
      <c r="AI260" s="96" t="s">
        <v>653</v>
      </c>
      <c r="AJ260" s="90" t="s">
        <v>49</v>
      </c>
      <c r="AX260" t="s">
        <v>653</v>
      </c>
      <c r="AY260" t="s">
        <v>49</v>
      </c>
    </row>
    <row r="261" ht="17.25" spans="25:51">
      <c r="Y261" s="87"/>
      <c r="Z261">
        <f t="shared" si="22"/>
        <v>0</v>
      </c>
      <c r="AA261" t="str">
        <f t="shared" si="20"/>
        <v>唐镇支行</v>
      </c>
      <c r="AB261" s="82" t="s">
        <v>652</v>
      </c>
      <c r="AC261" s="82">
        <v>0</v>
      </c>
      <c r="AD261" s="82">
        <v>0</v>
      </c>
      <c r="AE261" s="82">
        <v>0</v>
      </c>
      <c r="AF261" s="82">
        <v>0</v>
      </c>
      <c r="AG261" t="str">
        <f t="shared" si="21"/>
        <v>唐镇支行</v>
      </c>
      <c r="AI261" s="90" t="s">
        <v>655</v>
      </c>
      <c r="AJ261" s="90" t="s">
        <v>49</v>
      </c>
      <c r="AX261" t="s">
        <v>655</v>
      </c>
      <c r="AY261" t="s">
        <v>49</v>
      </c>
    </row>
    <row r="262" ht="17.25" spans="25:51">
      <c r="Y262" s="87"/>
      <c r="Z262">
        <f t="shared" si="22"/>
        <v>0</v>
      </c>
      <c r="AA262" t="str">
        <f t="shared" si="20"/>
        <v>东沟支行</v>
      </c>
      <c r="AB262" s="82" t="s">
        <v>654</v>
      </c>
      <c r="AC262" s="82">
        <v>0</v>
      </c>
      <c r="AD262" s="82">
        <v>0</v>
      </c>
      <c r="AE262" s="82">
        <v>0</v>
      </c>
      <c r="AF262" s="82">
        <v>0</v>
      </c>
      <c r="AG262" t="str">
        <f t="shared" si="21"/>
        <v>东沟支行</v>
      </c>
      <c r="AI262" s="90" t="s">
        <v>657</v>
      </c>
      <c r="AJ262" s="90" t="s">
        <v>49</v>
      </c>
      <c r="AX262" t="s">
        <v>657</v>
      </c>
      <c r="AY262" t="s">
        <v>49</v>
      </c>
    </row>
    <row r="263" ht="17.25" spans="25:51">
      <c r="Y263" s="87"/>
      <c r="Z263">
        <f t="shared" si="22"/>
        <v>0</v>
      </c>
      <c r="AA263" t="str">
        <f t="shared" si="20"/>
        <v>川沙支行</v>
      </c>
      <c r="AB263" s="82" t="s">
        <v>656</v>
      </c>
      <c r="AC263" s="82">
        <v>0</v>
      </c>
      <c r="AD263" s="82">
        <v>0</v>
      </c>
      <c r="AE263" s="82">
        <v>0</v>
      </c>
      <c r="AF263" s="82">
        <v>0</v>
      </c>
      <c r="AG263" t="str">
        <f t="shared" si="21"/>
        <v>川沙支行</v>
      </c>
      <c r="AI263" s="90" t="s">
        <v>659</v>
      </c>
      <c r="AJ263" s="90" t="s">
        <v>49</v>
      </c>
      <c r="AX263" t="s">
        <v>659</v>
      </c>
      <c r="AY263" t="s">
        <v>49</v>
      </c>
    </row>
    <row r="264" ht="17.25" spans="25:51">
      <c r="Y264" s="87"/>
      <c r="Z264">
        <f t="shared" si="22"/>
        <v>0</v>
      </c>
      <c r="AA264" t="str">
        <f t="shared" si="20"/>
        <v>妙境支行</v>
      </c>
      <c r="AB264" s="82" t="s">
        <v>658</v>
      </c>
      <c r="AC264" s="82">
        <v>0</v>
      </c>
      <c r="AD264" s="82">
        <v>0</v>
      </c>
      <c r="AE264" s="82">
        <v>0</v>
      </c>
      <c r="AF264" s="82">
        <v>0</v>
      </c>
      <c r="AG264" t="str">
        <f t="shared" si="21"/>
        <v>妙境支行</v>
      </c>
      <c r="AI264" s="90" t="s">
        <v>291</v>
      </c>
      <c r="AJ264" s="90" t="s">
        <v>49</v>
      </c>
      <c r="AX264" t="s">
        <v>291</v>
      </c>
      <c r="AY264" t="s">
        <v>49</v>
      </c>
    </row>
    <row r="265" ht="17.25" spans="25:51">
      <c r="Y265" s="87"/>
      <c r="Z265">
        <f t="shared" si="22"/>
        <v>0</v>
      </c>
      <c r="AA265" t="str">
        <f t="shared" si="20"/>
        <v>零售市场部</v>
      </c>
      <c r="AB265" s="82" t="s">
        <v>615</v>
      </c>
      <c r="AC265" s="82">
        <v>0</v>
      </c>
      <c r="AD265" s="82">
        <v>0</v>
      </c>
      <c r="AE265" s="82">
        <v>0</v>
      </c>
      <c r="AF265" s="82">
        <v>0</v>
      </c>
      <c r="AG265" t="str">
        <f t="shared" si="21"/>
        <v>零售市场部</v>
      </c>
      <c r="AI265" s="90" t="s">
        <v>132</v>
      </c>
      <c r="AJ265" s="90" t="s">
        <v>49</v>
      </c>
      <c r="AX265" t="s">
        <v>132</v>
      </c>
      <c r="AY265" t="s">
        <v>49</v>
      </c>
    </row>
    <row r="266" ht="17.25" spans="25:51">
      <c r="Y266" s="87"/>
      <c r="Z266">
        <f t="shared" si="22"/>
        <v>0</v>
      </c>
      <c r="AA266" t="str">
        <f t="shared" si="20"/>
        <v>运营管理部</v>
      </c>
      <c r="AB266" s="82" t="s">
        <v>320</v>
      </c>
      <c r="AC266" s="82">
        <v>0</v>
      </c>
      <c r="AD266" s="82">
        <v>0</v>
      </c>
      <c r="AE266" s="82">
        <v>0</v>
      </c>
      <c r="AF266" s="82">
        <v>0</v>
      </c>
      <c r="AG266" t="str">
        <f t="shared" si="21"/>
        <v>运营管理部</v>
      </c>
      <c r="AI266" s="93" t="s">
        <v>370</v>
      </c>
      <c r="AJ266" s="90" t="s">
        <v>49</v>
      </c>
      <c r="AX266" t="s">
        <v>370</v>
      </c>
      <c r="AY266" t="s">
        <v>49</v>
      </c>
    </row>
    <row r="267" ht="17.25" spans="25:51">
      <c r="Y267" s="87"/>
      <c r="Z267">
        <f t="shared" si="22"/>
        <v>0</v>
      </c>
      <c r="AA267">
        <f t="shared" si="20"/>
        <v>0</v>
      </c>
      <c r="AB267" s="82" t="s">
        <v>660</v>
      </c>
      <c r="AC267" s="82">
        <v>0</v>
      </c>
      <c r="AD267" s="82">
        <v>0</v>
      </c>
      <c r="AE267" s="82">
        <v>0</v>
      </c>
      <c r="AF267" s="82">
        <v>0</v>
      </c>
      <c r="AG267">
        <f t="shared" si="21"/>
        <v>0</v>
      </c>
      <c r="AI267" s="94" t="s">
        <v>661</v>
      </c>
      <c r="AJ267" s="90" t="s">
        <v>49</v>
      </c>
      <c r="AX267" t="s">
        <v>661</v>
      </c>
      <c r="AY267" t="s">
        <v>49</v>
      </c>
    </row>
    <row r="268" ht="17.25" spans="25:51">
      <c r="Y268" s="87"/>
      <c r="Z268">
        <f t="shared" si="22"/>
        <v>0</v>
      </c>
      <c r="AA268" t="str">
        <f t="shared" si="20"/>
        <v>陆家嘴支行</v>
      </c>
      <c r="AB268" s="82" t="s">
        <v>132</v>
      </c>
      <c r="AC268" s="82">
        <v>1</v>
      </c>
      <c r="AD268" s="82">
        <v>0</v>
      </c>
      <c r="AE268" s="82">
        <v>1</v>
      </c>
      <c r="AF268" s="82">
        <v>0</v>
      </c>
      <c r="AG268" t="str">
        <f t="shared" si="21"/>
        <v>陆家嘴支行</v>
      </c>
      <c r="AI268" s="96" t="s">
        <v>662</v>
      </c>
      <c r="AJ268" s="90" t="s">
        <v>49</v>
      </c>
      <c r="AX268" t="s">
        <v>662</v>
      </c>
      <c r="AY268" t="s">
        <v>49</v>
      </c>
    </row>
    <row r="269" ht="17.25" spans="25:51">
      <c r="Y269" s="87"/>
      <c r="Z269">
        <f t="shared" si="22"/>
        <v>0</v>
      </c>
      <c r="AA269">
        <f t="shared" si="20"/>
        <v>0</v>
      </c>
      <c r="AB269" s="82" t="s">
        <v>308</v>
      </c>
      <c r="AC269" s="82">
        <v>0</v>
      </c>
      <c r="AD269" s="82">
        <v>0</v>
      </c>
      <c r="AE269" s="82">
        <v>0</v>
      </c>
      <c r="AF269" s="82">
        <v>0</v>
      </c>
      <c r="AG269">
        <f t="shared" si="21"/>
        <v>0</v>
      </c>
      <c r="AI269" s="95" t="s">
        <v>664</v>
      </c>
      <c r="AJ269" s="90" t="s">
        <v>49</v>
      </c>
      <c r="AX269" t="s">
        <v>664</v>
      </c>
      <c r="AY269" t="s">
        <v>49</v>
      </c>
    </row>
    <row r="270" ht="17.25" spans="25:51">
      <c r="Y270" s="87"/>
      <c r="Z270">
        <f t="shared" si="22"/>
        <v>0</v>
      </c>
      <c r="AA270" t="str">
        <f t="shared" si="20"/>
        <v>六团支行</v>
      </c>
      <c r="AB270" s="82" t="s">
        <v>663</v>
      </c>
      <c r="AC270" s="82">
        <v>0</v>
      </c>
      <c r="AD270" s="82">
        <v>0</v>
      </c>
      <c r="AE270" s="82">
        <v>0</v>
      </c>
      <c r="AF270" s="82">
        <v>0</v>
      </c>
      <c r="AG270" t="str">
        <f t="shared" si="21"/>
        <v>六团支行</v>
      </c>
      <c r="AI270" s="90" t="s">
        <v>666</v>
      </c>
      <c r="AJ270" s="90" t="s">
        <v>49</v>
      </c>
      <c r="AX270" t="s">
        <v>666</v>
      </c>
      <c r="AY270" t="s">
        <v>49</v>
      </c>
    </row>
    <row r="271" ht="17.25" spans="25:51">
      <c r="Y271" s="87"/>
      <c r="Z271">
        <f t="shared" si="22"/>
        <v>0</v>
      </c>
      <c r="AA271">
        <f t="shared" si="20"/>
        <v>0</v>
      </c>
      <c r="AB271" s="82" t="s">
        <v>665</v>
      </c>
      <c r="AC271" s="82">
        <v>0</v>
      </c>
      <c r="AD271" s="82">
        <v>0</v>
      </c>
      <c r="AE271" s="82">
        <v>0</v>
      </c>
      <c r="AF271" s="82">
        <v>0</v>
      </c>
      <c r="AG271">
        <f t="shared" si="21"/>
        <v>0</v>
      </c>
      <c r="AI271" s="90" t="s">
        <v>668</v>
      </c>
      <c r="AJ271" s="90" t="s">
        <v>49</v>
      </c>
      <c r="AX271" t="s">
        <v>668</v>
      </c>
      <c r="AY271" t="s">
        <v>49</v>
      </c>
    </row>
    <row r="272" ht="17.25" spans="25:51">
      <c r="Y272" s="87"/>
      <c r="Z272">
        <f t="shared" si="22"/>
        <v>0</v>
      </c>
      <c r="AA272">
        <f t="shared" si="20"/>
        <v>0</v>
      </c>
      <c r="AB272" s="82" t="s">
        <v>667</v>
      </c>
      <c r="AC272" s="82">
        <v>0</v>
      </c>
      <c r="AD272" s="82">
        <v>0</v>
      </c>
      <c r="AE272" s="82">
        <v>0</v>
      </c>
      <c r="AF272" s="82">
        <v>0</v>
      </c>
      <c r="AG272">
        <f t="shared" si="21"/>
        <v>0</v>
      </c>
      <c r="AI272" s="94" t="s">
        <v>669</v>
      </c>
      <c r="AJ272" s="90" t="s">
        <v>49</v>
      </c>
      <c r="AX272" t="s">
        <v>669</v>
      </c>
      <c r="AY272" t="s">
        <v>49</v>
      </c>
    </row>
    <row r="273" ht="17.25" spans="25:51">
      <c r="Y273" s="87"/>
      <c r="Z273">
        <f t="shared" si="22"/>
        <v>0</v>
      </c>
      <c r="AA273" t="str">
        <f t="shared" si="20"/>
        <v>风险管理部</v>
      </c>
      <c r="AB273" s="82" t="s">
        <v>492</v>
      </c>
      <c r="AC273" s="82">
        <v>0</v>
      </c>
      <c r="AD273" s="82">
        <v>0</v>
      </c>
      <c r="AE273" s="82">
        <v>0</v>
      </c>
      <c r="AF273" s="82">
        <v>0</v>
      </c>
      <c r="AG273" t="str">
        <f t="shared" si="21"/>
        <v>风险管理部</v>
      </c>
      <c r="AI273" s="90" t="s">
        <v>425</v>
      </c>
      <c r="AJ273" s="90" t="s">
        <v>241</v>
      </c>
      <c r="AX273" t="s">
        <v>425</v>
      </c>
      <c r="AY273" t="s">
        <v>241</v>
      </c>
    </row>
    <row r="274" ht="17.25" spans="25:51">
      <c r="Y274" s="87"/>
      <c r="Z274">
        <f t="shared" si="22"/>
        <v>0</v>
      </c>
      <c r="AA274">
        <f t="shared" si="20"/>
        <v>0</v>
      </c>
      <c r="AB274" s="82" t="s">
        <v>670</v>
      </c>
      <c r="AC274" s="82">
        <v>0</v>
      </c>
      <c r="AD274" s="82">
        <v>0</v>
      </c>
      <c r="AE274" s="82">
        <v>0</v>
      </c>
      <c r="AF274" s="82">
        <v>0</v>
      </c>
      <c r="AG274">
        <f t="shared" si="21"/>
        <v>0</v>
      </c>
      <c r="AI274" s="90" t="s">
        <v>183</v>
      </c>
      <c r="AJ274" s="90" t="s">
        <v>241</v>
      </c>
      <c r="AX274" t="s">
        <v>183</v>
      </c>
      <c r="AY274" t="s">
        <v>241</v>
      </c>
    </row>
    <row r="275" ht="17.25" spans="25:51">
      <c r="Y275" s="87"/>
      <c r="Z275">
        <f t="shared" si="22"/>
        <v>0</v>
      </c>
      <c r="AA275" t="str">
        <f t="shared" si="20"/>
        <v>江镇支行</v>
      </c>
      <c r="AB275" s="82" t="s">
        <v>140</v>
      </c>
      <c r="AC275" s="82">
        <v>0</v>
      </c>
      <c r="AD275" s="82">
        <v>0</v>
      </c>
      <c r="AE275" s="82">
        <v>0</v>
      </c>
      <c r="AF275" s="82">
        <v>0</v>
      </c>
      <c r="AG275" t="str">
        <f t="shared" si="21"/>
        <v>江镇支行</v>
      </c>
      <c r="AI275" s="90" t="s">
        <v>461</v>
      </c>
      <c r="AJ275" s="90" t="s">
        <v>241</v>
      </c>
      <c r="AX275" t="s">
        <v>461</v>
      </c>
      <c r="AY275" t="s">
        <v>241</v>
      </c>
    </row>
    <row r="276" ht="17.25" spans="25:51">
      <c r="Y276" s="87"/>
      <c r="Z276">
        <f t="shared" si="22"/>
        <v>0</v>
      </c>
      <c r="AA276" t="str">
        <f t="shared" si="20"/>
        <v>运营管理部</v>
      </c>
      <c r="AB276" s="82" t="s">
        <v>348</v>
      </c>
      <c r="AC276" s="82">
        <v>0</v>
      </c>
      <c r="AD276" s="82">
        <v>0</v>
      </c>
      <c r="AE276" s="82">
        <v>0</v>
      </c>
      <c r="AF276" s="82">
        <v>0</v>
      </c>
      <c r="AG276" t="str">
        <f t="shared" si="21"/>
        <v>运营管理部</v>
      </c>
      <c r="AI276" s="90" t="s">
        <v>484</v>
      </c>
      <c r="AJ276" s="90" t="s">
        <v>241</v>
      </c>
      <c r="AX276" t="s">
        <v>484</v>
      </c>
      <c r="AY276" t="s">
        <v>241</v>
      </c>
    </row>
    <row r="277" ht="17.25" spans="25:51">
      <c r="Y277" s="87"/>
      <c r="Z277">
        <f t="shared" si="22"/>
        <v>0</v>
      </c>
      <c r="AA277">
        <f t="shared" si="20"/>
        <v>0</v>
      </c>
      <c r="AB277" s="82" t="s">
        <v>671</v>
      </c>
      <c r="AC277" s="82">
        <v>0</v>
      </c>
      <c r="AD277" s="82">
        <v>0</v>
      </c>
      <c r="AE277" s="82">
        <v>0</v>
      </c>
      <c r="AF277" s="82">
        <v>0</v>
      </c>
      <c r="AG277">
        <f t="shared" si="21"/>
        <v>0</v>
      </c>
      <c r="AI277" s="90" t="s">
        <v>214</v>
      </c>
      <c r="AJ277" s="90" t="s">
        <v>241</v>
      </c>
      <c r="AX277" t="s">
        <v>214</v>
      </c>
      <c r="AY277" t="s">
        <v>241</v>
      </c>
    </row>
    <row r="278" ht="17.25" spans="25:51">
      <c r="Y278" s="87"/>
      <c r="Z278">
        <f t="shared" si="22"/>
        <v>0</v>
      </c>
      <c r="AA278">
        <f t="shared" si="20"/>
        <v>0</v>
      </c>
      <c r="AB278" s="82" t="s">
        <v>672</v>
      </c>
      <c r="AC278" s="82">
        <v>0</v>
      </c>
      <c r="AD278" s="82">
        <v>0</v>
      </c>
      <c r="AE278" s="82">
        <v>0</v>
      </c>
      <c r="AF278" s="82">
        <v>0</v>
      </c>
      <c r="AG278">
        <f t="shared" si="21"/>
        <v>0</v>
      </c>
      <c r="AI278" s="90" t="s">
        <v>613</v>
      </c>
      <c r="AJ278" s="90" t="s">
        <v>241</v>
      </c>
      <c r="AX278" t="s">
        <v>613</v>
      </c>
      <c r="AY278" t="s">
        <v>241</v>
      </c>
    </row>
    <row r="279" ht="17.25" spans="25:51">
      <c r="Y279" s="87"/>
      <c r="Z279">
        <f t="shared" si="22"/>
        <v>0</v>
      </c>
      <c r="AA279" t="str">
        <f t="shared" si="20"/>
        <v>金桥支行</v>
      </c>
      <c r="AB279" s="82" t="s">
        <v>673</v>
      </c>
      <c r="AC279" s="82">
        <v>0</v>
      </c>
      <c r="AD279" s="82">
        <v>0</v>
      </c>
      <c r="AE279" s="82">
        <v>0</v>
      </c>
      <c r="AF279" s="82">
        <v>0</v>
      </c>
      <c r="AG279" t="str">
        <f t="shared" si="21"/>
        <v>金桥支行</v>
      </c>
      <c r="AI279" s="90" t="s">
        <v>675</v>
      </c>
      <c r="AJ279" s="90" t="s">
        <v>241</v>
      </c>
      <c r="AX279" t="s">
        <v>675</v>
      </c>
      <c r="AY279" t="s">
        <v>241</v>
      </c>
    </row>
    <row r="280" ht="17.25" spans="25:51">
      <c r="Y280" s="87"/>
      <c r="Z280">
        <f t="shared" si="22"/>
        <v>0</v>
      </c>
      <c r="AA280">
        <f t="shared" si="20"/>
        <v>0</v>
      </c>
      <c r="AB280" s="82" t="s">
        <v>674</v>
      </c>
      <c r="AC280" s="82">
        <v>0</v>
      </c>
      <c r="AD280" s="82">
        <v>0</v>
      </c>
      <c r="AE280" s="82">
        <v>0</v>
      </c>
      <c r="AF280" s="82">
        <v>0</v>
      </c>
      <c r="AG280">
        <f t="shared" si="21"/>
        <v>0</v>
      </c>
      <c r="AI280" s="90" t="s">
        <v>677</v>
      </c>
      <c r="AJ280" s="90" t="s">
        <v>241</v>
      </c>
      <c r="AX280" t="s">
        <v>677</v>
      </c>
      <c r="AY280" t="s">
        <v>241</v>
      </c>
    </row>
    <row r="281" ht="17.25" spans="25:51">
      <c r="Y281" s="87"/>
      <c r="Z281">
        <f t="shared" si="22"/>
        <v>0</v>
      </c>
      <c r="AA281" t="str">
        <f t="shared" si="20"/>
        <v>金桥支行</v>
      </c>
      <c r="AB281" s="82" t="s">
        <v>676</v>
      </c>
      <c r="AC281" s="82">
        <v>0</v>
      </c>
      <c r="AD281" s="82">
        <v>0</v>
      </c>
      <c r="AE281" s="82">
        <v>0</v>
      </c>
      <c r="AF281" s="82">
        <v>0</v>
      </c>
      <c r="AG281" t="str">
        <f t="shared" si="21"/>
        <v>金桥支行</v>
      </c>
      <c r="AI281" s="90" t="s">
        <v>679</v>
      </c>
      <c r="AJ281" s="90" t="s">
        <v>241</v>
      </c>
      <c r="AX281" t="s">
        <v>679</v>
      </c>
      <c r="AY281" t="s">
        <v>241</v>
      </c>
    </row>
    <row r="282" ht="17.25" spans="25:51">
      <c r="Y282" s="87"/>
      <c r="Z282">
        <f t="shared" si="22"/>
        <v>0</v>
      </c>
      <c r="AA282">
        <f t="shared" si="20"/>
        <v>0</v>
      </c>
      <c r="AB282" s="82" t="s">
        <v>678</v>
      </c>
      <c r="AC282" s="82">
        <v>0</v>
      </c>
      <c r="AD282" s="82">
        <v>0</v>
      </c>
      <c r="AE282" s="82">
        <v>0</v>
      </c>
      <c r="AF282" s="82">
        <v>45000</v>
      </c>
      <c r="AG282">
        <f t="shared" si="21"/>
        <v>0</v>
      </c>
      <c r="AI282" s="90" t="s">
        <v>681</v>
      </c>
      <c r="AJ282" s="90" t="s">
        <v>57</v>
      </c>
      <c r="AX282" t="s">
        <v>681</v>
      </c>
      <c r="AY282" t="s">
        <v>57</v>
      </c>
    </row>
    <row r="283" ht="17.25" spans="25:51">
      <c r="Y283" s="87"/>
      <c r="Z283">
        <f t="shared" si="22"/>
        <v>0</v>
      </c>
      <c r="AA283">
        <f t="shared" si="20"/>
        <v>0</v>
      </c>
      <c r="AB283" s="82" t="s">
        <v>680</v>
      </c>
      <c r="AC283" s="82">
        <v>0</v>
      </c>
      <c r="AD283" s="82">
        <v>0</v>
      </c>
      <c r="AE283" s="82">
        <v>0</v>
      </c>
      <c r="AF283" s="82">
        <v>0</v>
      </c>
      <c r="AG283">
        <f t="shared" si="21"/>
        <v>0</v>
      </c>
      <c r="AI283" s="90" t="s">
        <v>683</v>
      </c>
      <c r="AJ283" s="90" t="s">
        <v>57</v>
      </c>
      <c r="AX283" t="s">
        <v>683</v>
      </c>
      <c r="AY283" t="s">
        <v>57</v>
      </c>
    </row>
    <row r="284" ht="17.25" spans="25:51">
      <c r="Y284" s="87"/>
      <c r="Z284">
        <f t="shared" si="22"/>
        <v>0</v>
      </c>
      <c r="AA284">
        <f t="shared" si="20"/>
        <v>0</v>
      </c>
      <c r="AB284" s="82" t="s">
        <v>682</v>
      </c>
      <c r="AC284" s="82">
        <v>0</v>
      </c>
      <c r="AD284" s="82">
        <v>0</v>
      </c>
      <c r="AE284" s="82">
        <v>0</v>
      </c>
      <c r="AF284" s="82">
        <v>0</v>
      </c>
      <c r="AG284">
        <f t="shared" si="21"/>
        <v>0</v>
      </c>
      <c r="AI284" s="90" t="s">
        <v>685</v>
      </c>
      <c r="AJ284" s="90" t="s">
        <v>57</v>
      </c>
      <c r="AX284" t="s">
        <v>685</v>
      </c>
      <c r="AY284" t="s">
        <v>57</v>
      </c>
    </row>
    <row r="285" ht="17.25" spans="25:51">
      <c r="Y285" s="87"/>
      <c r="Z285">
        <f t="shared" si="22"/>
        <v>0</v>
      </c>
      <c r="AA285" t="str">
        <f t="shared" si="20"/>
        <v>六里支行</v>
      </c>
      <c r="AB285" s="82" t="s">
        <v>684</v>
      </c>
      <c r="AC285" s="82">
        <v>0</v>
      </c>
      <c r="AD285" s="82">
        <v>0</v>
      </c>
      <c r="AE285" s="82">
        <v>0</v>
      </c>
      <c r="AF285" s="82">
        <v>0</v>
      </c>
      <c r="AG285" t="str">
        <f t="shared" si="21"/>
        <v>六里支行</v>
      </c>
      <c r="AI285" s="90" t="s">
        <v>529</v>
      </c>
      <c r="AJ285" s="90" t="s">
        <v>57</v>
      </c>
      <c r="AX285" t="s">
        <v>529</v>
      </c>
      <c r="AY285" t="s">
        <v>57</v>
      </c>
    </row>
    <row r="286" ht="17.25" spans="25:51">
      <c r="Y286" s="87"/>
      <c r="Z286">
        <f t="shared" si="22"/>
        <v>0</v>
      </c>
      <c r="AA286">
        <f t="shared" si="20"/>
        <v>0</v>
      </c>
      <c r="AB286" s="82" t="s">
        <v>686</v>
      </c>
      <c r="AC286" s="82">
        <v>0</v>
      </c>
      <c r="AD286" s="82">
        <v>0</v>
      </c>
      <c r="AE286" s="82">
        <v>0</v>
      </c>
      <c r="AF286" s="82">
        <v>0</v>
      </c>
      <c r="AG286">
        <f t="shared" si="21"/>
        <v>0</v>
      </c>
      <c r="AI286" s="95" t="s">
        <v>435</v>
      </c>
      <c r="AJ286" s="90" t="s">
        <v>57</v>
      </c>
      <c r="AX286" t="s">
        <v>435</v>
      </c>
      <c r="AY286" t="s">
        <v>57</v>
      </c>
    </row>
    <row r="287" ht="17.25" spans="25:51">
      <c r="Y287" s="87"/>
      <c r="Z287">
        <f t="shared" si="22"/>
        <v>0</v>
      </c>
      <c r="AA287" t="str">
        <f t="shared" si="20"/>
        <v>人力资源部</v>
      </c>
      <c r="AB287" s="82" t="s">
        <v>181</v>
      </c>
      <c r="AC287" s="82">
        <v>0</v>
      </c>
      <c r="AD287" s="82">
        <v>0</v>
      </c>
      <c r="AE287" s="82">
        <v>0</v>
      </c>
      <c r="AF287" s="82">
        <v>0</v>
      </c>
      <c r="AG287" t="str">
        <f t="shared" si="21"/>
        <v>人力资源部</v>
      </c>
      <c r="AI287" s="96" t="s">
        <v>270</v>
      </c>
      <c r="AJ287" s="90" t="s">
        <v>57</v>
      </c>
      <c r="AX287" t="s">
        <v>270</v>
      </c>
      <c r="AY287" t="s">
        <v>57</v>
      </c>
    </row>
    <row r="288" ht="17.25" spans="25:51">
      <c r="Y288" s="87"/>
      <c r="Z288">
        <f t="shared" si="22"/>
        <v>0</v>
      </c>
      <c r="AA288" t="str">
        <f t="shared" si="20"/>
        <v>风险管理部</v>
      </c>
      <c r="AB288" s="82" t="s">
        <v>524</v>
      </c>
      <c r="AC288" s="82">
        <v>0</v>
      </c>
      <c r="AD288" s="82">
        <v>0</v>
      </c>
      <c r="AE288" s="82">
        <v>0</v>
      </c>
      <c r="AF288" s="82">
        <v>0</v>
      </c>
      <c r="AG288" t="str">
        <f t="shared" si="21"/>
        <v>风险管理部</v>
      </c>
      <c r="AI288" s="90" t="s">
        <v>687</v>
      </c>
      <c r="AJ288" s="90" t="s">
        <v>57</v>
      </c>
      <c r="AX288" t="s">
        <v>687</v>
      </c>
      <c r="AY288" t="s">
        <v>57</v>
      </c>
    </row>
    <row r="289" ht="17.25" spans="25:51">
      <c r="Y289" s="87"/>
      <c r="Z289">
        <f t="shared" si="22"/>
        <v>0</v>
      </c>
      <c r="AA289" t="str">
        <f t="shared" si="20"/>
        <v>花木支行</v>
      </c>
      <c r="AB289" s="82" t="s">
        <v>681</v>
      </c>
      <c r="AC289" s="82">
        <v>0</v>
      </c>
      <c r="AD289" s="82">
        <v>0</v>
      </c>
      <c r="AE289" s="82">
        <v>0</v>
      </c>
      <c r="AF289" s="82">
        <v>0</v>
      </c>
      <c r="AG289" t="str">
        <f t="shared" si="21"/>
        <v>花木支行</v>
      </c>
      <c r="AI289" s="90" t="s">
        <v>688</v>
      </c>
      <c r="AJ289" s="90" t="s">
        <v>57</v>
      </c>
      <c r="AX289" t="s">
        <v>688</v>
      </c>
      <c r="AY289" t="s">
        <v>57</v>
      </c>
    </row>
    <row r="290" ht="17.25" spans="25:51">
      <c r="Y290" s="87"/>
      <c r="Z290">
        <f t="shared" si="22"/>
        <v>0</v>
      </c>
      <c r="AA290" t="str">
        <f t="shared" si="20"/>
        <v>金海华城分理处</v>
      </c>
      <c r="AB290" s="82" t="s">
        <v>145</v>
      </c>
      <c r="AC290" s="82">
        <v>0</v>
      </c>
      <c r="AD290" s="82">
        <v>0</v>
      </c>
      <c r="AE290" s="82">
        <v>0</v>
      </c>
      <c r="AF290" s="82">
        <v>0</v>
      </c>
      <c r="AG290" t="str">
        <f t="shared" si="21"/>
        <v>金海华城分理处</v>
      </c>
      <c r="AI290" s="90" t="s">
        <v>636</v>
      </c>
      <c r="AJ290" s="90" t="s">
        <v>57</v>
      </c>
      <c r="AX290" t="s">
        <v>636</v>
      </c>
      <c r="AY290" t="s">
        <v>57</v>
      </c>
    </row>
    <row r="291" ht="17.25" spans="25:51">
      <c r="Y291" s="87"/>
      <c r="Z291">
        <f t="shared" si="22"/>
        <v>0</v>
      </c>
      <c r="AA291" t="str">
        <f t="shared" si="20"/>
        <v>张江支行</v>
      </c>
      <c r="AB291" s="82" t="s">
        <v>313</v>
      </c>
      <c r="AC291" s="82">
        <v>0</v>
      </c>
      <c r="AD291" s="82">
        <v>0</v>
      </c>
      <c r="AE291" s="82">
        <v>0</v>
      </c>
      <c r="AF291" s="82">
        <v>0</v>
      </c>
      <c r="AG291" t="str">
        <f t="shared" si="21"/>
        <v>张江支行</v>
      </c>
      <c r="AI291" s="90" t="s">
        <v>449</v>
      </c>
      <c r="AJ291" s="90" t="s">
        <v>121</v>
      </c>
      <c r="AX291" t="s">
        <v>449</v>
      </c>
      <c r="AY291" t="s">
        <v>121</v>
      </c>
    </row>
    <row r="292" ht="17.25" spans="25:51">
      <c r="Y292" s="87"/>
      <c r="Z292">
        <f t="shared" si="22"/>
        <v>0</v>
      </c>
      <c r="AA292" t="str">
        <f t="shared" si="20"/>
        <v>洋泾支行</v>
      </c>
      <c r="AB292" s="82" t="s">
        <v>689</v>
      </c>
      <c r="AC292" s="82">
        <v>0</v>
      </c>
      <c r="AD292" s="82">
        <v>0</v>
      </c>
      <c r="AE292" s="82">
        <v>0</v>
      </c>
      <c r="AF292" s="82">
        <v>0</v>
      </c>
      <c r="AG292" t="str">
        <f t="shared" si="21"/>
        <v>洋泾支行</v>
      </c>
      <c r="AI292" s="90" t="s">
        <v>364</v>
      </c>
      <c r="AJ292" s="90" t="s">
        <v>57</v>
      </c>
      <c r="AX292" t="s">
        <v>364</v>
      </c>
      <c r="AY292" t="s">
        <v>57</v>
      </c>
    </row>
    <row r="293" ht="17.25" spans="25:51">
      <c r="Y293" s="87"/>
      <c r="Z293">
        <f t="shared" si="22"/>
        <v>0</v>
      </c>
      <c r="AA293">
        <f t="shared" si="20"/>
        <v>0</v>
      </c>
      <c r="AB293" s="82" t="s">
        <v>316</v>
      </c>
      <c r="AC293" s="82">
        <v>0</v>
      </c>
      <c r="AD293" s="82">
        <v>0</v>
      </c>
      <c r="AE293" s="82">
        <v>0</v>
      </c>
      <c r="AF293" s="82">
        <v>0</v>
      </c>
      <c r="AG293">
        <f t="shared" si="21"/>
        <v>0</v>
      </c>
      <c r="AI293" s="90" t="s">
        <v>154</v>
      </c>
      <c r="AJ293" s="90" t="s">
        <v>57</v>
      </c>
      <c r="AX293" t="s">
        <v>154</v>
      </c>
      <c r="AY293" t="s">
        <v>57</v>
      </c>
    </row>
    <row r="294" ht="17.25" spans="25:51">
      <c r="Y294" s="87"/>
      <c r="Z294">
        <f t="shared" si="22"/>
        <v>0</v>
      </c>
      <c r="AA294">
        <f t="shared" si="20"/>
        <v>0</v>
      </c>
      <c r="AB294" s="82" t="s">
        <v>690</v>
      </c>
      <c r="AC294" s="82">
        <v>0</v>
      </c>
      <c r="AD294" s="82">
        <v>0</v>
      </c>
      <c r="AE294" s="82">
        <v>0</v>
      </c>
      <c r="AF294" s="82">
        <v>0</v>
      </c>
      <c r="AG294">
        <f t="shared" si="21"/>
        <v>0</v>
      </c>
      <c r="AI294" s="95" t="s">
        <v>339</v>
      </c>
      <c r="AJ294" s="90" t="s">
        <v>57</v>
      </c>
      <c r="AX294" t="s">
        <v>339</v>
      </c>
      <c r="AY294" t="s">
        <v>57</v>
      </c>
    </row>
    <row r="295" ht="17.25" spans="25:51">
      <c r="Y295" s="87"/>
      <c r="Z295">
        <f t="shared" si="22"/>
        <v>0</v>
      </c>
      <c r="AA295" t="str">
        <f t="shared" si="20"/>
        <v>高桥支行</v>
      </c>
      <c r="AB295" s="82" t="s">
        <v>691</v>
      </c>
      <c r="AC295" s="82">
        <v>0</v>
      </c>
      <c r="AD295" s="82">
        <v>0</v>
      </c>
      <c r="AE295" s="82">
        <v>0</v>
      </c>
      <c r="AF295" s="82">
        <v>0</v>
      </c>
      <c r="AG295" t="str">
        <f t="shared" si="21"/>
        <v>高桥支行</v>
      </c>
      <c r="AI295" s="96" t="s">
        <v>692</v>
      </c>
      <c r="AJ295" s="90" t="s">
        <v>57</v>
      </c>
      <c r="AX295" t="s">
        <v>692</v>
      </c>
      <c r="AY295" t="s">
        <v>57</v>
      </c>
    </row>
    <row r="296" ht="17.25" spans="25:51">
      <c r="Y296" s="87"/>
      <c r="Z296">
        <f t="shared" si="22"/>
        <v>0</v>
      </c>
      <c r="AA296" t="str">
        <f t="shared" si="20"/>
        <v>营业部</v>
      </c>
      <c r="AB296" s="82" t="s">
        <v>632</v>
      </c>
      <c r="AC296" s="82">
        <v>0</v>
      </c>
      <c r="AD296" s="82">
        <v>0</v>
      </c>
      <c r="AE296" s="82">
        <v>0</v>
      </c>
      <c r="AF296" s="82">
        <v>0</v>
      </c>
      <c r="AG296" t="str">
        <f t="shared" si="21"/>
        <v>营业部</v>
      </c>
      <c r="AI296" s="90" t="s">
        <v>694</v>
      </c>
      <c r="AJ296" s="90" t="s">
        <v>57</v>
      </c>
      <c r="AX296" t="s">
        <v>694</v>
      </c>
      <c r="AY296" t="s">
        <v>57</v>
      </c>
    </row>
    <row r="297" ht="17.25" spans="25:51">
      <c r="Y297" s="87"/>
      <c r="Z297">
        <f t="shared" si="22"/>
        <v>0</v>
      </c>
      <c r="AA297">
        <f t="shared" si="20"/>
        <v>0</v>
      </c>
      <c r="AB297" s="82" t="s">
        <v>693</v>
      </c>
      <c r="AC297" s="82">
        <v>0</v>
      </c>
      <c r="AD297" s="82">
        <v>0</v>
      </c>
      <c r="AE297" s="82">
        <v>0</v>
      </c>
      <c r="AF297" s="82">
        <v>0</v>
      </c>
      <c r="AG297">
        <f t="shared" si="21"/>
        <v>0</v>
      </c>
      <c r="AI297" s="90" t="s">
        <v>696</v>
      </c>
      <c r="AJ297" s="90" t="s">
        <v>57</v>
      </c>
      <c r="AX297" t="s">
        <v>696</v>
      </c>
      <c r="AY297" t="s">
        <v>57</v>
      </c>
    </row>
    <row r="298" ht="17.25" spans="25:51">
      <c r="Y298" s="87"/>
      <c r="Z298">
        <f t="shared" si="22"/>
        <v>0</v>
      </c>
      <c r="AA298">
        <f t="shared" si="20"/>
        <v>0</v>
      </c>
      <c r="AB298" s="82" t="s">
        <v>695</v>
      </c>
      <c r="AC298" s="82">
        <v>0</v>
      </c>
      <c r="AD298" s="82">
        <v>0</v>
      </c>
      <c r="AE298" s="82">
        <v>0</v>
      </c>
      <c r="AF298" s="82">
        <v>0</v>
      </c>
      <c r="AG298">
        <f t="shared" si="21"/>
        <v>0</v>
      </c>
      <c r="AI298" s="90" t="s">
        <v>505</v>
      </c>
      <c r="AJ298" s="90" t="s">
        <v>57</v>
      </c>
      <c r="AX298" t="s">
        <v>505</v>
      </c>
      <c r="AY298" t="s">
        <v>57</v>
      </c>
    </row>
    <row r="299" ht="17.25" spans="25:51">
      <c r="Y299" s="87"/>
      <c r="Z299">
        <f t="shared" si="22"/>
        <v>0</v>
      </c>
      <c r="AA299" t="str">
        <f t="shared" si="20"/>
        <v>运营管理部</v>
      </c>
      <c r="AB299" s="82" t="s">
        <v>398</v>
      </c>
      <c r="AC299" s="82">
        <v>0</v>
      </c>
      <c r="AD299" s="82">
        <v>0</v>
      </c>
      <c r="AE299" s="82">
        <v>0</v>
      </c>
      <c r="AF299" s="82">
        <v>0</v>
      </c>
      <c r="AG299" t="str">
        <f t="shared" si="21"/>
        <v>运营管理部</v>
      </c>
      <c r="AI299" s="90" t="s">
        <v>698</v>
      </c>
      <c r="AJ299" s="90" t="s">
        <v>57</v>
      </c>
      <c r="AX299" t="s">
        <v>698</v>
      </c>
      <c r="AY299" t="s">
        <v>57</v>
      </c>
    </row>
    <row r="300" ht="17.25" spans="25:51">
      <c r="Y300" s="87"/>
      <c r="Z300">
        <f t="shared" si="22"/>
        <v>0</v>
      </c>
      <c r="AA300" t="str">
        <f t="shared" si="20"/>
        <v>合庆支行</v>
      </c>
      <c r="AB300" s="82" t="s">
        <v>697</v>
      </c>
      <c r="AC300" s="82">
        <v>0</v>
      </c>
      <c r="AD300" s="82">
        <v>0</v>
      </c>
      <c r="AE300" s="82">
        <v>0</v>
      </c>
      <c r="AF300" s="82">
        <v>0</v>
      </c>
      <c r="AG300" t="str">
        <f t="shared" si="21"/>
        <v>合庆支行</v>
      </c>
      <c r="AI300" s="90" t="s">
        <v>256</v>
      </c>
      <c r="AJ300" s="90" t="s">
        <v>84</v>
      </c>
      <c r="AX300" t="s">
        <v>256</v>
      </c>
      <c r="AY300" t="s">
        <v>84</v>
      </c>
    </row>
    <row r="301" ht="17.25" spans="25:51">
      <c r="Y301" s="87"/>
      <c r="Z301">
        <f t="shared" si="22"/>
        <v>0</v>
      </c>
      <c r="AA301">
        <f t="shared" si="20"/>
        <v>0</v>
      </c>
      <c r="AB301" s="82" t="s">
        <v>699</v>
      </c>
      <c r="AC301" s="82">
        <v>0</v>
      </c>
      <c r="AD301" s="82">
        <v>0</v>
      </c>
      <c r="AE301" s="82">
        <v>0</v>
      </c>
      <c r="AF301" s="82">
        <v>0</v>
      </c>
      <c r="AG301">
        <f t="shared" si="21"/>
        <v>0</v>
      </c>
      <c r="AI301" s="90" t="s">
        <v>381</v>
      </c>
      <c r="AJ301" s="90" t="s">
        <v>84</v>
      </c>
      <c r="AX301" t="s">
        <v>381</v>
      </c>
      <c r="AY301" t="s">
        <v>84</v>
      </c>
    </row>
    <row r="302" ht="17.25" spans="25:51">
      <c r="Y302" s="87"/>
      <c r="Z302">
        <f t="shared" si="22"/>
        <v>0</v>
      </c>
      <c r="AA302" t="str">
        <f t="shared" si="20"/>
        <v>零售市场部</v>
      </c>
      <c r="AB302" s="82" t="s">
        <v>150</v>
      </c>
      <c r="AC302" s="82">
        <v>0</v>
      </c>
      <c r="AD302" s="82">
        <v>0</v>
      </c>
      <c r="AE302" s="82">
        <v>1</v>
      </c>
      <c r="AF302" s="82">
        <v>0</v>
      </c>
      <c r="AG302" t="str">
        <f t="shared" si="21"/>
        <v>零售市场部</v>
      </c>
      <c r="AI302" s="90" t="s">
        <v>95</v>
      </c>
      <c r="AJ302" s="90" t="s">
        <v>84</v>
      </c>
      <c r="AX302" t="s">
        <v>95</v>
      </c>
      <c r="AY302" t="s">
        <v>84</v>
      </c>
    </row>
    <row r="303" ht="17.25" spans="25:51">
      <c r="Y303" s="87"/>
      <c r="Z303">
        <f t="shared" si="22"/>
        <v>0</v>
      </c>
      <c r="AA303">
        <f t="shared" si="20"/>
        <v>0</v>
      </c>
      <c r="AB303" s="82" t="s">
        <v>700</v>
      </c>
      <c r="AC303" s="82">
        <v>0</v>
      </c>
      <c r="AD303" s="82">
        <v>0</v>
      </c>
      <c r="AE303" s="82">
        <v>0</v>
      </c>
      <c r="AF303" s="82">
        <v>0</v>
      </c>
      <c r="AG303">
        <f t="shared" si="21"/>
        <v>0</v>
      </c>
      <c r="AI303" s="95" t="s">
        <v>194</v>
      </c>
      <c r="AJ303" s="90" t="s">
        <v>84</v>
      </c>
      <c r="AX303" t="s">
        <v>194</v>
      </c>
      <c r="AY303" t="s">
        <v>84</v>
      </c>
    </row>
    <row r="304" ht="17.25" spans="25:51">
      <c r="Y304" s="87"/>
      <c r="Z304">
        <f t="shared" si="22"/>
        <v>0</v>
      </c>
      <c r="AA304" t="str">
        <f t="shared" si="20"/>
        <v>办公室</v>
      </c>
      <c r="AB304" s="82" t="s">
        <v>81</v>
      </c>
      <c r="AC304" s="82">
        <v>0</v>
      </c>
      <c r="AD304" s="82">
        <v>0</v>
      </c>
      <c r="AE304" s="82">
        <v>0</v>
      </c>
      <c r="AF304" s="82">
        <v>0</v>
      </c>
      <c r="AG304" t="str">
        <f t="shared" si="21"/>
        <v>办公室</v>
      </c>
      <c r="AI304" s="90" t="s">
        <v>689</v>
      </c>
      <c r="AJ304" s="90" t="s">
        <v>84</v>
      </c>
      <c r="AX304" t="s">
        <v>689</v>
      </c>
      <c r="AY304" t="s">
        <v>84</v>
      </c>
    </row>
    <row r="305" ht="17.25" spans="25:51">
      <c r="Y305" s="87"/>
      <c r="Z305">
        <f t="shared" si="22"/>
        <v>0</v>
      </c>
      <c r="AA305" t="str">
        <f t="shared" si="20"/>
        <v>零售市场部</v>
      </c>
      <c r="AB305" s="82" t="s">
        <v>173</v>
      </c>
      <c r="AC305" s="82">
        <v>0</v>
      </c>
      <c r="AD305" s="82">
        <v>30000</v>
      </c>
      <c r="AE305" s="82">
        <v>1</v>
      </c>
      <c r="AF305" s="82">
        <v>64000</v>
      </c>
      <c r="AG305" t="str">
        <f t="shared" si="21"/>
        <v>零售市场部</v>
      </c>
      <c r="AI305" s="90" t="s">
        <v>166</v>
      </c>
      <c r="AJ305" s="90" t="s">
        <v>84</v>
      </c>
      <c r="AX305" t="s">
        <v>166</v>
      </c>
      <c r="AY305" t="s">
        <v>84</v>
      </c>
    </row>
    <row r="306" ht="17.25" spans="25:51">
      <c r="Y306" s="87"/>
      <c r="Z306">
        <f t="shared" si="22"/>
        <v>0</v>
      </c>
      <c r="AA306" t="str">
        <f t="shared" si="20"/>
        <v>黄楼支行</v>
      </c>
      <c r="AB306" s="82" t="s">
        <v>321</v>
      </c>
      <c r="AC306" s="82">
        <v>0</v>
      </c>
      <c r="AD306" s="82">
        <v>50000</v>
      </c>
      <c r="AE306" s="82">
        <v>3</v>
      </c>
      <c r="AF306" s="82">
        <v>50000</v>
      </c>
      <c r="AG306" t="str">
        <f t="shared" si="21"/>
        <v>黄楼支行</v>
      </c>
      <c r="AI306" s="90" t="s">
        <v>478</v>
      </c>
      <c r="AJ306" s="90" t="s">
        <v>84</v>
      </c>
      <c r="AX306" t="s">
        <v>478</v>
      </c>
      <c r="AY306" t="s">
        <v>84</v>
      </c>
    </row>
    <row r="307" ht="17.25" spans="25:51">
      <c r="Y307" s="87"/>
      <c r="Z307">
        <f t="shared" si="22"/>
        <v>0</v>
      </c>
      <c r="AA307" t="str">
        <f t="shared" si="20"/>
        <v>五星路支行</v>
      </c>
      <c r="AB307" s="82" t="s">
        <v>701</v>
      </c>
      <c r="AC307" s="82">
        <v>0</v>
      </c>
      <c r="AD307" s="82">
        <v>0</v>
      </c>
      <c r="AE307" s="82">
        <v>0</v>
      </c>
      <c r="AF307" s="82">
        <v>0</v>
      </c>
      <c r="AG307" t="str">
        <f t="shared" si="21"/>
        <v>五星路支行</v>
      </c>
      <c r="AI307" s="90" t="s">
        <v>703</v>
      </c>
      <c r="AJ307" s="90" t="s">
        <v>84</v>
      </c>
      <c r="AX307" t="s">
        <v>703</v>
      </c>
      <c r="AY307" t="s">
        <v>84</v>
      </c>
    </row>
    <row r="308" ht="17.25" spans="25:51">
      <c r="Y308" s="87"/>
      <c r="Z308">
        <f t="shared" si="22"/>
        <v>0</v>
      </c>
      <c r="AA308" t="str">
        <f t="shared" si="20"/>
        <v>川沙支行</v>
      </c>
      <c r="AB308" s="82" t="s">
        <v>702</v>
      </c>
      <c r="AC308" s="82">
        <v>0</v>
      </c>
      <c r="AD308" s="82">
        <v>0</v>
      </c>
      <c r="AE308" s="82">
        <v>0</v>
      </c>
      <c r="AF308" s="82">
        <v>0</v>
      </c>
      <c r="AG308" t="str">
        <f t="shared" si="21"/>
        <v>川沙支行</v>
      </c>
      <c r="AI308" s="90" t="s">
        <v>211</v>
      </c>
      <c r="AJ308" s="90" t="s">
        <v>135</v>
      </c>
      <c r="AX308" t="s">
        <v>211</v>
      </c>
      <c r="AY308" t="s">
        <v>135</v>
      </c>
    </row>
    <row r="309" ht="17.25" spans="25:51">
      <c r="Y309" s="87"/>
      <c r="Z309">
        <f t="shared" si="22"/>
        <v>0</v>
      </c>
      <c r="AA309" t="str">
        <f t="shared" si="20"/>
        <v>三林支行</v>
      </c>
      <c r="AB309" s="82" t="s">
        <v>704</v>
      </c>
      <c r="AC309" s="82">
        <v>0</v>
      </c>
      <c r="AD309" s="82">
        <v>0</v>
      </c>
      <c r="AE309" s="82">
        <v>0</v>
      </c>
      <c r="AF309" s="82">
        <v>0</v>
      </c>
      <c r="AG309" t="str">
        <f t="shared" si="21"/>
        <v>三林支行</v>
      </c>
      <c r="AI309" s="90" t="s">
        <v>473</v>
      </c>
      <c r="AJ309" s="90" t="s">
        <v>135</v>
      </c>
      <c r="AX309" t="s">
        <v>473</v>
      </c>
      <c r="AY309" t="s">
        <v>135</v>
      </c>
    </row>
    <row r="310" ht="17.25" spans="25:51">
      <c r="Y310" s="87"/>
      <c r="Z310">
        <f t="shared" si="22"/>
        <v>0</v>
      </c>
      <c r="AA310" t="str">
        <f t="shared" si="20"/>
        <v>六团支行</v>
      </c>
      <c r="AB310" s="82" t="s">
        <v>705</v>
      </c>
      <c r="AC310" s="82">
        <v>0</v>
      </c>
      <c r="AD310" s="82">
        <v>0</v>
      </c>
      <c r="AE310" s="82">
        <v>0</v>
      </c>
      <c r="AF310" s="82">
        <v>0</v>
      </c>
      <c r="AG310" t="str">
        <f t="shared" si="21"/>
        <v>六团支行</v>
      </c>
      <c r="AI310" s="93" t="s">
        <v>431</v>
      </c>
      <c r="AJ310" s="90" t="s">
        <v>135</v>
      </c>
      <c r="AX310" t="s">
        <v>431</v>
      </c>
      <c r="AY310" t="s">
        <v>135</v>
      </c>
    </row>
    <row r="311" ht="17.25" spans="25:51">
      <c r="Y311" s="87"/>
      <c r="Z311">
        <f t="shared" si="22"/>
        <v>0</v>
      </c>
      <c r="AA311" t="str">
        <f t="shared" si="20"/>
        <v>花木支行</v>
      </c>
      <c r="AB311" s="82" t="s">
        <v>154</v>
      </c>
      <c r="AC311" s="82">
        <v>0</v>
      </c>
      <c r="AD311" s="82">
        <v>1100</v>
      </c>
      <c r="AE311" s="82">
        <v>0</v>
      </c>
      <c r="AF311" s="82">
        <v>1100</v>
      </c>
      <c r="AG311" t="str">
        <f t="shared" si="21"/>
        <v>花木支行</v>
      </c>
      <c r="AI311" s="95" t="s">
        <v>322</v>
      </c>
      <c r="AJ311" s="90" t="s">
        <v>135</v>
      </c>
      <c r="AX311" t="s">
        <v>322</v>
      </c>
      <c r="AY311" t="s">
        <v>135</v>
      </c>
    </row>
    <row r="312" ht="17.25" spans="25:51">
      <c r="Y312" s="87"/>
      <c r="Z312">
        <f t="shared" si="22"/>
        <v>0</v>
      </c>
      <c r="AA312">
        <f t="shared" si="20"/>
        <v>0</v>
      </c>
      <c r="AB312" s="82" t="s">
        <v>706</v>
      </c>
      <c r="AC312" s="82">
        <v>0</v>
      </c>
      <c r="AD312" s="82">
        <v>0</v>
      </c>
      <c r="AE312" s="82">
        <v>0</v>
      </c>
      <c r="AF312" s="82">
        <v>0</v>
      </c>
      <c r="AG312">
        <f t="shared" si="21"/>
        <v>0</v>
      </c>
      <c r="AI312" s="96" t="s">
        <v>118</v>
      </c>
      <c r="AJ312" s="90" t="s">
        <v>135</v>
      </c>
      <c r="AX312" t="s">
        <v>118</v>
      </c>
      <c r="AY312" t="s">
        <v>135</v>
      </c>
    </row>
    <row r="313" ht="17.25" spans="25:51">
      <c r="Y313" s="87"/>
      <c r="Z313">
        <f t="shared" si="22"/>
        <v>0</v>
      </c>
      <c r="AA313" t="str">
        <f t="shared" si="20"/>
        <v>花木支行</v>
      </c>
      <c r="AB313" s="82" t="s">
        <v>694</v>
      </c>
      <c r="AC313" s="82">
        <v>0</v>
      </c>
      <c r="AD313" s="82">
        <v>0</v>
      </c>
      <c r="AE313" s="82">
        <v>0</v>
      </c>
      <c r="AF313" s="82">
        <v>0</v>
      </c>
      <c r="AG313" t="str">
        <f t="shared" si="21"/>
        <v>花木支行</v>
      </c>
      <c r="AI313" s="95" t="s">
        <v>708</v>
      </c>
      <c r="AJ313" s="90" t="s">
        <v>135</v>
      </c>
      <c r="AX313" t="s">
        <v>708</v>
      </c>
      <c r="AY313" t="s">
        <v>135</v>
      </c>
    </row>
    <row r="314" ht="17.25" spans="25:51">
      <c r="Y314" s="87"/>
      <c r="Z314">
        <f t="shared" si="22"/>
        <v>0</v>
      </c>
      <c r="AA314" t="str">
        <f t="shared" si="20"/>
        <v>施湾支行</v>
      </c>
      <c r="AB314" s="82" t="s">
        <v>707</v>
      </c>
      <c r="AC314" s="82">
        <v>0</v>
      </c>
      <c r="AD314" s="82">
        <v>0</v>
      </c>
      <c r="AE314" s="82">
        <v>0</v>
      </c>
      <c r="AF314" s="82">
        <v>0</v>
      </c>
      <c r="AG314" t="str">
        <f t="shared" si="21"/>
        <v>施湾支行</v>
      </c>
      <c r="AI314" s="90" t="s">
        <v>464</v>
      </c>
      <c r="AJ314" s="90" t="s">
        <v>135</v>
      </c>
      <c r="AX314" t="s">
        <v>464</v>
      </c>
      <c r="AY314" t="s">
        <v>135</v>
      </c>
    </row>
    <row r="315" ht="17.25" spans="25:51">
      <c r="Y315" s="87"/>
      <c r="Z315">
        <f t="shared" si="22"/>
        <v>0</v>
      </c>
      <c r="AA315" t="str">
        <f t="shared" si="20"/>
        <v>东沟支行</v>
      </c>
      <c r="AB315" s="82" t="s">
        <v>709</v>
      </c>
      <c r="AC315" s="82">
        <v>0</v>
      </c>
      <c r="AD315" s="82">
        <v>0</v>
      </c>
      <c r="AE315" s="82">
        <v>0</v>
      </c>
      <c r="AF315" s="82">
        <v>0</v>
      </c>
      <c r="AG315" t="str">
        <f t="shared" si="21"/>
        <v>东沟支行</v>
      </c>
      <c r="AI315" s="90" t="s">
        <v>710</v>
      </c>
      <c r="AJ315" s="90" t="s">
        <v>135</v>
      </c>
      <c r="AX315" t="s">
        <v>710</v>
      </c>
      <c r="AY315" t="s">
        <v>135</v>
      </c>
    </row>
    <row r="316" ht="17.25" spans="25:51">
      <c r="Y316" s="87"/>
      <c r="Z316">
        <f t="shared" si="22"/>
        <v>0</v>
      </c>
      <c r="AA316" t="str">
        <f t="shared" si="20"/>
        <v>北蔡支行</v>
      </c>
      <c r="AB316" s="82" t="s">
        <v>326</v>
      </c>
      <c r="AC316" s="82">
        <v>0</v>
      </c>
      <c r="AD316" s="82">
        <v>0</v>
      </c>
      <c r="AE316" s="82">
        <v>0</v>
      </c>
      <c r="AF316" s="82">
        <v>0</v>
      </c>
      <c r="AG316" t="str">
        <f t="shared" si="21"/>
        <v>北蔡支行</v>
      </c>
      <c r="AI316" s="90" t="s">
        <v>232</v>
      </c>
      <c r="AJ316" s="90" t="s">
        <v>93</v>
      </c>
      <c r="AX316" t="s">
        <v>232</v>
      </c>
      <c r="AY316" t="s">
        <v>93</v>
      </c>
    </row>
    <row r="317" ht="17.25" spans="25:51">
      <c r="Y317" s="87"/>
      <c r="Z317">
        <f t="shared" si="22"/>
        <v>0</v>
      </c>
      <c r="AA317" t="str">
        <f t="shared" si="20"/>
        <v>办公室</v>
      </c>
      <c r="AB317" s="82" t="s">
        <v>92</v>
      </c>
      <c r="AC317" s="82">
        <v>0</v>
      </c>
      <c r="AD317" s="82">
        <v>0</v>
      </c>
      <c r="AE317" s="82">
        <v>0</v>
      </c>
      <c r="AF317" s="82">
        <v>0</v>
      </c>
      <c r="AG317" t="str">
        <f t="shared" si="21"/>
        <v>办公室</v>
      </c>
      <c r="AI317" s="90" t="s">
        <v>712</v>
      </c>
      <c r="AJ317" s="90" t="s">
        <v>182</v>
      </c>
      <c r="AX317" t="s">
        <v>712</v>
      </c>
      <c r="AY317" t="s">
        <v>182</v>
      </c>
    </row>
    <row r="318" ht="17.25" spans="25:51">
      <c r="Y318" s="87"/>
      <c r="Z318">
        <f t="shared" si="22"/>
        <v>0</v>
      </c>
      <c r="AA318" t="str">
        <f t="shared" si="20"/>
        <v>张江支行</v>
      </c>
      <c r="AB318" s="82" t="s">
        <v>711</v>
      </c>
      <c r="AC318" s="82">
        <v>0</v>
      </c>
      <c r="AD318" s="82">
        <v>0</v>
      </c>
      <c r="AE318" s="82">
        <v>0</v>
      </c>
      <c r="AF318" s="82">
        <v>0</v>
      </c>
      <c r="AG318" t="str">
        <f t="shared" si="21"/>
        <v>张江支行</v>
      </c>
      <c r="AI318" s="94" t="s">
        <v>85</v>
      </c>
      <c r="AJ318" s="90" t="s">
        <v>93</v>
      </c>
      <c r="AX318" t="s">
        <v>85</v>
      </c>
      <c r="AY318" t="s">
        <v>93</v>
      </c>
    </row>
    <row r="319" ht="17.25" spans="25:51">
      <c r="Y319" s="87"/>
      <c r="Z319">
        <f t="shared" si="22"/>
        <v>0</v>
      </c>
      <c r="AA319" t="str">
        <f t="shared" si="20"/>
        <v>三林支行</v>
      </c>
      <c r="AB319" s="82" t="s">
        <v>713</v>
      </c>
      <c r="AC319" s="82">
        <v>0</v>
      </c>
      <c r="AD319" s="82">
        <v>0</v>
      </c>
      <c r="AE319" s="82">
        <v>0</v>
      </c>
      <c r="AF319" s="82">
        <v>0</v>
      </c>
      <c r="AG319" t="str">
        <f t="shared" si="21"/>
        <v>三林支行</v>
      </c>
      <c r="AI319" s="90" t="s">
        <v>573</v>
      </c>
      <c r="AJ319" s="90" t="s">
        <v>93</v>
      </c>
      <c r="AX319" t="s">
        <v>573</v>
      </c>
      <c r="AY319" t="s">
        <v>93</v>
      </c>
    </row>
    <row r="320" ht="17.25" spans="25:51">
      <c r="Y320" s="87"/>
      <c r="Z320">
        <f t="shared" si="22"/>
        <v>0</v>
      </c>
      <c r="AA320" t="str">
        <f t="shared" si="20"/>
        <v>运营管理部</v>
      </c>
      <c r="AB320" s="82" t="s">
        <v>285</v>
      </c>
      <c r="AC320" s="82">
        <v>0</v>
      </c>
      <c r="AD320" s="82">
        <v>0</v>
      </c>
      <c r="AE320" s="82">
        <v>0</v>
      </c>
      <c r="AF320" s="82">
        <v>0</v>
      </c>
      <c r="AG320" t="str">
        <f t="shared" si="21"/>
        <v>运营管理部</v>
      </c>
      <c r="AI320" s="90" t="s">
        <v>715</v>
      </c>
      <c r="AJ320" s="90" t="s">
        <v>72</v>
      </c>
      <c r="AX320" t="s">
        <v>715</v>
      </c>
      <c r="AY320" t="s">
        <v>72</v>
      </c>
    </row>
    <row r="321" ht="17.25" spans="25:51">
      <c r="Y321" s="87"/>
      <c r="Z321">
        <f t="shared" si="22"/>
        <v>0</v>
      </c>
      <c r="AA321">
        <f t="shared" si="20"/>
        <v>0</v>
      </c>
      <c r="AB321" s="82" t="s">
        <v>714</v>
      </c>
      <c r="AC321" s="82">
        <v>0</v>
      </c>
      <c r="AD321" s="82">
        <v>0</v>
      </c>
      <c r="AE321" s="82">
        <v>0</v>
      </c>
      <c r="AF321" s="82">
        <v>19000</v>
      </c>
      <c r="AG321">
        <f t="shared" si="21"/>
        <v>0</v>
      </c>
      <c r="AI321" s="90" t="s">
        <v>638</v>
      </c>
      <c r="AJ321" s="90" t="s">
        <v>72</v>
      </c>
      <c r="AX321" t="s">
        <v>638</v>
      </c>
      <c r="AY321" t="s">
        <v>72</v>
      </c>
    </row>
    <row r="322" ht="17.25" spans="25:51">
      <c r="Y322" s="87"/>
      <c r="Z322">
        <f t="shared" si="22"/>
        <v>0</v>
      </c>
      <c r="AA322" t="str">
        <f t="shared" ref="AA322:AA385" si="23">AG322</f>
        <v>运营管理部</v>
      </c>
      <c r="AB322" s="82" t="s">
        <v>350</v>
      </c>
      <c r="AC322" s="82">
        <v>0</v>
      </c>
      <c r="AD322" s="82">
        <v>0</v>
      </c>
      <c r="AE322" s="82">
        <v>0</v>
      </c>
      <c r="AF322" s="82">
        <v>0</v>
      </c>
      <c r="AG322" t="str">
        <f t="shared" ref="AG322:AG385" si="24">IFERROR(VLOOKUP(AB322,$AI:$AJ,2,FALSE),0)</f>
        <v>运营管理部</v>
      </c>
      <c r="AI322" s="90" t="s">
        <v>627</v>
      </c>
      <c r="AJ322" s="90" t="s">
        <v>72</v>
      </c>
      <c r="AX322" t="s">
        <v>627</v>
      </c>
      <c r="AY322" t="s">
        <v>72</v>
      </c>
    </row>
    <row r="323" ht="17.25" spans="25:51">
      <c r="Y323" s="87"/>
      <c r="Z323">
        <f t="shared" si="22"/>
        <v>0</v>
      </c>
      <c r="AA323" t="str">
        <f t="shared" si="23"/>
        <v>北蔡支行</v>
      </c>
      <c r="AB323" s="82" t="s">
        <v>176</v>
      </c>
      <c r="AC323" s="82">
        <v>0</v>
      </c>
      <c r="AD323" s="82">
        <v>0</v>
      </c>
      <c r="AE323" s="82">
        <v>0</v>
      </c>
      <c r="AF323" s="82">
        <v>0</v>
      </c>
      <c r="AG323" t="str">
        <f t="shared" si="24"/>
        <v>北蔡支行</v>
      </c>
      <c r="AI323" s="90" t="s">
        <v>623</v>
      </c>
      <c r="AJ323" s="90" t="s">
        <v>72</v>
      </c>
      <c r="AX323" t="s">
        <v>623</v>
      </c>
      <c r="AY323" t="s">
        <v>72</v>
      </c>
    </row>
    <row r="324" ht="17.25" spans="25:51">
      <c r="Y324" s="87"/>
      <c r="Z324">
        <f t="shared" ref="Z324:Z387" si="25">P324-Y324</f>
        <v>0</v>
      </c>
      <c r="AA324" t="str">
        <f t="shared" si="23"/>
        <v>高桥支行</v>
      </c>
      <c r="AB324" s="82" t="s">
        <v>716</v>
      </c>
      <c r="AC324" s="82">
        <v>1</v>
      </c>
      <c r="AD324" s="82">
        <v>111000</v>
      </c>
      <c r="AE324" s="82">
        <v>1</v>
      </c>
      <c r="AF324" s="82">
        <v>111000</v>
      </c>
      <c r="AG324" t="str">
        <f t="shared" si="24"/>
        <v>高桥支行</v>
      </c>
      <c r="AI324" s="90" t="s">
        <v>717</v>
      </c>
      <c r="AJ324" s="90" t="s">
        <v>72</v>
      </c>
      <c r="AX324" t="s">
        <v>717</v>
      </c>
      <c r="AY324" t="s">
        <v>72</v>
      </c>
    </row>
    <row r="325" ht="17.25" spans="25:51">
      <c r="Y325" s="87"/>
      <c r="Z325">
        <f t="shared" si="25"/>
        <v>0</v>
      </c>
      <c r="AA325" t="str">
        <f t="shared" si="23"/>
        <v>营业部</v>
      </c>
      <c r="AB325" s="82" t="s">
        <v>331</v>
      </c>
      <c r="AC325" s="82">
        <v>0</v>
      </c>
      <c r="AD325" s="82">
        <v>0</v>
      </c>
      <c r="AE325" s="82">
        <v>0</v>
      </c>
      <c r="AF325" s="82">
        <v>158000</v>
      </c>
      <c r="AG325" t="str">
        <f t="shared" si="24"/>
        <v>营业部</v>
      </c>
      <c r="AI325" s="90" t="s">
        <v>390</v>
      </c>
      <c r="AJ325" s="90" t="s">
        <v>72</v>
      </c>
      <c r="AX325" t="s">
        <v>390</v>
      </c>
      <c r="AY325" t="s">
        <v>72</v>
      </c>
    </row>
    <row r="326" ht="17.25" spans="25:51">
      <c r="Y326" s="87"/>
      <c r="Z326">
        <f t="shared" si="25"/>
        <v>0</v>
      </c>
      <c r="AA326">
        <f t="shared" si="23"/>
        <v>0</v>
      </c>
      <c r="AB326" s="82" t="s">
        <v>718</v>
      </c>
      <c r="AC326" s="82">
        <v>0</v>
      </c>
      <c r="AD326" s="82">
        <v>0</v>
      </c>
      <c r="AE326" s="82">
        <v>0</v>
      </c>
      <c r="AF326" s="82">
        <v>0</v>
      </c>
      <c r="AG326">
        <f t="shared" si="24"/>
        <v>0</v>
      </c>
      <c r="AI326" s="90" t="s">
        <v>396</v>
      </c>
      <c r="AJ326" s="90" t="s">
        <v>72</v>
      </c>
      <c r="AX326" t="s">
        <v>396</v>
      </c>
      <c r="AY326" t="s">
        <v>72</v>
      </c>
    </row>
    <row r="327" ht="17.25" spans="25:51">
      <c r="Y327" s="87"/>
      <c r="Z327">
        <f t="shared" si="25"/>
        <v>0</v>
      </c>
      <c r="AA327">
        <f t="shared" si="23"/>
        <v>0</v>
      </c>
      <c r="AB327" s="82" t="s">
        <v>334</v>
      </c>
      <c r="AC327" s="82">
        <v>0</v>
      </c>
      <c r="AD327" s="82">
        <v>0</v>
      </c>
      <c r="AE327" s="82">
        <v>0</v>
      </c>
      <c r="AF327" s="82">
        <v>0</v>
      </c>
      <c r="AG327">
        <f t="shared" si="24"/>
        <v>0</v>
      </c>
      <c r="AI327" s="90" t="s">
        <v>719</v>
      </c>
      <c r="AJ327" s="90" t="s">
        <v>72</v>
      </c>
      <c r="AX327" t="s">
        <v>719</v>
      </c>
      <c r="AY327" t="s">
        <v>72</v>
      </c>
    </row>
    <row r="328" ht="17.25" spans="25:51">
      <c r="Y328" s="87"/>
      <c r="Z328">
        <f t="shared" si="25"/>
        <v>0</v>
      </c>
      <c r="AA328" t="str">
        <f t="shared" si="23"/>
        <v>市场一部</v>
      </c>
      <c r="AB328" s="82" t="s">
        <v>580</v>
      </c>
      <c r="AC328" s="82">
        <v>0</v>
      </c>
      <c r="AD328" s="82">
        <v>0</v>
      </c>
      <c r="AE328" s="82">
        <v>0</v>
      </c>
      <c r="AF328" s="82">
        <v>2734</v>
      </c>
      <c r="AG328" t="str">
        <f t="shared" si="24"/>
        <v>市场一部</v>
      </c>
      <c r="AI328" s="90" t="s">
        <v>720</v>
      </c>
      <c r="AJ328" s="90" t="s">
        <v>72</v>
      </c>
      <c r="AX328" t="s">
        <v>720</v>
      </c>
      <c r="AY328" t="s">
        <v>72</v>
      </c>
    </row>
    <row r="329" ht="17.25" spans="25:51">
      <c r="Y329" s="87"/>
      <c r="Z329">
        <f t="shared" si="25"/>
        <v>0</v>
      </c>
      <c r="AA329" t="str">
        <f t="shared" si="23"/>
        <v>风险管理部</v>
      </c>
      <c r="AB329" s="82" t="s">
        <v>483</v>
      </c>
      <c r="AC329" s="82">
        <v>0</v>
      </c>
      <c r="AD329" s="82">
        <v>0</v>
      </c>
      <c r="AE329" s="82">
        <v>0</v>
      </c>
      <c r="AF329" s="82">
        <v>0</v>
      </c>
      <c r="AG329" t="str">
        <f t="shared" si="24"/>
        <v>风险管理部</v>
      </c>
      <c r="AI329" s="90" t="s">
        <v>722</v>
      </c>
      <c r="AJ329" s="90" t="s">
        <v>72</v>
      </c>
      <c r="AX329" t="s">
        <v>722</v>
      </c>
      <c r="AY329" t="s">
        <v>72</v>
      </c>
    </row>
    <row r="330" ht="17.25" spans="25:51">
      <c r="Y330" s="87"/>
      <c r="Z330">
        <f t="shared" si="25"/>
        <v>0</v>
      </c>
      <c r="AA330">
        <f t="shared" si="23"/>
        <v>0</v>
      </c>
      <c r="AB330" s="82" t="s">
        <v>721</v>
      </c>
      <c r="AC330" s="82">
        <v>0</v>
      </c>
      <c r="AD330" s="82">
        <v>0</v>
      </c>
      <c r="AE330" s="82">
        <v>0</v>
      </c>
      <c r="AF330" s="82">
        <v>0</v>
      </c>
      <c r="AG330">
        <f t="shared" si="24"/>
        <v>0</v>
      </c>
      <c r="AI330" s="90" t="s">
        <v>704</v>
      </c>
      <c r="AJ330" s="90" t="s">
        <v>72</v>
      </c>
      <c r="AX330" t="s">
        <v>704</v>
      </c>
      <c r="AY330" t="s">
        <v>72</v>
      </c>
    </row>
    <row r="331" ht="17.25" spans="25:51">
      <c r="Y331" s="87"/>
      <c r="Z331">
        <f t="shared" si="25"/>
        <v>0</v>
      </c>
      <c r="AA331">
        <f t="shared" si="23"/>
        <v>0</v>
      </c>
      <c r="AB331" s="82" t="s">
        <v>723</v>
      </c>
      <c r="AC331" s="82">
        <v>0</v>
      </c>
      <c r="AD331" s="82">
        <v>0</v>
      </c>
      <c r="AE331" s="82">
        <v>0</v>
      </c>
      <c r="AF331" s="82">
        <v>0</v>
      </c>
      <c r="AG331">
        <f t="shared" si="24"/>
        <v>0</v>
      </c>
      <c r="AI331" s="90" t="s">
        <v>281</v>
      </c>
      <c r="AJ331" s="90" t="s">
        <v>72</v>
      </c>
      <c r="AX331" t="s">
        <v>281</v>
      </c>
      <c r="AY331" t="s">
        <v>72</v>
      </c>
    </row>
    <row r="332" ht="17.25" spans="25:51">
      <c r="Y332" s="87"/>
      <c r="Z332">
        <f t="shared" si="25"/>
        <v>0</v>
      </c>
      <c r="AA332" t="str">
        <f t="shared" si="23"/>
        <v>合规内控部</v>
      </c>
      <c r="AB332" s="82" t="s">
        <v>479</v>
      </c>
      <c r="AC332" s="82">
        <v>0</v>
      </c>
      <c r="AD332" s="82">
        <v>0</v>
      </c>
      <c r="AE332" s="82">
        <v>0</v>
      </c>
      <c r="AF332" s="82">
        <v>0</v>
      </c>
      <c r="AG332" t="str">
        <f t="shared" si="24"/>
        <v>合规内控部</v>
      </c>
      <c r="AI332" s="90" t="s">
        <v>601</v>
      </c>
      <c r="AJ332" s="90" t="s">
        <v>72</v>
      </c>
      <c r="AX332" t="s">
        <v>601</v>
      </c>
      <c r="AY332" t="s">
        <v>72</v>
      </c>
    </row>
    <row r="333" ht="17.25" spans="25:51">
      <c r="Y333" s="87"/>
      <c r="Z333">
        <f t="shared" si="25"/>
        <v>0</v>
      </c>
      <c r="AA333" t="str">
        <f t="shared" si="23"/>
        <v>零售市场部</v>
      </c>
      <c r="AB333" s="82" t="s">
        <v>158</v>
      </c>
      <c r="AC333" s="82">
        <v>0</v>
      </c>
      <c r="AD333" s="82">
        <v>0</v>
      </c>
      <c r="AE333" s="82">
        <v>0</v>
      </c>
      <c r="AF333" s="82">
        <v>30000</v>
      </c>
      <c r="AG333" t="str">
        <f t="shared" si="24"/>
        <v>零售市场部</v>
      </c>
      <c r="AI333" s="90" t="s">
        <v>724</v>
      </c>
      <c r="AJ333" s="90" t="s">
        <v>72</v>
      </c>
      <c r="AX333" t="s">
        <v>724</v>
      </c>
      <c r="AY333" t="s">
        <v>72</v>
      </c>
    </row>
    <row r="334" ht="17.25" spans="25:51">
      <c r="Y334" s="87"/>
      <c r="Z334">
        <f t="shared" si="25"/>
        <v>0</v>
      </c>
      <c r="AA334" t="str">
        <f t="shared" si="23"/>
        <v>川沙支行</v>
      </c>
      <c r="AB334" s="82" t="s">
        <v>336</v>
      </c>
      <c r="AC334" s="82">
        <v>0</v>
      </c>
      <c r="AD334" s="82">
        <v>0</v>
      </c>
      <c r="AE334" s="82">
        <v>0</v>
      </c>
      <c r="AF334" s="82">
        <v>0</v>
      </c>
      <c r="AG334" t="str">
        <f t="shared" si="24"/>
        <v>川沙支行</v>
      </c>
      <c r="AI334" s="90" t="s">
        <v>252</v>
      </c>
      <c r="AJ334" s="90" t="s">
        <v>72</v>
      </c>
      <c r="AX334" t="s">
        <v>252</v>
      </c>
      <c r="AY334" t="s">
        <v>72</v>
      </c>
    </row>
    <row r="335" ht="17.25" spans="25:51">
      <c r="Y335" s="87"/>
      <c r="Z335">
        <f t="shared" si="25"/>
        <v>0</v>
      </c>
      <c r="AA335">
        <f t="shared" si="23"/>
        <v>0</v>
      </c>
      <c r="AB335" s="82" t="s">
        <v>725</v>
      </c>
      <c r="AC335" s="82">
        <v>0</v>
      </c>
      <c r="AD335" s="82">
        <v>0</v>
      </c>
      <c r="AE335" s="82">
        <v>0</v>
      </c>
      <c r="AF335" s="82">
        <v>0</v>
      </c>
      <c r="AG335">
        <f t="shared" si="24"/>
        <v>0</v>
      </c>
      <c r="AI335" s="90" t="s">
        <v>713</v>
      </c>
      <c r="AJ335" s="90" t="s">
        <v>72</v>
      </c>
      <c r="AX335" t="s">
        <v>713</v>
      </c>
      <c r="AY335" t="s">
        <v>72</v>
      </c>
    </row>
    <row r="336" ht="17.25" spans="25:51">
      <c r="Y336" s="87"/>
      <c r="Z336">
        <f t="shared" si="25"/>
        <v>0</v>
      </c>
      <c r="AA336" t="str">
        <f t="shared" si="23"/>
        <v>办公室</v>
      </c>
      <c r="AB336" s="82" t="s">
        <v>47</v>
      </c>
      <c r="AC336" s="82">
        <v>0</v>
      </c>
      <c r="AD336" s="82">
        <v>0</v>
      </c>
      <c r="AE336" s="82">
        <v>0</v>
      </c>
      <c r="AF336" s="82">
        <v>0</v>
      </c>
      <c r="AG336" t="str">
        <f t="shared" si="24"/>
        <v>办公室</v>
      </c>
      <c r="AI336" s="95" t="s">
        <v>587</v>
      </c>
      <c r="AJ336" s="90" t="s">
        <v>72</v>
      </c>
      <c r="AX336" t="s">
        <v>587</v>
      </c>
      <c r="AY336" t="s">
        <v>72</v>
      </c>
    </row>
    <row r="337" ht="17.25" spans="25:51">
      <c r="Y337" s="87"/>
      <c r="Z337">
        <f t="shared" si="25"/>
        <v>0</v>
      </c>
      <c r="AA337" t="str">
        <f t="shared" si="23"/>
        <v>零售金融部</v>
      </c>
      <c r="AB337" s="82" t="s">
        <v>269</v>
      </c>
      <c r="AC337" s="82">
        <v>0</v>
      </c>
      <c r="AD337" s="82">
        <v>0</v>
      </c>
      <c r="AE337" s="82">
        <v>0</v>
      </c>
      <c r="AF337" s="82">
        <v>0</v>
      </c>
      <c r="AG337" t="str">
        <f t="shared" si="24"/>
        <v>零售金融部</v>
      </c>
      <c r="AI337" s="96" t="s">
        <v>207</v>
      </c>
      <c r="AJ337" s="90" t="s">
        <v>72</v>
      </c>
      <c r="AX337" t="s">
        <v>207</v>
      </c>
      <c r="AY337" t="s">
        <v>72</v>
      </c>
    </row>
    <row r="338" ht="17.25" spans="25:51">
      <c r="Y338" s="87"/>
      <c r="Z338">
        <f t="shared" si="25"/>
        <v>0</v>
      </c>
      <c r="AA338" t="str">
        <f t="shared" si="23"/>
        <v>营业部</v>
      </c>
      <c r="AB338" s="82" t="s">
        <v>593</v>
      </c>
      <c r="AC338" s="82">
        <v>0</v>
      </c>
      <c r="AD338" s="82">
        <v>0</v>
      </c>
      <c r="AE338" s="82">
        <v>0</v>
      </c>
      <c r="AF338" s="82">
        <v>0</v>
      </c>
      <c r="AG338" t="str">
        <f t="shared" si="24"/>
        <v>营业部</v>
      </c>
      <c r="AI338" s="90" t="s">
        <v>520</v>
      </c>
      <c r="AJ338" s="90" t="s">
        <v>72</v>
      </c>
      <c r="AX338" t="s">
        <v>520</v>
      </c>
      <c r="AY338" t="s">
        <v>72</v>
      </c>
    </row>
    <row r="339" ht="17.25" spans="25:51">
      <c r="Y339" s="87"/>
      <c r="Z339">
        <f t="shared" si="25"/>
        <v>0</v>
      </c>
      <c r="AA339">
        <f t="shared" si="23"/>
        <v>0</v>
      </c>
      <c r="AB339" s="82" t="s">
        <v>726</v>
      </c>
      <c r="AC339" s="82">
        <v>0</v>
      </c>
      <c r="AD339" s="82">
        <v>0</v>
      </c>
      <c r="AE339" s="82">
        <v>0</v>
      </c>
      <c r="AF339" s="82">
        <v>0</v>
      </c>
      <c r="AG339">
        <f t="shared" si="24"/>
        <v>0</v>
      </c>
      <c r="AI339" s="90" t="s">
        <v>728</v>
      </c>
      <c r="AJ339" s="90" t="s">
        <v>72</v>
      </c>
      <c r="AX339" t="s">
        <v>728</v>
      </c>
      <c r="AY339" t="s">
        <v>72</v>
      </c>
    </row>
    <row r="340" ht="17.25" spans="25:51">
      <c r="Y340" s="87"/>
      <c r="Z340">
        <f t="shared" si="25"/>
        <v>0</v>
      </c>
      <c r="AA340" t="str">
        <f t="shared" si="23"/>
        <v>曹路支行</v>
      </c>
      <c r="AB340" s="82" t="s">
        <v>727</v>
      </c>
      <c r="AC340" s="82">
        <v>0</v>
      </c>
      <c r="AD340" s="82">
        <v>0</v>
      </c>
      <c r="AE340" s="82">
        <v>0</v>
      </c>
      <c r="AF340" s="82">
        <v>0</v>
      </c>
      <c r="AG340" t="str">
        <f t="shared" si="24"/>
        <v>曹路支行</v>
      </c>
      <c r="AI340" s="90" t="s">
        <v>729</v>
      </c>
      <c r="AJ340" s="90" t="s">
        <v>72</v>
      </c>
      <c r="AX340" t="s">
        <v>729</v>
      </c>
      <c r="AY340" t="s">
        <v>72</v>
      </c>
    </row>
    <row r="341" ht="17.25" spans="25:51">
      <c r="Y341" s="87"/>
      <c r="Z341">
        <f t="shared" si="25"/>
        <v>0</v>
      </c>
      <c r="AA341" t="str">
        <f t="shared" si="23"/>
        <v>风险管理部</v>
      </c>
      <c r="AB341" s="82" t="s">
        <v>518</v>
      </c>
      <c r="AC341" s="82">
        <v>0</v>
      </c>
      <c r="AD341" s="82">
        <v>0</v>
      </c>
      <c r="AE341" s="82">
        <v>0</v>
      </c>
      <c r="AF341" s="82">
        <v>0</v>
      </c>
      <c r="AG341" t="str">
        <f t="shared" si="24"/>
        <v>风险管理部</v>
      </c>
      <c r="AI341" s="90" t="s">
        <v>730</v>
      </c>
      <c r="AJ341" s="90" t="s">
        <v>72</v>
      </c>
      <c r="AX341" t="s">
        <v>730</v>
      </c>
      <c r="AY341" t="s">
        <v>72</v>
      </c>
    </row>
    <row r="342" ht="17.25" spans="25:51">
      <c r="Y342" s="87"/>
      <c r="Z342">
        <f t="shared" si="25"/>
        <v>0</v>
      </c>
      <c r="AA342" t="str">
        <f t="shared" si="23"/>
        <v>人力资源部</v>
      </c>
      <c r="AB342" s="82" t="s">
        <v>174</v>
      </c>
      <c r="AC342" s="82">
        <v>0</v>
      </c>
      <c r="AD342" s="82">
        <v>0</v>
      </c>
      <c r="AE342" s="82">
        <v>0</v>
      </c>
      <c r="AF342" s="82">
        <v>0</v>
      </c>
      <c r="AG342" t="str">
        <f t="shared" si="24"/>
        <v>人力资源部</v>
      </c>
      <c r="AI342" s="90" t="s">
        <v>732</v>
      </c>
      <c r="AJ342" s="90" t="s">
        <v>72</v>
      </c>
      <c r="AX342" t="s">
        <v>732</v>
      </c>
      <c r="AY342" t="s">
        <v>72</v>
      </c>
    </row>
    <row r="343" ht="17.25" spans="25:51">
      <c r="Y343" s="87"/>
      <c r="Z343">
        <f t="shared" si="25"/>
        <v>0</v>
      </c>
      <c r="AA343">
        <f t="shared" si="23"/>
        <v>0</v>
      </c>
      <c r="AB343" s="82" t="s">
        <v>731</v>
      </c>
      <c r="AC343" s="82">
        <v>0</v>
      </c>
      <c r="AD343" s="82">
        <v>0</v>
      </c>
      <c r="AE343" s="82">
        <v>0</v>
      </c>
      <c r="AF343" s="82">
        <v>0</v>
      </c>
      <c r="AG343">
        <f t="shared" si="24"/>
        <v>0</v>
      </c>
      <c r="AI343" s="90" t="s">
        <v>734</v>
      </c>
      <c r="AJ343" s="90" t="s">
        <v>72</v>
      </c>
      <c r="AX343" t="s">
        <v>734</v>
      </c>
      <c r="AY343" t="s">
        <v>72</v>
      </c>
    </row>
    <row r="344" ht="17.25" spans="25:51">
      <c r="Y344" s="87"/>
      <c r="Z344">
        <f t="shared" si="25"/>
        <v>0</v>
      </c>
      <c r="AA344">
        <f t="shared" si="23"/>
        <v>0</v>
      </c>
      <c r="AB344" s="82" t="s">
        <v>733</v>
      </c>
      <c r="AC344" s="82">
        <v>0</v>
      </c>
      <c r="AD344" s="82">
        <v>0</v>
      </c>
      <c r="AE344" s="82">
        <v>0</v>
      </c>
      <c r="AF344" s="82">
        <v>0</v>
      </c>
      <c r="AG344">
        <f t="shared" si="24"/>
        <v>0</v>
      </c>
      <c r="AI344" s="90" t="s">
        <v>735</v>
      </c>
      <c r="AJ344" s="90" t="s">
        <v>72</v>
      </c>
      <c r="AX344" t="s">
        <v>735</v>
      </c>
      <c r="AY344" t="s">
        <v>72</v>
      </c>
    </row>
    <row r="345" ht="17.25" spans="25:51">
      <c r="Y345" s="87"/>
      <c r="Z345">
        <f t="shared" si="25"/>
        <v>0</v>
      </c>
      <c r="AA345" t="str">
        <f t="shared" si="23"/>
        <v>川沙支行</v>
      </c>
      <c r="AB345" s="82" t="s">
        <v>338</v>
      </c>
      <c r="AC345" s="82">
        <v>0</v>
      </c>
      <c r="AD345" s="82">
        <v>0</v>
      </c>
      <c r="AE345" s="82">
        <v>0</v>
      </c>
      <c r="AF345" s="82">
        <v>0</v>
      </c>
      <c r="AG345" t="str">
        <f t="shared" si="24"/>
        <v>川沙支行</v>
      </c>
      <c r="AI345" s="90" t="s">
        <v>737</v>
      </c>
      <c r="AJ345" s="90" t="s">
        <v>117</v>
      </c>
      <c r="AX345" t="s">
        <v>737</v>
      </c>
      <c r="AY345" t="s">
        <v>117</v>
      </c>
    </row>
    <row r="346" ht="17.25" spans="25:51">
      <c r="Y346" s="87"/>
      <c r="Z346">
        <f t="shared" si="25"/>
        <v>0</v>
      </c>
      <c r="AA346" t="str">
        <f t="shared" si="23"/>
        <v>高行支行</v>
      </c>
      <c r="AB346" s="82" t="s">
        <v>736</v>
      </c>
      <c r="AC346" s="82">
        <v>0</v>
      </c>
      <c r="AD346" s="82">
        <v>100000</v>
      </c>
      <c r="AE346" s="82">
        <v>0</v>
      </c>
      <c r="AF346" s="82">
        <v>100000</v>
      </c>
      <c r="AG346" t="str">
        <f t="shared" si="24"/>
        <v>高行支行</v>
      </c>
      <c r="AI346" s="90" t="s">
        <v>144</v>
      </c>
      <c r="AJ346" s="90" t="s">
        <v>117</v>
      </c>
      <c r="AX346" t="s">
        <v>144</v>
      </c>
      <c r="AY346" t="s">
        <v>117</v>
      </c>
    </row>
    <row r="347" ht="17.25" spans="25:51">
      <c r="Y347" s="87"/>
      <c r="Z347">
        <f t="shared" si="25"/>
        <v>0</v>
      </c>
      <c r="AA347" t="str">
        <f t="shared" si="23"/>
        <v>运营管理部业务保障部</v>
      </c>
      <c r="AB347" s="82" t="s">
        <v>418</v>
      </c>
      <c r="AC347" s="82">
        <v>0</v>
      </c>
      <c r="AD347" s="82">
        <v>0</v>
      </c>
      <c r="AE347" s="82">
        <v>0</v>
      </c>
      <c r="AF347" s="82">
        <v>200000</v>
      </c>
      <c r="AG347" t="str">
        <f t="shared" si="24"/>
        <v>运营管理部业务保障部</v>
      </c>
      <c r="AI347" s="90" t="s">
        <v>451</v>
      </c>
      <c r="AJ347" s="90" t="s">
        <v>117</v>
      </c>
      <c r="AX347" t="s">
        <v>451</v>
      </c>
      <c r="AY347" t="s">
        <v>117</v>
      </c>
    </row>
    <row r="348" ht="17.25" spans="25:51">
      <c r="Y348" s="87"/>
      <c r="Z348">
        <f t="shared" si="25"/>
        <v>0</v>
      </c>
      <c r="AA348">
        <f t="shared" si="23"/>
        <v>0</v>
      </c>
      <c r="AB348" s="82" t="s">
        <v>738</v>
      </c>
      <c r="AC348" s="82">
        <v>0</v>
      </c>
      <c r="AD348" s="82">
        <v>0</v>
      </c>
      <c r="AE348" s="82">
        <v>0</v>
      </c>
      <c r="AF348" s="82">
        <v>0</v>
      </c>
      <c r="AG348">
        <f t="shared" si="24"/>
        <v>0</v>
      </c>
      <c r="AI348" s="90" t="s">
        <v>198</v>
      </c>
      <c r="AJ348" s="90" t="s">
        <v>117</v>
      </c>
      <c r="AX348" t="s">
        <v>198</v>
      </c>
      <c r="AY348" t="s">
        <v>117</v>
      </c>
    </row>
    <row r="349" ht="17.25" spans="25:51">
      <c r="Y349" s="87"/>
      <c r="Z349">
        <f t="shared" si="25"/>
        <v>0</v>
      </c>
      <c r="AA349" t="str">
        <f t="shared" si="23"/>
        <v>零售市场部</v>
      </c>
      <c r="AB349" s="82" t="s">
        <v>185</v>
      </c>
      <c r="AC349" s="82">
        <v>0</v>
      </c>
      <c r="AD349" s="82">
        <v>0</v>
      </c>
      <c r="AE349" s="82">
        <v>0</v>
      </c>
      <c r="AF349" s="82">
        <v>0</v>
      </c>
      <c r="AG349" t="str">
        <f t="shared" si="24"/>
        <v>零售市场部</v>
      </c>
      <c r="AI349" s="95" t="s">
        <v>487</v>
      </c>
      <c r="AJ349" s="90" t="s">
        <v>117</v>
      </c>
      <c r="AX349" t="s">
        <v>487</v>
      </c>
      <c r="AY349" t="s">
        <v>117</v>
      </c>
    </row>
    <row r="350" ht="17.25" spans="25:51">
      <c r="Y350" s="87"/>
      <c r="Z350">
        <f t="shared" si="25"/>
        <v>0</v>
      </c>
      <c r="AA350">
        <f t="shared" si="23"/>
        <v>0</v>
      </c>
      <c r="AB350" s="82" t="s">
        <v>739</v>
      </c>
      <c r="AC350" s="82">
        <v>0</v>
      </c>
      <c r="AD350" s="82">
        <v>0</v>
      </c>
      <c r="AE350" s="82">
        <v>0</v>
      </c>
      <c r="AF350" s="82">
        <v>0</v>
      </c>
      <c r="AG350">
        <f t="shared" si="24"/>
        <v>0</v>
      </c>
      <c r="AI350" s="96" t="s">
        <v>155</v>
      </c>
      <c r="AJ350" s="90" t="s">
        <v>117</v>
      </c>
      <c r="AX350" t="s">
        <v>155</v>
      </c>
      <c r="AY350" t="s">
        <v>117</v>
      </c>
    </row>
    <row r="351" ht="17.25" spans="25:51">
      <c r="Y351" s="87"/>
      <c r="Z351">
        <f t="shared" si="25"/>
        <v>0</v>
      </c>
      <c r="AA351" t="str">
        <f t="shared" si="23"/>
        <v>孙桥支行</v>
      </c>
      <c r="AB351" s="82" t="s">
        <v>342</v>
      </c>
      <c r="AC351" s="82">
        <v>0</v>
      </c>
      <c r="AD351" s="82">
        <v>0</v>
      </c>
      <c r="AE351" s="82">
        <v>0</v>
      </c>
      <c r="AF351" s="82">
        <v>0</v>
      </c>
      <c r="AG351" t="str">
        <f t="shared" si="24"/>
        <v>孙桥支行</v>
      </c>
      <c r="AI351" s="90" t="s">
        <v>740</v>
      </c>
      <c r="AJ351" s="90" t="s">
        <v>117</v>
      </c>
      <c r="AX351" t="s">
        <v>740</v>
      </c>
      <c r="AY351" t="s">
        <v>117</v>
      </c>
    </row>
    <row r="352" ht="17.25" spans="25:51">
      <c r="Y352" s="87"/>
      <c r="Z352">
        <f t="shared" si="25"/>
        <v>0</v>
      </c>
      <c r="AA352" t="str">
        <f t="shared" si="23"/>
        <v>凌兆分理处</v>
      </c>
      <c r="AB352" s="82" t="s">
        <v>345</v>
      </c>
      <c r="AC352" s="82">
        <v>0</v>
      </c>
      <c r="AD352" s="82">
        <v>0</v>
      </c>
      <c r="AE352" s="82">
        <v>0</v>
      </c>
      <c r="AF352" s="82">
        <v>0</v>
      </c>
      <c r="AG352" t="str">
        <f t="shared" si="24"/>
        <v>凌兆分理处</v>
      </c>
      <c r="AI352" s="90" t="s">
        <v>742</v>
      </c>
      <c r="AJ352" s="90" t="s">
        <v>117</v>
      </c>
      <c r="AX352" t="s">
        <v>742</v>
      </c>
      <c r="AY352" t="s">
        <v>117</v>
      </c>
    </row>
    <row r="353" ht="17.25" spans="25:51">
      <c r="Y353" s="87"/>
      <c r="Z353">
        <f t="shared" si="25"/>
        <v>0</v>
      </c>
      <c r="AA353">
        <f t="shared" si="23"/>
        <v>0</v>
      </c>
      <c r="AB353" s="82" t="s">
        <v>741</v>
      </c>
      <c r="AC353" s="82">
        <v>0</v>
      </c>
      <c r="AD353" s="82">
        <v>0</v>
      </c>
      <c r="AE353" s="82">
        <v>0</v>
      </c>
      <c r="AF353" s="82">
        <v>0</v>
      </c>
      <c r="AG353">
        <f t="shared" si="24"/>
        <v>0</v>
      </c>
      <c r="AI353" s="90" t="s">
        <v>744</v>
      </c>
      <c r="AJ353" s="90" t="s">
        <v>117</v>
      </c>
      <c r="AX353" t="s">
        <v>744</v>
      </c>
      <c r="AY353" t="s">
        <v>117</v>
      </c>
    </row>
    <row r="354" ht="17.25" spans="25:51">
      <c r="Y354" s="87"/>
      <c r="Z354">
        <f t="shared" si="25"/>
        <v>0</v>
      </c>
      <c r="AA354" t="str">
        <f t="shared" si="23"/>
        <v>孙桥支行</v>
      </c>
      <c r="AB354" s="82" t="s">
        <v>743</v>
      </c>
      <c r="AC354" s="82">
        <v>0</v>
      </c>
      <c r="AD354" s="82">
        <v>0</v>
      </c>
      <c r="AE354" s="82">
        <v>0</v>
      </c>
      <c r="AF354" s="82">
        <v>0</v>
      </c>
      <c r="AG354" t="str">
        <f t="shared" si="24"/>
        <v>孙桥支行</v>
      </c>
      <c r="AI354" s="90" t="s">
        <v>746</v>
      </c>
      <c r="AJ354" s="90" t="s">
        <v>117</v>
      </c>
      <c r="AX354" t="s">
        <v>746</v>
      </c>
      <c r="AY354" t="s">
        <v>117</v>
      </c>
    </row>
    <row r="355" ht="17.25" spans="25:51">
      <c r="Y355" s="87"/>
      <c r="Z355">
        <f t="shared" si="25"/>
        <v>0</v>
      </c>
      <c r="AA355" t="str">
        <f t="shared" si="23"/>
        <v>金桥支行</v>
      </c>
      <c r="AB355" s="82" t="s">
        <v>745</v>
      </c>
      <c r="AC355" s="82">
        <v>0</v>
      </c>
      <c r="AD355" s="82">
        <v>0</v>
      </c>
      <c r="AE355" s="82">
        <v>0</v>
      </c>
      <c r="AF355" s="82">
        <v>0</v>
      </c>
      <c r="AG355" t="str">
        <f t="shared" si="24"/>
        <v>金桥支行</v>
      </c>
      <c r="AI355" s="90" t="s">
        <v>747</v>
      </c>
      <c r="AJ355" s="90" t="s">
        <v>221</v>
      </c>
      <c r="AX355" t="s">
        <v>747</v>
      </c>
      <c r="AY355" t="s">
        <v>221</v>
      </c>
    </row>
    <row r="356" ht="17.25" spans="25:51">
      <c r="Y356" s="87"/>
      <c r="Z356">
        <f t="shared" si="25"/>
        <v>0</v>
      </c>
      <c r="AA356" t="str">
        <f t="shared" si="23"/>
        <v>营业部</v>
      </c>
      <c r="AB356" s="82" t="s">
        <v>633</v>
      </c>
      <c r="AC356" s="82">
        <v>0</v>
      </c>
      <c r="AD356" s="82">
        <v>0</v>
      </c>
      <c r="AE356" s="82">
        <v>0</v>
      </c>
      <c r="AF356" s="82">
        <v>0</v>
      </c>
      <c r="AG356" t="str">
        <f t="shared" si="24"/>
        <v>营业部</v>
      </c>
      <c r="AI356" s="95" t="s">
        <v>749</v>
      </c>
      <c r="AJ356" s="90" t="s">
        <v>149</v>
      </c>
      <c r="AX356" t="s">
        <v>749</v>
      </c>
      <c r="AY356" t="s">
        <v>149</v>
      </c>
    </row>
    <row r="357" ht="17.25" spans="25:51">
      <c r="Y357" s="87"/>
      <c r="Z357">
        <f t="shared" si="25"/>
        <v>0</v>
      </c>
      <c r="AA357">
        <f t="shared" si="23"/>
        <v>0</v>
      </c>
      <c r="AB357" s="82" t="s">
        <v>748</v>
      </c>
      <c r="AC357" s="82">
        <v>0</v>
      </c>
      <c r="AD357" s="82">
        <v>0</v>
      </c>
      <c r="AE357" s="82">
        <v>0</v>
      </c>
      <c r="AF357" s="82">
        <v>0</v>
      </c>
      <c r="AG357">
        <f t="shared" si="24"/>
        <v>0</v>
      </c>
      <c r="AI357" s="96" t="s">
        <v>266</v>
      </c>
      <c r="AJ357" s="90" t="s">
        <v>149</v>
      </c>
      <c r="AX357" t="s">
        <v>266</v>
      </c>
      <c r="AY357" t="s">
        <v>149</v>
      </c>
    </row>
    <row r="358" ht="17.25" spans="25:51">
      <c r="Y358" s="87"/>
      <c r="Z358">
        <f t="shared" si="25"/>
        <v>0</v>
      </c>
      <c r="AA358">
        <f t="shared" si="23"/>
        <v>0</v>
      </c>
      <c r="AB358" s="82" t="s">
        <v>750</v>
      </c>
      <c r="AC358" s="82">
        <v>0</v>
      </c>
      <c r="AD358" s="82">
        <v>0</v>
      </c>
      <c r="AE358" s="82">
        <v>0</v>
      </c>
      <c r="AF358" s="82">
        <v>0</v>
      </c>
      <c r="AG358">
        <f t="shared" si="24"/>
        <v>0</v>
      </c>
      <c r="AI358" s="90" t="s">
        <v>751</v>
      </c>
      <c r="AJ358" s="90" t="s">
        <v>149</v>
      </c>
      <c r="AX358" t="s">
        <v>751</v>
      </c>
      <c r="AY358" t="s">
        <v>149</v>
      </c>
    </row>
    <row r="359" ht="17.25" spans="25:51">
      <c r="Y359" s="87"/>
      <c r="Z359">
        <f t="shared" si="25"/>
        <v>0</v>
      </c>
      <c r="AA359" t="str">
        <f t="shared" si="23"/>
        <v>风险管理部</v>
      </c>
      <c r="AB359" s="82" t="s">
        <v>495</v>
      </c>
      <c r="AC359" s="82">
        <v>0</v>
      </c>
      <c r="AD359" s="82">
        <v>0</v>
      </c>
      <c r="AE359" s="82">
        <v>0</v>
      </c>
      <c r="AF359" s="82">
        <v>0</v>
      </c>
      <c r="AG359" t="str">
        <f t="shared" si="24"/>
        <v>风险管理部</v>
      </c>
      <c r="AI359" s="90" t="s">
        <v>752</v>
      </c>
      <c r="AJ359" s="90" t="s">
        <v>149</v>
      </c>
      <c r="AX359" t="s">
        <v>752</v>
      </c>
      <c r="AY359" t="s">
        <v>149</v>
      </c>
    </row>
    <row r="360" ht="17.25" spans="25:51">
      <c r="Y360" s="87"/>
      <c r="Z360">
        <f t="shared" si="25"/>
        <v>0</v>
      </c>
      <c r="AA360" t="str">
        <f t="shared" si="23"/>
        <v>市场三部</v>
      </c>
      <c r="AB360" s="82" t="s">
        <v>605</v>
      </c>
      <c r="AC360" s="82">
        <v>0</v>
      </c>
      <c r="AD360" s="82">
        <v>0</v>
      </c>
      <c r="AE360" s="82">
        <v>0</v>
      </c>
      <c r="AF360" s="82">
        <v>0</v>
      </c>
      <c r="AG360" t="str">
        <f t="shared" si="24"/>
        <v>市场三部</v>
      </c>
      <c r="AI360" s="90" t="s">
        <v>754</v>
      </c>
      <c r="AJ360" s="90" t="s">
        <v>149</v>
      </c>
      <c r="AX360" t="s">
        <v>754</v>
      </c>
      <c r="AY360" t="s">
        <v>149</v>
      </c>
    </row>
    <row r="361" ht="17.25" spans="25:51">
      <c r="Y361" s="87"/>
      <c r="Z361">
        <f t="shared" si="25"/>
        <v>0</v>
      </c>
      <c r="AA361" t="str">
        <f t="shared" si="23"/>
        <v>金桥支行</v>
      </c>
      <c r="AB361" s="82" t="s">
        <v>753</v>
      </c>
      <c r="AC361" s="82">
        <v>0</v>
      </c>
      <c r="AD361" s="82">
        <v>0</v>
      </c>
      <c r="AE361" s="82">
        <v>0</v>
      </c>
      <c r="AF361" s="82">
        <v>80000</v>
      </c>
      <c r="AG361" t="str">
        <f t="shared" si="24"/>
        <v>金桥支行</v>
      </c>
      <c r="AI361" s="90" t="s">
        <v>756</v>
      </c>
      <c r="AJ361" s="90" t="s">
        <v>149</v>
      </c>
      <c r="AX361" t="s">
        <v>756</v>
      </c>
      <c r="AY361" t="s">
        <v>149</v>
      </c>
    </row>
    <row r="362" ht="17.25" spans="25:51">
      <c r="Y362" s="87"/>
      <c r="Z362">
        <f t="shared" si="25"/>
        <v>0</v>
      </c>
      <c r="AA362" t="str">
        <f t="shared" si="23"/>
        <v>曹路支行</v>
      </c>
      <c r="AB362" s="82" t="s">
        <v>755</v>
      </c>
      <c r="AC362" s="82">
        <v>0</v>
      </c>
      <c r="AD362" s="82">
        <v>0</v>
      </c>
      <c r="AE362" s="82">
        <v>0</v>
      </c>
      <c r="AF362" s="82">
        <v>0</v>
      </c>
      <c r="AG362" t="str">
        <f t="shared" si="24"/>
        <v>曹路支行</v>
      </c>
      <c r="AI362" s="90" t="s">
        <v>758</v>
      </c>
      <c r="AJ362" s="90" t="s">
        <v>149</v>
      </c>
      <c r="AX362" t="s">
        <v>758</v>
      </c>
      <c r="AY362" t="s">
        <v>149</v>
      </c>
    </row>
    <row r="363" ht="17.25" spans="25:51">
      <c r="Y363" s="87"/>
      <c r="Z363">
        <f t="shared" si="25"/>
        <v>0</v>
      </c>
      <c r="AA363">
        <f t="shared" si="23"/>
        <v>0</v>
      </c>
      <c r="AB363" s="82" t="s">
        <v>757</v>
      </c>
      <c r="AC363" s="82">
        <v>0</v>
      </c>
      <c r="AD363" s="82">
        <v>0</v>
      </c>
      <c r="AE363" s="82">
        <v>0</v>
      </c>
      <c r="AF363" s="82">
        <v>0</v>
      </c>
      <c r="AG363">
        <f t="shared" si="24"/>
        <v>0</v>
      </c>
      <c r="AI363" s="90" t="s">
        <v>558</v>
      </c>
      <c r="AJ363" s="90" t="s">
        <v>149</v>
      </c>
      <c r="AX363" t="s">
        <v>558</v>
      </c>
      <c r="AY363" t="s">
        <v>149</v>
      </c>
    </row>
    <row r="364" ht="17.25" spans="25:51">
      <c r="Y364" s="87"/>
      <c r="Z364">
        <f t="shared" si="25"/>
        <v>0</v>
      </c>
      <c r="AA364" t="str">
        <f t="shared" si="23"/>
        <v>王港支行</v>
      </c>
      <c r="AB364" s="82" t="s">
        <v>759</v>
      </c>
      <c r="AC364" s="82">
        <v>0</v>
      </c>
      <c r="AD364" s="82">
        <v>0</v>
      </c>
      <c r="AE364" s="82">
        <v>0</v>
      </c>
      <c r="AF364" s="82">
        <v>0</v>
      </c>
      <c r="AG364" t="str">
        <f t="shared" si="24"/>
        <v>王港支行</v>
      </c>
      <c r="AI364" s="90" t="s">
        <v>345</v>
      </c>
      <c r="AJ364" s="90" t="s">
        <v>182</v>
      </c>
      <c r="AX364" t="s">
        <v>345</v>
      </c>
      <c r="AY364" t="s">
        <v>182</v>
      </c>
    </row>
    <row r="365" ht="17.25" spans="25:51">
      <c r="Y365" s="87"/>
      <c r="Z365">
        <f t="shared" si="25"/>
        <v>0</v>
      </c>
      <c r="AA365">
        <f t="shared" si="23"/>
        <v>0</v>
      </c>
      <c r="AB365" s="82" t="s">
        <v>760</v>
      </c>
      <c r="AC365" s="82">
        <v>0</v>
      </c>
      <c r="AD365" s="82">
        <v>0</v>
      </c>
      <c r="AE365" s="82">
        <v>0</v>
      </c>
      <c r="AF365" s="82">
        <v>0</v>
      </c>
      <c r="AG365">
        <f t="shared" si="24"/>
        <v>0</v>
      </c>
      <c r="AI365" s="90" t="s">
        <v>236</v>
      </c>
      <c r="AJ365" s="90" t="s">
        <v>182</v>
      </c>
      <c r="AX365" t="s">
        <v>236</v>
      </c>
      <c r="AY365" t="s">
        <v>182</v>
      </c>
    </row>
    <row r="366" ht="17.25" spans="25:51">
      <c r="Y366" s="87"/>
      <c r="Z366">
        <f t="shared" si="25"/>
        <v>0</v>
      </c>
      <c r="AA366" t="str">
        <f t="shared" si="23"/>
        <v>黄楼支行</v>
      </c>
      <c r="AB366" s="82" t="s">
        <v>347</v>
      </c>
      <c r="AC366" s="82">
        <v>0</v>
      </c>
      <c r="AD366" s="82">
        <v>0</v>
      </c>
      <c r="AE366" s="82">
        <v>0</v>
      </c>
      <c r="AF366" s="82">
        <v>0</v>
      </c>
      <c r="AG366" t="str">
        <f t="shared" si="24"/>
        <v>黄楼支行</v>
      </c>
      <c r="AI366" s="90" t="s">
        <v>296</v>
      </c>
      <c r="AJ366" s="90" t="s">
        <v>182</v>
      </c>
      <c r="AX366" t="s">
        <v>296</v>
      </c>
      <c r="AY366" t="s">
        <v>182</v>
      </c>
    </row>
    <row r="367" ht="17.25" spans="25:51">
      <c r="Y367" s="87"/>
      <c r="Z367">
        <f t="shared" si="25"/>
        <v>0</v>
      </c>
      <c r="AA367">
        <f t="shared" si="23"/>
        <v>0</v>
      </c>
      <c r="AB367" s="82" t="s">
        <v>761</v>
      </c>
      <c r="AC367" s="82">
        <v>0</v>
      </c>
      <c r="AD367" s="82">
        <v>0</v>
      </c>
      <c r="AE367" s="82">
        <v>0</v>
      </c>
      <c r="AF367" s="82">
        <v>0</v>
      </c>
      <c r="AG367">
        <f t="shared" si="24"/>
        <v>0</v>
      </c>
      <c r="AI367" s="90" t="s">
        <v>763</v>
      </c>
      <c r="AJ367" s="90" t="s">
        <v>182</v>
      </c>
      <c r="AX367" t="s">
        <v>763</v>
      </c>
      <c r="AY367" t="s">
        <v>182</v>
      </c>
    </row>
    <row r="368" ht="17.25" spans="25:51">
      <c r="Y368" s="87"/>
      <c r="Z368">
        <f t="shared" si="25"/>
        <v>0</v>
      </c>
      <c r="AA368" t="str">
        <f t="shared" si="23"/>
        <v>高桥支行</v>
      </c>
      <c r="AB368" s="82" t="s">
        <v>762</v>
      </c>
      <c r="AC368" s="82">
        <v>0</v>
      </c>
      <c r="AD368" s="82">
        <v>0</v>
      </c>
      <c r="AE368" s="82">
        <v>0</v>
      </c>
      <c r="AF368" s="82">
        <v>0</v>
      </c>
      <c r="AG368" t="str">
        <f t="shared" si="24"/>
        <v>高桥支行</v>
      </c>
      <c r="AI368" s="93" t="s">
        <v>376</v>
      </c>
      <c r="AJ368" s="90" t="s">
        <v>182</v>
      </c>
      <c r="AX368" t="s">
        <v>376</v>
      </c>
      <c r="AY368" t="s">
        <v>182</v>
      </c>
    </row>
    <row r="369" ht="17.25" spans="25:51">
      <c r="Y369" s="87"/>
      <c r="Z369">
        <f t="shared" si="25"/>
        <v>0</v>
      </c>
      <c r="AA369" t="str">
        <f t="shared" si="23"/>
        <v>运营管理部</v>
      </c>
      <c r="AB369" s="82" t="s">
        <v>351</v>
      </c>
      <c r="AC369" s="82">
        <v>0</v>
      </c>
      <c r="AD369" s="82">
        <v>0</v>
      </c>
      <c r="AE369" s="82">
        <v>0</v>
      </c>
      <c r="AF369" s="82">
        <v>0</v>
      </c>
      <c r="AG369" t="str">
        <f t="shared" si="24"/>
        <v>运营管理部</v>
      </c>
      <c r="AI369" s="95" t="s">
        <v>242</v>
      </c>
      <c r="AJ369" s="90" t="s">
        <v>182</v>
      </c>
      <c r="AX369" t="s">
        <v>242</v>
      </c>
      <c r="AY369" t="s">
        <v>182</v>
      </c>
    </row>
    <row r="370" ht="17.25" spans="25:51">
      <c r="Y370" s="87"/>
      <c r="Z370">
        <f t="shared" si="25"/>
        <v>0</v>
      </c>
      <c r="AA370">
        <f t="shared" si="23"/>
        <v>0</v>
      </c>
      <c r="AB370" s="82" t="s">
        <v>764</v>
      </c>
      <c r="AC370" s="82">
        <v>0</v>
      </c>
      <c r="AD370" s="82">
        <v>0</v>
      </c>
      <c r="AE370" s="82">
        <v>0</v>
      </c>
      <c r="AF370" s="82">
        <v>0</v>
      </c>
      <c r="AG370">
        <f t="shared" si="24"/>
        <v>0</v>
      </c>
      <c r="AI370" s="94" t="s">
        <v>766</v>
      </c>
      <c r="AJ370" s="90" t="s">
        <v>182</v>
      </c>
      <c r="AX370" t="s">
        <v>766</v>
      </c>
      <c r="AY370" t="s">
        <v>182</v>
      </c>
    </row>
    <row r="371" ht="17.25" spans="25:51">
      <c r="Y371" s="87"/>
      <c r="Z371">
        <f t="shared" si="25"/>
        <v>0</v>
      </c>
      <c r="AA371" t="str">
        <f t="shared" si="23"/>
        <v>高行支行</v>
      </c>
      <c r="AB371" s="82" t="s">
        <v>765</v>
      </c>
      <c r="AC371" s="82">
        <v>0</v>
      </c>
      <c r="AD371" s="82">
        <v>0</v>
      </c>
      <c r="AE371" s="82">
        <v>0</v>
      </c>
      <c r="AF371" s="82">
        <v>3000</v>
      </c>
      <c r="AG371" t="str">
        <f t="shared" si="24"/>
        <v>高行支行</v>
      </c>
      <c r="AI371" s="90" t="s">
        <v>768</v>
      </c>
      <c r="AJ371" s="90" t="s">
        <v>182</v>
      </c>
      <c r="AX371" t="s">
        <v>768</v>
      </c>
      <c r="AY371" t="s">
        <v>182</v>
      </c>
    </row>
    <row r="372" ht="17.25" spans="25:51">
      <c r="Y372" s="87"/>
      <c r="Z372">
        <f t="shared" si="25"/>
        <v>0</v>
      </c>
      <c r="AA372">
        <f t="shared" si="23"/>
        <v>0</v>
      </c>
      <c r="AB372" s="82" t="s">
        <v>767</v>
      </c>
      <c r="AC372" s="82">
        <v>0</v>
      </c>
      <c r="AD372" s="82">
        <v>0</v>
      </c>
      <c r="AE372" s="82">
        <v>0</v>
      </c>
      <c r="AF372" s="82">
        <v>0</v>
      </c>
      <c r="AG372">
        <f t="shared" si="24"/>
        <v>0</v>
      </c>
      <c r="AI372" s="90" t="s">
        <v>770</v>
      </c>
      <c r="AJ372" s="90" t="s">
        <v>182</v>
      </c>
      <c r="AX372" t="s">
        <v>770</v>
      </c>
      <c r="AY372" t="s">
        <v>182</v>
      </c>
    </row>
    <row r="373" ht="17.25" spans="25:51">
      <c r="Y373" s="87"/>
      <c r="Z373">
        <f t="shared" si="25"/>
        <v>0</v>
      </c>
      <c r="AA373">
        <f t="shared" si="23"/>
        <v>0</v>
      </c>
      <c r="AB373" s="82" t="s">
        <v>769</v>
      </c>
      <c r="AC373" s="82">
        <v>0</v>
      </c>
      <c r="AD373" s="82">
        <v>0</v>
      </c>
      <c r="AE373" s="82">
        <v>0</v>
      </c>
      <c r="AF373" s="82">
        <v>0</v>
      </c>
      <c r="AG373">
        <f t="shared" si="24"/>
        <v>0</v>
      </c>
      <c r="AI373" s="96" t="s">
        <v>771</v>
      </c>
      <c r="AJ373" s="90" t="s">
        <v>182</v>
      </c>
      <c r="AX373" t="s">
        <v>771</v>
      </c>
      <c r="AY373" t="s">
        <v>182</v>
      </c>
    </row>
    <row r="374" ht="17.25" spans="25:51">
      <c r="Y374" s="87"/>
      <c r="Z374">
        <f t="shared" si="25"/>
        <v>0</v>
      </c>
      <c r="AA374" t="str">
        <f t="shared" si="23"/>
        <v>运营管理部业务保障部</v>
      </c>
      <c r="AB374" s="82" t="s">
        <v>453</v>
      </c>
      <c r="AC374" s="82">
        <v>0</v>
      </c>
      <c r="AD374" s="82">
        <v>0</v>
      </c>
      <c r="AE374" s="82">
        <v>0</v>
      </c>
      <c r="AF374" s="82">
        <v>0</v>
      </c>
      <c r="AG374" t="str">
        <f t="shared" si="24"/>
        <v>运营管理部业务保障部</v>
      </c>
      <c r="AI374" s="90" t="s">
        <v>772</v>
      </c>
      <c r="AJ374" s="90" t="s">
        <v>182</v>
      </c>
      <c r="AX374" t="s">
        <v>772</v>
      </c>
      <c r="AY374" t="s">
        <v>182</v>
      </c>
    </row>
    <row r="375" ht="17.25" spans="25:51">
      <c r="Y375" s="87"/>
      <c r="Z375">
        <f t="shared" si="25"/>
        <v>0</v>
      </c>
      <c r="AA375" t="str">
        <f t="shared" si="23"/>
        <v>龚路支行</v>
      </c>
      <c r="AB375" s="82" t="s">
        <v>349</v>
      </c>
      <c r="AC375" s="82">
        <v>0</v>
      </c>
      <c r="AD375" s="82">
        <v>0</v>
      </c>
      <c r="AE375" s="82">
        <v>0</v>
      </c>
      <c r="AF375" s="82">
        <v>0</v>
      </c>
      <c r="AG375" t="str">
        <f t="shared" si="24"/>
        <v>龚路支行</v>
      </c>
      <c r="AI375" s="90" t="s">
        <v>774</v>
      </c>
      <c r="AJ375" s="90" t="s">
        <v>182</v>
      </c>
      <c r="AX375" t="s">
        <v>774</v>
      </c>
      <c r="AY375" t="s">
        <v>182</v>
      </c>
    </row>
    <row r="376" ht="17.25" spans="25:51">
      <c r="Y376" s="87"/>
      <c r="Z376">
        <f t="shared" si="25"/>
        <v>0</v>
      </c>
      <c r="AA376" t="str">
        <f t="shared" si="23"/>
        <v>东沟支行</v>
      </c>
      <c r="AB376" s="82" t="s">
        <v>773</v>
      </c>
      <c r="AC376" s="82">
        <v>0</v>
      </c>
      <c r="AD376" s="82">
        <v>0</v>
      </c>
      <c r="AE376" s="82">
        <v>0</v>
      </c>
      <c r="AF376" s="82">
        <v>0</v>
      </c>
      <c r="AG376" t="str">
        <f t="shared" si="24"/>
        <v>东沟支行</v>
      </c>
      <c r="AI376" s="90" t="s">
        <v>776</v>
      </c>
      <c r="AJ376" s="90" t="s">
        <v>182</v>
      </c>
      <c r="AX376" t="s">
        <v>776</v>
      </c>
      <c r="AY376" t="s">
        <v>182</v>
      </c>
    </row>
    <row r="377" ht="17.25" spans="25:51">
      <c r="Y377" s="87"/>
      <c r="Z377">
        <f t="shared" si="25"/>
        <v>0</v>
      </c>
      <c r="AA377">
        <f t="shared" si="23"/>
        <v>0</v>
      </c>
      <c r="AB377" s="82" t="s">
        <v>775</v>
      </c>
      <c r="AC377" s="82">
        <v>0</v>
      </c>
      <c r="AD377" s="82">
        <v>0</v>
      </c>
      <c r="AE377" s="82">
        <v>0</v>
      </c>
      <c r="AF377" s="82">
        <v>0</v>
      </c>
      <c r="AG377">
        <f t="shared" si="24"/>
        <v>0</v>
      </c>
      <c r="AI377" s="94" t="s">
        <v>777</v>
      </c>
      <c r="AJ377" s="90" t="s">
        <v>54</v>
      </c>
      <c r="AX377" t="s">
        <v>777</v>
      </c>
      <c r="AY377" t="s">
        <v>54</v>
      </c>
    </row>
    <row r="378" ht="17.25" spans="25:51">
      <c r="Y378" s="87"/>
      <c r="Z378">
        <f t="shared" si="25"/>
        <v>0</v>
      </c>
      <c r="AA378" t="str">
        <f t="shared" si="23"/>
        <v>北蔡支行</v>
      </c>
      <c r="AB378" s="82" t="s">
        <v>190</v>
      </c>
      <c r="AC378" s="82">
        <v>0</v>
      </c>
      <c r="AD378" s="82">
        <v>0</v>
      </c>
      <c r="AE378" s="82">
        <v>0</v>
      </c>
      <c r="AF378" s="82">
        <v>0</v>
      </c>
      <c r="AG378" t="str">
        <f t="shared" si="24"/>
        <v>北蔡支行</v>
      </c>
      <c r="AI378" s="90" t="s">
        <v>779</v>
      </c>
      <c r="AJ378" s="90" t="s">
        <v>54</v>
      </c>
      <c r="AX378" t="s">
        <v>779</v>
      </c>
      <c r="AY378" t="s">
        <v>54</v>
      </c>
    </row>
    <row r="379" ht="17.25" spans="25:51">
      <c r="Y379" s="87"/>
      <c r="Z379">
        <f t="shared" si="25"/>
        <v>0</v>
      </c>
      <c r="AA379" t="str">
        <f t="shared" si="23"/>
        <v>高行支行</v>
      </c>
      <c r="AB379" s="82" t="s">
        <v>778</v>
      </c>
      <c r="AC379" s="82">
        <v>0</v>
      </c>
      <c r="AD379" s="82">
        <v>0</v>
      </c>
      <c r="AE379" s="82">
        <v>0</v>
      </c>
      <c r="AF379" s="82">
        <v>0</v>
      </c>
      <c r="AG379" t="str">
        <f t="shared" si="24"/>
        <v>高行支行</v>
      </c>
      <c r="AI379" s="90" t="s">
        <v>781</v>
      </c>
      <c r="AJ379" s="90" t="s">
        <v>54</v>
      </c>
      <c r="AX379" t="s">
        <v>781</v>
      </c>
      <c r="AY379" t="s">
        <v>54</v>
      </c>
    </row>
    <row r="380" ht="17.25" spans="25:51">
      <c r="Y380" s="87"/>
      <c r="Z380">
        <f t="shared" si="25"/>
        <v>0</v>
      </c>
      <c r="AA380" t="str">
        <f t="shared" si="23"/>
        <v>合庆支行</v>
      </c>
      <c r="AB380" s="82" t="s">
        <v>780</v>
      </c>
      <c r="AC380" s="82">
        <v>0</v>
      </c>
      <c r="AD380" s="82">
        <v>0</v>
      </c>
      <c r="AE380" s="82">
        <v>0</v>
      </c>
      <c r="AF380" s="82">
        <v>0</v>
      </c>
      <c r="AG380" t="str">
        <f t="shared" si="24"/>
        <v>合庆支行</v>
      </c>
      <c r="AI380" s="90" t="s">
        <v>783</v>
      </c>
      <c r="AJ380" s="90" t="s">
        <v>54</v>
      </c>
      <c r="AX380" t="s">
        <v>783</v>
      </c>
      <c r="AY380" t="s">
        <v>54</v>
      </c>
    </row>
    <row r="381" ht="17.25" spans="25:51">
      <c r="Y381" s="87"/>
      <c r="Z381">
        <f t="shared" si="25"/>
        <v>0</v>
      </c>
      <c r="AA381" t="str">
        <f t="shared" si="23"/>
        <v>张江支行</v>
      </c>
      <c r="AB381" s="82" t="s">
        <v>782</v>
      </c>
      <c r="AC381" s="82">
        <v>0</v>
      </c>
      <c r="AD381" s="82">
        <v>0</v>
      </c>
      <c r="AE381" s="82">
        <v>0</v>
      </c>
      <c r="AF381" s="82">
        <v>0</v>
      </c>
      <c r="AG381" t="str">
        <f t="shared" si="24"/>
        <v>张江支行</v>
      </c>
      <c r="AI381" s="90" t="s">
        <v>784</v>
      </c>
      <c r="AJ381" s="90" t="s">
        <v>54</v>
      </c>
      <c r="AX381" t="s">
        <v>784</v>
      </c>
      <c r="AY381" t="s">
        <v>54</v>
      </c>
    </row>
    <row r="382" ht="17.25" spans="25:51">
      <c r="Y382" s="87"/>
      <c r="Z382">
        <f t="shared" si="25"/>
        <v>0</v>
      </c>
      <c r="AA382" t="str">
        <f t="shared" si="23"/>
        <v>零售市场部</v>
      </c>
      <c r="AB382" s="82" t="s">
        <v>195</v>
      </c>
      <c r="AC382" s="82">
        <v>0</v>
      </c>
      <c r="AD382" s="82">
        <v>0</v>
      </c>
      <c r="AE382" s="82">
        <v>0</v>
      </c>
      <c r="AF382" s="82">
        <v>365000</v>
      </c>
      <c r="AG382" t="str">
        <f t="shared" si="24"/>
        <v>零售市场部</v>
      </c>
      <c r="AI382" s="90" t="s">
        <v>786</v>
      </c>
      <c r="AJ382" s="90" t="s">
        <v>54</v>
      </c>
      <c r="AX382" t="s">
        <v>786</v>
      </c>
      <c r="AY382" t="s">
        <v>54</v>
      </c>
    </row>
    <row r="383" ht="17.25" spans="25:51">
      <c r="Y383" s="87"/>
      <c r="Z383">
        <f t="shared" si="25"/>
        <v>0</v>
      </c>
      <c r="AA383" t="str">
        <f t="shared" si="23"/>
        <v>妙境支行</v>
      </c>
      <c r="AB383" s="82" t="s">
        <v>785</v>
      </c>
      <c r="AC383" s="82">
        <v>0</v>
      </c>
      <c r="AD383" s="82">
        <v>0</v>
      </c>
      <c r="AE383" s="82">
        <v>0</v>
      </c>
      <c r="AF383" s="82">
        <v>0</v>
      </c>
      <c r="AG383" t="str">
        <f t="shared" si="24"/>
        <v>妙境支行</v>
      </c>
      <c r="AI383" s="90" t="s">
        <v>787</v>
      </c>
      <c r="AJ383" s="90" t="s">
        <v>54</v>
      </c>
      <c r="AX383" t="s">
        <v>787</v>
      </c>
      <c r="AY383" t="s">
        <v>54</v>
      </c>
    </row>
    <row r="384" ht="17.25" spans="25:51">
      <c r="Y384" s="87"/>
      <c r="Z384">
        <f t="shared" si="25"/>
        <v>0</v>
      </c>
      <c r="AA384" t="str">
        <f t="shared" si="23"/>
        <v>东波分理处</v>
      </c>
      <c r="AB384" s="82" t="s">
        <v>354</v>
      </c>
      <c r="AC384" s="82">
        <v>0</v>
      </c>
      <c r="AD384" s="82">
        <v>0</v>
      </c>
      <c r="AE384" s="82">
        <v>0</v>
      </c>
      <c r="AF384" s="82">
        <v>0</v>
      </c>
      <c r="AG384" t="str">
        <f t="shared" si="24"/>
        <v>东波分理处</v>
      </c>
      <c r="AI384" s="90" t="s">
        <v>260</v>
      </c>
      <c r="AJ384" s="90" t="s">
        <v>54</v>
      </c>
      <c r="AX384" t="s">
        <v>260</v>
      </c>
      <c r="AY384" t="s">
        <v>54</v>
      </c>
    </row>
    <row r="385" ht="17.25" spans="25:51">
      <c r="Y385" s="87"/>
      <c r="Z385">
        <f t="shared" si="25"/>
        <v>0</v>
      </c>
      <c r="AA385" t="str">
        <f t="shared" si="23"/>
        <v>运营管理部</v>
      </c>
      <c r="AB385" s="82" t="s">
        <v>353</v>
      </c>
      <c r="AC385" s="82">
        <v>0</v>
      </c>
      <c r="AD385" s="82">
        <v>0</v>
      </c>
      <c r="AE385" s="82">
        <v>0</v>
      </c>
      <c r="AF385" s="82">
        <v>0</v>
      </c>
      <c r="AG385" t="str">
        <f t="shared" si="24"/>
        <v>运营管理部</v>
      </c>
      <c r="AI385" s="90" t="s">
        <v>788</v>
      </c>
      <c r="AJ385" s="90" t="s">
        <v>54</v>
      </c>
      <c r="AX385" t="s">
        <v>788</v>
      </c>
      <c r="AY385" t="s">
        <v>54</v>
      </c>
    </row>
    <row r="386" ht="17.25" spans="25:51">
      <c r="Y386" s="87"/>
      <c r="Z386">
        <f t="shared" si="25"/>
        <v>0</v>
      </c>
      <c r="AA386" t="str">
        <f t="shared" ref="AA386:AA449" si="26">AG386</f>
        <v>六团支行</v>
      </c>
      <c r="AB386" s="82" t="s">
        <v>357</v>
      </c>
      <c r="AC386" s="82">
        <v>0</v>
      </c>
      <c r="AD386" s="82">
        <v>0</v>
      </c>
      <c r="AE386" s="82">
        <v>0</v>
      </c>
      <c r="AF386" s="82">
        <v>0</v>
      </c>
      <c r="AG386" t="str">
        <f t="shared" ref="AG386:AG449" si="27">IFERROR(VLOOKUP(AB386,$AI:$AJ,2,FALSE),0)</f>
        <v>六团支行</v>
      </c>
      <c r="AI386" s="90" t="s">
        <v>789</v>
      </c>
      <c r="AJ386" s="90" t="s">
        <v>54</v>
      </c>
      <c r="AX386" t="s">
        <v>789</v>
      </c>
      <c r="AY386" t="s">
        <v>54</v>
      </c>
    </row>
    <row r="387" ht="17.25" spans="25:51">
      <c r="Y387" s="87"/>
      <c r="Z387">
        <f t="shared" si="25"/>
        <v>0</v>
      </c>
      <c r="AA387" t="str">
        <f t="shared" si="26"/>
        <v>高行支行</v>
      </c>
      <c r="AB387" s="82" t="s">
        <v>360</v>
      </c>
      <c r="AC387" s="82">
        <v>0</v>
      </c>
      <c r="AD387" s="82">
        <v>0</v>
      </c>
      <c r="AE387" s="82">
        <v>0</v>
      </c>
      <c r="AF387" s="82">
        <v>0</v>
      </c>
      <c r="AG387" t="str">
        <f t="shared" si="27"/>
        <v>高行支行</v>
      </c>
      <c r="AI387" s="90" t="s">
        <v>190</v>
      </c>
      <c r="AJ387" s="90" t="s">
        <v>54</v>
      </c>
      <c r="AX387" t="s">
        <v>190</v>
      </c>
      <c r="AY387" t="s">
        <v>54</v>
      </c>
    </row>
    <row r="388" ht="17.25" spans="25:51">
      <c r="Y388" s="87"/>
      <c r="Z388">
        <f t="shared" ref="Z388:Z451" si="28">P388-Y388</f>
        <v>0</v>
      </c>
      <c r="AA388" t="str">
        <f t="shared" si="26"/>
        <v>唐镇支行</v>
      </c>
      <c r="AB388" s="82" t="s">
        <v>362</v>
      </c>
      <c r="AC388" s="82">
        <v>0</v>
      </c>
      <c r="AD388" s="82">
        <v>0</v>
      </c>
      <c r="AE388" s="82">
        <v>0</v>
      </c>
      <c r="AF388" s="82">
        <v>100000</v>
      </c>
      <c r="AG388" t="str">
        <f t="shared" si="27"/>
        <v>唐镇支行</v>
      </c>
      <c r="AI388" s="90" t="s">
        <v>326</v>
      </c>
      <c r="AJ388" s="90" t="s">
        <v>54</v>
      </c>
      <c r="AX388" t="s">
        <v>326</v>
      </c>
      <c r="AY388" t="s">
        <v>54</v>
      </c>
    </row>
    <row r="389" ht="17.25" spans="25:51">
      <c r="Y389" s="87"/>
      <c r="Z389">
        <f t="shared" si="28"/>
        <v>0</v>
      </c>
      <c r="AA389">
        <f t="shared" si="26"/>
        <v>0</v>
      </c>
      <c r="AB389" s="82" t="s">
        <v>790</v>
      </c>
      <c r="AC389" s="82">
        <v>0</v>
      </c>
      <c r="AD389" s="82">
        <v>0</v>
      </c>
      <c r="AE389" s="82">
        <v>0</v>
      </c>
      <c r="AF389" s="82">
        <v>0</v>
      </c>
      <c r="AG389">
        <f t="shared" si="27"/>
        <v>0</v>
      </c>
      <c r="AI389" s="90" t="s">
        <v>58</v>
      </c>
      <c r="AJ389" s="90" t="s">
        <v>54</v>
      </c>
      <c r="AX389" t="s">
        <v>58</v>
      </c>
      <c r="AY389" t="s">
        <v>54</v>
      </c>
    </row>
    <row r="390" ht="17.25" spans="25:51">
      <c r="Y390" s="87"/>
      <c r="Z390">
        <f t="shared" si="28"/>
        <v>0</v>
      </c>
      <c r="AA390" t="str">
        <f t="shared" si="26"/>
        <v>营业部</v>
      </c>
      <c r="AB390" s="82" t="s">
        <v>640</v>
      </c>
      <c r="AC390" s="82">
        <v>0</v>
      </c>
      <c r="AD390" s="82">
        <v>0</v>
      </c>
      <c r="AE390" s="82">
        <v>0</v>
      </c>
      <c r="AF390" s="82">
        <v>0</v>
      </c>
      <c r="AG390" t="str">
        <f t="shared" si="27"/>
        <v>营业部</v>
      </c>
      <c r="AI390" s="90" t="s">
        <v>176</v>
      </c>
      <c r="AJ390" s="90" t="s">
        <v>54</v>
      </c>
      <c r="AX390" t="s">
        <v>176</v>
      </c>
      <c r="AY390" t="s">
        <v>54</v>
      </c>
    </row>
    <row r="391" ht="17.25" spans="25:51">
      <c r="Y391" s="87"/>
      <c r="Z391">
        <f t="shared" si="28"/>
        <v>0</v>
      </c>
      <c r="AA391">
        <f t="shared" si="26"/>
        <v>0</v>
      </c>
      <c r="AB391" s="82" t="s">
        <v>791</v>
      </c>
      <c r="AC391" s="82">
        <v>0</v>
      </c>
      <c r="AD391" s="82">
        <v>0</v>
      </c>
      <c r="AE391" s="82">
        <v>0</v>
      </c>
      <c r="AF391" s="82">
        <v>0</v>
      </c>
      <c r="AG391">
        <f t="shared" si="27"/>
        <v>0</v>
      </c>
      <c r="AI391" s="90" t="s">
        <v>792</v>
      </c>
      <c r="AJ391" s="90" t="s">
        <v>54</v>
      </c>
      <c r="AX391" t="s">
        <v>792</v>
      </c>
      <c r="AY391" t="s">
        <v>54</v>
      </c>
    </row>
    <row r="392" ht="17.25" spans="25:51">
      <c r="Y392" s="87"/>
      <c r="Z392">
        <f t="shared" si="28"/>
        <v>0</v>
      </c>
      <c r="AA392" t="str">
        <f t="shared" si="26"/>
        <v>花木支行</v>
      </c>
      <c r="AB392" s="82" t="s">
        <v>364</v>
      </c>
      <c r="AC392" s="82">
        <v>0</v>
      </c>
      <c r="AD392" s="82">
        <v>0</v>
      </c>
      <c r="AE392" s="82">
        <v>0</v>
      </c>
      <c r="AF392" s="82">
        <v>0</v>
      </c>
      <c r="AG392" t="str">
        <f t="shared" si="27"/>
        <v>花木支行</v>
      </c>
      <c r="AI392" s="90" t="s">
        <v>793</v>
      </c>
      <c r="AJ392" s="90" t="s">
        <v>54</v>
      </c>
      <c r="AX392" t="s">
        <v>793</v>
      </c>
      <c r="AY392" t="s">
        <v>54</v>
      </c>
    </row>
    <row r="393" ht="17.25" spans="25:51">
      <c r="Y393" s="87"/>
      <c r="Z393">
        <f t="shared" si="28"/>
        <v>0</v>
      </c>
      <c r="AA393" t="str">
        <f t="shared" si="26"/>
        <v>零售市场部</v>
      </c>
      <c r="AB393" s="82" t="s">
        <v>162</v>
      </c>
      <c r="AC393" s="82">
        <v>0</v>
      </c>
      <c r="AD393" s="82">
        <v>131000</v>
      </c>
      <c r="AE393" s="82">
        <v>0</v>
      </c>
      <c r="AF393" s="82">
        <v>163022</v>
      </c>
      <c r="AG393" t="str">
        <f t="shared" si="27"/>
        <v>零售市场部</v>
      </c>
      <c r="AI393" s="90" t="s">
        <v>794</v>
      </c>
      <c r="AJ393" s="90" t="s">
        <v>54</v>
      </c>
      <c r="AX393" t="s">
        <v>794</v>
      </c>
      <c r="AY393" t="s">
        <v>54</v>
      </c>
    </row>
    <row r="394" ht="17.25" spans="25:51">
      <c r="Y394" s="87"/>
      <c r="Z394">
        <f t="shared" si="28"/>
        <v>0</v>
      </c>
      <c r="AA394" t="str">
        <f t="shared" si="26"/>
        <v>运营管理部</v>
      </c>
      <c r="AB394" s="82" t="s">
        <v>356</v>
      </c>
      <c r="AC394" s="82">
        <v>0</v>
      </c>
      <c r="AD394" s="82">
        <v>0</v>
      </c>
      <c r="AE394" s="82">
        <v>0</v>
      </c>
      <c r="AF394" s="82">
        <v>0</v>
      </c>
      <c r="AG394" t="str">
        <f t="shared" si="27"/>
        <v>运营管理部</v>
      </c>
      <c r="AI394" s="90" t="s">
        <v>795</v>
      </c>
      <c r="AJ394" s="90" t="s">
        <v>54</v>
      </c>
      <c r="AX394" t="s">
        <v>795</v>
      </c>
      <c r="AY394" t="s">
        <v>54</v>
      </c>
    </row>
    <row r="395" ht="17.25" spans="25:51">
      <c r="Y395" s="87"/>
      <c r="Z395">
        <f t="shared" si="28"/>
        <v>0</v>
      </c>
      <c r="AA395" t="str">
        <f t="shared" si="26"/>
        <v>和炯路支行</v>
      </c>
      <c r="AB395" s="82" t="s">
        <v>752</v>
      </c>
      <c r="AC395" s="82">
        <v>0</v>
      </c>
      <c r="AD395" s="82">
        <v>0</v>
      </c>
      <c r="AE395" s="82">
        <v>0</v>
      </c>
      <c r="AF395" s="82">
        <v>0</v>
      </c>
      <c r="AG395" t="str">
        <f t="shared" si="27"/>
        <v>和炯路支行</v>
      </c>
      <c r="AI395" s="90" t="s">
        <v>797</v>
      </c>
      <c r="AJ395" s="90" t="s">
        <v>54</v>
      </c>
      <c r="AX395" t="s">
        <v>797</v>
      </c>
      <c r="AY395" t="s">
        <v>54</v>
      </c>
    </row>
    <row r="396" ht="17.25" spans="25:51">
      <c r="Y396" s="87"/>
      <c r="Z396">
        <f t="shared" si="28"/>
        <v>0</v>
      </c>
      <c r="AA396">
        <f t="shared" si="26"/>
        <v>0</v>
      </c>
      <c r="AB396" s="82" t="s">
        <v>796</v>
      </c>
      <c r="AC396" s="82">
        <v>0</v>
      </c>
      <c r="AD396" s="82">
        <v>0</v>
      </c>
      <c r="AE396" s="82">
        <v>0</v>
      </c>
      <c r="AF396" s="82">
        <v>0</v>
      </c>
      <c r="AG396">
        <f t="shared" si="27"/>
        <v>0</v>
      </c>
      <c r="AI396" s="90" t="s">
        <v>413</v>
      </c>
      <c r="AJ396" s="90" t="s">
        <v>54</v>
      </c>
      <c r="AX396" t="s">
        <v>413</v>
      </c>
      <c r="AY396" t="s">
        <v>54</v>
      </c>
    </row>
    <row r="397" ht="17.25" spans="25:51">
      <c r="Y397" s="87"/>
      <c r="Z397">
        <f t="shared" si="28"/>
        <v>0</v>
      </c>
      <c r="AA397" t="str">
        <f t="shared" si="26"/>
        <v>唐镇支行</v>
      </c>
      <c r="AB397" s="82" t="s">
        <v>798</v>
      </c>
      <c r="AC397" s="82">
        <v>0</v>
      </c>
      <c r="AD397" s="82">
        <v>0</v>
      </c>
      <c r="AE397" s="82">
        <v>0</v>
      </c>
      <c r="AF397" s="82">
        <v>0</v>
      </c>
      <c r="AG397" t="str">
        <f t="shared" si="27"/>
        <v>唐镇支行</v>
      </c>
      <c r="AI397" s="90" t="s">
        <v>800</v>
      </c>
      <c r="AJ397" s="90" t="s">
        <v>54</v>
      </c>
      <c r="AX397" t="s">
        <v>800</v>
      </c>
      <c r="AY397" t="s">
        <v>54</v>
      </c>
    </row>
    <row r="398" ht="17.25" spans="25:51">
      <c r="Y398" s="87"/>
      <c r="Z398">
        <f t="shared" si="28"/>
        <v>0</v>
      </c>
      <c r="AA398">
        <f t="shared" si="26"/>
        <v>0</v>
      </c>
      <c r="AB398" s="82" t="s">
        <v>799</v>
      </c>
      <c r="AC398" s="82">
        <v>0</v>
      </c>
      <c r="AD398" s="82">
        <v>0</v>
      </c>
      <c r="AE398" s="82">
        <v>0</v>
      </c>
      <c r="AF398" s="82">
        <v>0</v>
      </c>
      <c r="AG398">
        <f t="shared" si="27"/>
        <v>0</v>
      </c>
      <c r="AI398" s="90" t="s">
        <v>802</v>
      </c>
      <c r="AJ398" s="90" t="s">
        <v>54</v>
      </c>
      <c r="AX398" t="s">
        <v>802</v>
      </c>
      <c r="AY398" t="s">
        <v>54</v>
      </c>
    </row>
    <row r="399" ht="17.25" spans="25:51">
      <c r="Y399" s="87"/>
      <c r="Z399">
        <f t="shared" si="28"/>
        <v>0</v>
      </c>
      <c r="AA399">
        <f t="shared" si="26"/>
        <v>0</v>
      </c>
      <c r="AB399" s="82" t="s">
        <v>801</v>
      </c>
      <c r="AC399" s="82">
        <v>0</v>
      </c>
      <c r="AD399" s="82">
        <v>0</v>
      </c>
      <c r="AE399" s="82">
        <v>0</v>
      </c>
      <c r="AF399" s="82">
        <v>0</v>
      </c>
      <c r="AG399">
        <f t="shared" si="27"/>
        <v>0</v>
      </c>
      <c r="AI399" s="95" t="s">
        <v>804</v>
      </c>
      <c r="AJ399" s="90" t="s">
        <v>54</v>
      </c>
      <c r="AX399" t="s">
        <v>804</v>
      </c>
      <c r="AY399" t="s">
        <v>54</v>
      </c>
    </row>
    <row r="400" ht="17.25" spans="25:51">
      <c r="Y400" s="87"/>
      <c r="Z400">
        <f t="shared" si="28"/>
        <v>0</v>
      </c>
      <c r="AA400">
        <f t="shared" si="26"/>
        <v>0</v>
      </c>
      <c r="AB400" s="82" t="s">
        <v>803</v>
      </c>
      <c r="AC400" s="82">
        <v>0</v>
      </c>
      <c r="AD400" s="82">
        <v>0</v>
      </c>
      <c r="AE400" s="82">
        <v>0</v>
      </c>
      <c r="AF400" s="82">
        <v>30000</v>
      </c>
      <c r="AG400">
        <f t="shared" si="27"/>
        <v>0</v>
      </c>
      <c r="AI400" s="96" t="s">
        <v>806</v>
      </c>
      <c r="AJ400" s="90" t="s">
        <v>54</v>
      </c>
      <c r="AX400" t="s">
        <v>806</v>
      </c>
      <c r="AY400" t="s">
        <v>54</v>
      </c>
    </row>
    <row r="401" ht="17.25" spans="25:51">
      <c r="Y401" s="87"/>
      <c r="Z401">
        <f t="shared" si="28"/>
        <v>0</v>
      </c>
      <c r="AA401">
        <f t="shared" si="26"/>
        <v>0</v>
      </c>
      <c r="AB401" s="82" t="s">
        <v>805</v>
      </c>
      <c r="AC401" s="82">
        <v>0</v>
      </c>
      <c r="AD401" s="82">
        <v>0</v>
      </c>
      <c r="AE401" s="82">
        <v>0</v>
      </c>
      <c r="AF401" s="82">
        <v>0</v>
      </c>
      <c r="AG401">
        <f t="shared" si="27"/>
        <v>0</v>
      </c>
      <c r="AI401" s="90" t="s">
        <v>779</v>
      </c>
      <c r="AJ401" s="90" t="s">
        <v>54</v>
      </c>
      <c r="AX401" t="s">
        <v>779</v>
      </c>
      <c r="AY401" t="s">
        <v>54</v>
      </c>
    </row>
    <row r="402" ht="17.25" spans="25:51">
      <c r="Y402" s="87"/>
      <c r="Z402">
        <f t="shared" si="28"/>
        <v>0</v>
      </c>
      <c r="AA402" t="str">
        <f t="shared" si="26"/>
        <v>运营管理部</v>
      </c>
      <c r="AB402" s="82" t="s">
        <v>400</v>
      </c>
      <c r="AC402" s="82">
        <v>0</v>
      </c>
      <c r="AD402" s="82">
        <v>0</v>
      </c>
      <c r="AE402" s="82">
        <v>0</v>
      </c>
      <c r="AF402" s="82">
        <v>0</v>
      </c>
      <c r="AG402" t="str">
        <f t="shared" si="27"/>
        <v>运营管理部</v>
      </c>
      <c r="AI402" s="90" t="s">
        <v>808</v>
      </c>
      <c r="AJ402" s="90" t="s">
        <v>54</v>
      </c>
      <c r="AX402" t="s">
        <v>808</v>
      </c>
      <c r="AY402" t="s">
        <v>54</v>
      </c>
    </row>
    <row r="403" ht="17.25" spans="25:51">
      <c r="Y403" s="87"/>
      <c r="Z403">
        <f t="shared" si="28"/>
        <v>0</v>
      </c>
      <c r="AA403">
        <f t="shared" si="26"/>
        <v>0</v>
      </c>
      <c r="AB403" s="82" t="s">
        <v>807</v>
      </c>
      <c r="AC403" s="82">
        <v>0</v>
      </c>
      <c r="AD403" s="82">
        <v>0</v>
      </c>
      <c r="AE403" s="82">
        <v>0</v>
      </c>
      <c r="AF403" s="82">
        <v>0</v>
      </c>
      <c r="AG403">
        <f t="shared" si="27"/>
        <v>0</v>
      </c>
      <c r="AI403" s="90" t="s">
        <v>810</v>
      </c>
      <c r="AJ403" s="90" t="s">
        <v>54</v>
      </c>
      <c r="AX403" t="s">
        <v>810</v>
      </c>
      <c r="AY403" t="s">
        <v>54</v>
      </c>
    </row>
    <row r="404" ht="17.25" spans="25:51">
      <c r="Y404" s="87"/>
      <c r="Z404">
        <f t="shared" si="28"/>
        <v>0</v>
      </c>
      <c r="AA404">
        <f t="shared" si="26"/>
        <v>0</v>
      </c>
      <c r="AB404" s="82" t="s">
        <v>809</v>
      </c>
      <c r="AC404" s="82">
        <v>0</v>
      </c>
      <c r="AD404" s="82">
        <v>0</v>
      </c>
      <c r="AE404" s="82">
        <v>0</v>
      </c>
      <c r="AF404" s="82">
        <v>0</v>
      </c>
      <c r="AG404">
        <f t="shared" si="27"/>
        <v>0</v>
      </c>
      <c r="AI404" s="90" t="s">
        <v>556</v>
      </c>
      <c r="AJ404" s="90" t="s">
        <v>90</v>
      </c>
      <c r="AX404" t="s">
        <v>556</v>
      </c>
      <c r="AY404" t="s">
        <v>90</v>
      </c>
    </row>
    <row r="405" ht="17.25" spans="25:51">
      <c r="Y405" s="87"/>
      <c r="Z405">
        <f t="shared" si="28"/>
        <v>0</v>
      </c>
      <c r="AA405">
        <f t="shared" si="26"/>
        <v>0</v>
      </c>
      <c r="AB405" s="82" t="s">
        <v>811</v>
      </c>
      <c r="AC405" s="82">
        <v>0</v>
      </c>
      <c r="AD405" s="82">
        <v>0</v>
      </c>
      <c r="AE405" s="82">
        <v>0</v>
      </c>
      <c r="AF405" s="82">
        <v>10000</v>
      </c>
      <c r="AG405">
        <f t="shared" si="27"/>
        <v>0</v>
      </c>
      <c r="AI405" s="90" t="s">
        <v>108</v>
      </c>
      <c r="AJ405" s="90" t="s">
        <v>90</v>
      </c>
      <c r="AX405" t="s">
        <v>108</v>
      </c>
      <c r="AY405" t="s">
        <v>90</v>
      </c>
    </row>
    <row r="406" ht="17.25" spans="25:51">
      <c r="Y406" s="87"/>
      <c r="Z406">
        <f t="shared" si="28"/>
        <v>0</v>
      </c>
      <c r="AA406" t="str">
        <f t="shared" si="26"/>
        <v>市场一部</v>
      </c>
      <c r="AB406" s="82" t="s">
        <v>584</v>
      </c>
      <c r="AC406" s="82">
        <v>0</v>
      </c>
      <c r="AD406" s="82">
        <v>0</v>
      </c>
      <c r="AE406" s="82">
        <v>0</v>
      </c>
      <c r="AF406" s="82">
        <v>0</v>
      </c>
      <c r="AG406" t="str">
        <f t="shared" si="27"/>
        <v>市场一部</v>
      </c>
      <c r="AI406" s="90" t="s">
        <v>812</v>
      </c>
      <c r="AJ406" s="90" t="s">
        <v>90</v>
      </c>
      <c r="AX406" t="s">
        <v>812</v>
      </c>
      <c r="AY406" t="s">
        <v>90</v>
      </c>
    </row>
    <row r="407" ht="17.25" spans="25:51">
      <c r="Y407" s="87"/>
      <c r="Z407">
        <f t="shared" si="28"/>
        <v>0</v>
      </c>
      <c r="AA407" t="str">
        <f t="shared" si="26"/>
        <v>严桥支行</v>
      </c>
      <c r="AB407" s="82" t="s">
        <v>710</v>
      </c>
      <c r="AC407" s="82">
        <v>0</v>
      </c>
      <c r="AD407" s="82">
        <v>0</v>
      </c>
      <c r="AE407" s="82">
        <v>0</v>
      </c>
      <c r="AF407" s="82">
        <v>0</v>
      </c>
      <c r="AG407" t="str">
        <f t="shared" si="27"/>
        <v>严桥支行</v>
      </c>
      <c r="AI407" s="90" t="s">
        <v>635</v>
      </c>
      <c r="AJ407" s="90" t="s">
        <v>90</v>
      </c>
      <c r="AX407" t="s">
        <v>635</v>
      </c>
      <c r="AY407" t="s">
        <v>90</v>
      </c>
    </row>
    <row r="408" ht="17.25" spans="25:51">
      <c r="Y408" s="87"/>
      <c r="Z408">
        <f t="shared" si="28"/>
        <v>0</v>
      </c>
      <c r="AA408" t="str">
        <f t="shared" si="26"/>
        <v>办公室</v>
      </c>
      <c r="AB408" s="82" t="s">
        <v>143</v>
      </c>
      <c r="AC408" s="82">
        <v>0</v>
      </c>
      <c r="AD408" s="82">
        <v>0</v>
      </c>
      <c r="AE408" s="82">
        <v>0</v>
      </c>
      <c r="AF408" s="82">
        <v>0</v>
      </c>
      <c r="AG408" t="str">
        <f t="shared" si="27"/>
        <v>办公室</v>
      </c>
      <c r="AI408" s="95" t="s">
        <v>684</v>
      </c>
      <c r="AJ408" s="90" t="s">
        <v>90</v>
      </c>
      <c r="AX408" t="s">
        <v>684</v>
      </c>
      <c r="AY408" t="s">
        <v>90</v>
      </c>
    </row>
    <row r="409" ht="17.25" spans="25:51">
      <c r="Y409" s="87"/>
      <c r="Z409">
        <f t="shared" si="28"/>
        <v>0</v>
      </c>
      <c r="AA409" t="str">
        <f t="shared" si="26"/>
        <v>南新分理处</v>
      </c>
      <c r="AB409" s="82" t="s">
        <v>368</v>
      </c>
      <c r="AC409" s="82">
        <v>0</v>
      </c>
      <c r="AD409" s="82">
        <v>0</v>
      </c>
      <c r="AE409" s="82">
        <v>1</v>
      </c>
      <c r="AF409" s="82">
        <v>0</v>
      </c>
      <c r="AG409" t="str">
        <f t="shared" si="27"/>
        <v>南新分理处</v>
      </c>
      <c r="AI409" s="96" t="s">
        <v>814</v>
      </c>
      <c r="AJ409" s="90" t="s">
        <v>90</v>
      </c>
      <c r="AX409" t="s">
        <v>814</v>
      </c>
      <c r="AY409" t="s">
        <v>90</v>
      </c>
    </row>
    <row r="410" ht="17.25" spans="25:51">
      <c r="Y410" s="87"/>
      <c r="Z410">
        <f t="shared" si="28"/>
        <v>0</v>
      </c>
      <c r="AA410">
        <f t="shared" si="26"/>
        <v>0</v>
      </c>
      <c r="AB410" s="82" t="s">
        <v>813</v>
      </c>
      <c r="AC410" s="82">
        <v>0</v>
      </c>
      <c r="AD410" s="82">
        <v>0</v>
      </c>
      <c r="AE410" s="82">
        <v>0</v>
      </c>
      <c r="AF410" s="82">
        <v>0</v>
      </c>
      <c r="AG410">
        <f t="shared" si="27"/>
        <v>0</v>
      </c>
      <c r="AI410" s="90" t="s">
        <v>815</v>
      </c>
      <c r="AJ410" s="90" t="s">
        <v>90</v>
      </c>
      <c r="AX410" t="s">
        <v>815</v>
      </c>
      <c r="AY410" t="s">
        <v>90</v>
      </c>
    </row>
    <row r="411" ht="17.25" spans="25:51">
      <c r="Y411" s="87"/>
      <c r="Z411">
        <f t="shared" si="28"/>
        <v>0</v>
      </c>
      <c r="AA411" t="str">
        <f t="shared" si="26"/>
        <v>陆家嘴支行</v>
      </c>
      <c r="AB411" s="82" t="s">
        <v>370</v>
      </c>
      <c r="AC411" s="82">
        <v>0</v>
      </c>
      <c r="AD411" s="82">
        <v>0</v>
      </c>
      <c r="AE411" s="82">
        <v>0</v>
      </c>
      <c r="AF411" s="82">
        <v>200000</v>
      </c>
      <c r="AG411" t="str">
        <f t="shared" si="27"/>
        <v>陆家嘴支行</v>
      </c>
      <c r="AI411" s="95" t="s">
        <v>816</v>
      </c>
      <c r="AJ411" s="90" t="s">
        <v>90</v>
      </c>
      <c r="AX411" t="s">
        <v>816</v>
      </c>
      <c r="AY411" t="s">
        <v>90</v>
      </c>
    </row>
    <row r="412" ht="17.25" spans="25:51">
      <c r="Y412" s="87"/>
      <c r="Z412">
        <f t="shared" si="28"/>
        <v>0</v>
      </c>
      <c r="AA412" t="str">
        <f t="shared" si="26"/>
        <v>东沟支行</v>
      </c>
      <c r="AB412" s="82" t="s">
        <v>373</v>
      </c>
      <c r="AC412" s="82">
        <v>0</v>
      </c>
      <c r="AD412" s="82">
        <v>0</v>
      </c>
      <c r="AE412" s="82">
        <v>0</v>
      </c>
      <c r="AF412" s="82">
        <v>0</v>
      </c>
      <c r="AG412" t="str">
        <f t="shared" si="27"/>
        <v>东沟支行</v>
      </c>
      <c r="AI412" s="90" t="s">
        <v>701</v>
      </c>
      <c r="AJ412" s="90" t="s">
        <v>219</v>
      </c>
      <c r="AX412" t="s">
        <v>701</v>
      </c>
      <c r="AY412" t="s">
        <v>219</v>
      </c>
    </row>
    <row r="413" ht="17.25" spans="25:51">
      <c r="Y413" s="87"/>
      <c r="Z413">
        <f t="shared" si="28"/>
        <v>0</v>
      </c>
      <c r="AA413">
        <f t="shared" si="26"/>
        <v>0</v>
      </c>
      <c r="AB413" s="82" t="s">
        <v>817</v>
      </c>
      <c r="AC413" s="82">
        <v>0</v>
      </c>
      <c r="AD413" s="82">
        <v>0</v>
      </c>
      <c r="AE413" s="82">
        <v>0</v>
      </c>
      <c r="AF413" s="82">
        <v>0</v>
      </c>
      <c r="AG413">
        <f t="shared" si="27"/>
        <v>0</v>
      </c>
      <c r="AI413" s="90" t="s">
        <v>512</v>
      </c>
      <c r="AJ413" s="90" t="s">
        <v>54</v>
      </c>
      <c r="AX413" s="82" t="s">
        <v>512</v>
      </c>
      <c r="AY413" s="82" t="s">
        <v>54</v>
      </c>
    </row>
    <row r="414" ht="17.25" spans="25:51">
      <c r="Y414" s="87"/>
      <c r="Z414">
        <f t="shared" si="28"/>
        <v>0</v>
      </c>
      <c r="AA414" t="str">
        <f t="shared" si="26"/>
        <v>孙桥支行</v>
      </c>
      <c r="AB414" s="82" t="s">
        <v>203</v>
      </c>
      <c r="AC414" s="82">
        <v>0</v>
      </c>
      <c r="AD414" s="82">
        <v>0</v>
      </c>
      <c r="AE414" s="82">
        <v>0</v>
      </c>
      <c r="AF414" s="82">
        <v>50000</v>
      </c>
      <c r="AG414" t="str">
        <f t="shared" si="27"/>
        <v>孙桥支行</v>
      </c>
      <c r="AI414" s="90" t="s">
        <v>516</v>
      </c>
      <c r="AJ414" s="90" t="s">
        <v>219</v>
      </c>
      <c r="AX414" t="s">
        <v>516</v>
      </c>
      <c r="AY414" t="s">
        <v>219</v>
      </c>
    </row>
    <row r="415" ht="17.25" spans="25:51">
      <c r="Y415" s="87"/>
      <c r="Z415">
        <f t="shared" si="28"/>
        <v>0</v>
      </c>
      <c r="AA415" t="str">
        <f t="shared" si="26"/>
        <v>北蔡支行</v>
      </c>
      <c r="AB415" s="82" t="s">
        <v>804</v>
      </c>
      <c r="AC415" s="82">
        <v>0</v>
      </c>
      <c r="AD415" s="82">
        <v>0</v>
      </c>
      <c r="AE415" s="82">
        <v>0</v>
      </c>
      <c r="AF415" s="82">
        <v>0</v>
      </c>
      <c r="AG415" t="str">
        <f t="shared" si="27"/>
        <v>北蔡支行</v>
      </c>
      <c r="AI415" s="90" t="s">
        <v>819</v>
      </c>
      <c r="AJ415" s="90" t="s">
        <v>219</v>
      </c>
      <c r="AX415" t="s">
        <v>819</v>
      </c>
      <c r="AY415" t="s">
        <v>219</v>
      </c>
    </row>
    <row r="416" ht="17.25" spans="25:51">
      <c r="Y416" s="87"/>
      <c r="Z416">
        <f t="shared" si="28"/>
        <v>0</v>
      </c>
      <c r="AA416" t="str">
        <f t="shared" si="26"/>
        <v>施湾支行</v>
      </c>
      <c r="AB416" s="82" t="s">
        <v>818</v>
      </c>
      <c r="AC416" s="82">
        <v>0</v>
      </c>
      <c r="AD416" s="82">
        <v>0</v>
      </c>
      <c r="AE416" s="82">
        <v>0</v>
      </c>
      <c r="AF416" s="82">
        <v>0</v>
      </c>
      <c r="AG416" t="str">
        <f t="shared" si="27"/>
        <v>施湾支行</v>
      </c>
      <c r="AI416" s="90" t="s">
        <v>177</v>
      </c>
      <c r="AJ416" s="90" t="s">
        <v>219</v>
      </c>
      <c r="AX416" t="s">
        <v>177</v>
      </c>
      <c r="AY416" t="s">
        <v>219</v>
      </c>
    </row>
    <row r="417" ht="17.25" spans="25:51">
      <c r="Y417" s="87"/>
      <c r="Z417">
        <f t="shared" si="28"/>
        <v>0</v>
      </c>
      <c r="AA417" t="str">
        <f t="shared" si="26"/>
        <v>曹路支行</v>
      </c>
      <c r="AB417" s="82" t="s">
        <v>820</v>
      </c>
      <c r="AC417" s="82">
        <v>0</v>
      </c>
      <c r="AD417" s="82">
        <v>0</v>
      </c>
      <c r="AE417" s="82">
        <v>0</v>
      </c>
      <c r="AF417" s="82">
        <v>0</v>
      </c>
      <c r="AG417" t="str">
        <f t="shared" si="27"/>
        <v>曹路支行</v>
      </c>
      <c r="AI417" s="90" t="s">
        <v>822</v>
      </c>
      <c r="AJ417" s="90" t="s">
        <v>219</v>
      </c>
      <c r="AX417" t="s">
        <v>822</v>
      </c>
      <c r="AY417" t="s">
        <v>219</v>
      </c>
    </row>
    <row r="418" ht="17.25" spans="25:51">
      <c r="Y418" s="87"/>
      <c r="Z418">
        <f t="shared" si="28"/>
        <v>0</v>
      </c>
      <c r="AA418">
        <f t="shared" si="26"/>
        <v>0</v>
      </c>
      <c r="AB418" s="82" t="s">
        <v>821</v>
      </c>
      <c r="AC418" s="82">
        <v>0</v>
      </c>
      <c r="AD418" s="82">
        <v>0</v>
      </c>
      <c r="AE418" s="82">
        <v>0</v>
      </c>
      <c r="AF418" s="82">
        <v>0</v>
      </c>
      <c r="AG418">
        <f t="shared" si="27"/>
        <v>0</v>
      </c>
      <c r="AI418" s="95" t="s">
        <v>823</v>
      </c>
      <c r="AJ418" s="90" t="s">
        <v>219</v>
      </c>
      <c r="AX418" t="s">
        <v>823</v>
      </c>
      <c r="AY418" t="s">
        <v>219</v>
      </c>
    </row>
    <row r="419" ht="17.25" spans="25:51">
      <c r="Y419" s="87"/>
      <c r="Z419">
        <f t="shared" si="28"/>
        <v>0</v>
      </c>
      <c r="AA419" t="str">
        <f t="shared" si="26"/>
        <v>花木支行</v>
      </c>
      <c r="AB419" s="82" t="s">
        <v>692</v>
      </c>
      <c r="AC419" s="82">
        <v>0</v>
      </c>
      <c r="AD419" s="82">
        <v>0</v>
      </c>
      <c r="AE419" s="82">
        <v>0</v>
      </c>
      <c r="AF419" s="82">
        <v>0</v>
      </c>
      <c r="AG419" t="str">
        <f t="shared" si="27"/>
        <v>花木支行</v>
      </c>
      <c r="AI419" s="96" t="s">
        <v>824</v>
      </c>
      <c r="AJ419" s="90" t="s">
        <v>219</v>
      </c>
      <c r="AX419" t="s">
        <v>824</v>
      </c>
      <c r="AY419" t="s">
        <v>219</v>
      </c>
    </row>
    <row r="420" ht="17.25" spans="25:51">
      <c r="Y420" s="87"/>
      <c r="Z420">
        <f t="shared" si="28"/>
        <v>0</v>
      </c>
      <c r="AA420" t="str">
        <f t="shared" si="26"/>
        <v>施湾支行</v>
      </c>
      <c r="AB420" s="82" t="s">
        <v>378</v>
      </c>
      <c r="AC420" s="82">
        <v>0</v>
      </c>
      <c r="AD420" s="82">
        <v>0</v>
      </c>
      <c r="AE420" s="82">
        <v>0</v>
      </c>
      <c r="AF420" s="82">
        <v>0</v>
      </c>
      <c r="AG420" t="str">
        <f t="shared" si="27"/>
        <v>施湾支行</v>
      </c>
      <c r="AI420" s="90" t="s">
        <v>826</v>
      </c>
      <c r="AJ420" s="90" t="s">
        <v>159</v>
      </c>
      <c r="AX420" t="s">
        <v>826</v>
      </c>
      <c r="AY420" t="s">
        <v>159</v>
      </c>
    </row>
    <row r="421" ht="17.25" spans="25:51">
      <c r="Y421" s="87"/>
      <c r="Z421">
        <f t="shared" si="28"/>
        <v>0</v>
      </c>
      <c r="AA421" t="str">
        <f t="shared" si="26"/>
        <v>高行支行</v>
      </c>
      <c r="AB421" s="82" t="s">
        <v>825</v>
      </c>
      <c r="AC421" s="82">
        <v>0</v>
      </c>
      <c r="AD421" s="82">
        <v>0</v>
      </c>
      <c r="AE421" s="82">
        <v>0</v>
      </c>
      <c r="AF421" s="82">
        <v>0</v>
      </c>
      <c r="AG421" t="str">
        <f t="shared" si="27"/>
        <v>高行支行</v>
      </c>
      <c r="AI421" s="90" t="s">
        <v>828</v>
      </c>
      <c r="AJ421" s="90" t="s">
        <v>159</v>
      </c>
      <c r="AX421" t="s">
        <v>828</v>
      </c>
      <c r="AY421" t="s">
        <v>159</v>
      </c>
    </row>
    <row r="422" ht="17.25" spans="25:51">
      <c r="Y422" s="87"/>
      <c r="Z422">
        <f t="shared" si="28"/>
        <v>0</v>
      </c>
      <c r="AA422">
        <f t="shared" si="26"/>
        <v>0</v>
      </c>
      <c r="AB422" s="82" t="s">
        <v>827</v>
      </c>
      <c r="AC422" s="82">
        <v>0</v>
      </c>
      <c r="AD422" s="82">
        <v>0</v>
      </c>
      <c r="AE422" s="82">
        <v>0</v>
      </c>
      <c r="AF422" s="82">
        <v>0</v>
      </c>
      <c r="AG422">
        <f t="shared" si="27"/>
        <v>0</v>
      </c>
      <c r="AI422" s="90" t="s">
        <v>368</v>
      </c>
      <c r="AJ422" s="90" t="s">
        <v>159</v>
      </c>
      <c r="AX422" t="s">
        <v>368</v>
      </c>
      <c r="AY422" t="s">
        <v>159</v>
      </c>
    </row>
    <row r="423" ht="17.25" spans="25:51">
      <c r="Y423" s="87"/>
      <c r="Z423">
        <f t="shared" si="28"/>
        <v>0</v>
      </c>
      <c r="AA423" t="str">
        <f t="shared" si="26"/>
        <v>南新分理处</v>
      </c>
      <c r="AB423" s="82" t="s">
        <v>826</v>
      </c>
      <c r="AC423" s="82">
        <v>0</v>
      </c>
      <c r="AD423" s="82">
        <v>0</v>
      </c>
      <c r="AE423" s="82">
        <v>0</v>
      </c>
      <c r="AF423" s="82">
        <v>0</v>
      </c>
      <c r="AG423" t="str">
        <f t="shared" si="27"/>
        <v>南新分理处</v>
      </c>
      <c r="AI423" s="90" t="s">
        <v>830</v>
      </c>
      <c r="AJ423" s="90" t="s">
        <v>159</v>
      </c>
      <c r="AX423" t="s">
        <v>830</v>
      </c>
      <c r="AY423" t="s">
        <v>159</v>
      </c>
    </row>
    <row r="424" ht="17.25" spans="25:51">
      <c r="Y424" s="87"/>
      <c r="Z424">
        <f t="shared" si="28"/>
        <v>0</v>
      </c>
      <c r="AA424" t="str">
        <f t="shared" si="26"/>
        <v>高桥支行</v>
      </c>
      <c r="AB424" s="82" t="s">
        <v>829</v>
      </c>
      <c r="AC424" s="82">
        <v>0</v>
      </c>
      <c r="AD424" s="82">
        <v>0</v>
      </c>
      <c r="AE424" s="82">
        <v>0</v>
      </c>
      <c r="AF424" s="82">
        <v>0</v>
      </c>
      <c r="AG424" t="str">
        <f t="shared" si="27"/>
        <v>高桥支行</v>
      </c>
      <c r="AI424" s="90" t="s">
        <v>831</v>
      </c>
      <c r="AJ424" s="90" t="s">
        <v>159</v>
      </c>
      <c r="AX424" t="s">
        <v>831</v>
      </c>
      <c r="AY424" t="s">
        <v>159</v>
      </c>
    </row>
    <row r="425" ht="17.25" spans="25:51">
      <c r="Y425" s="87"/>
      <c r="Z425">
        <f t="shared" si="28"/>
        <v>0</v>
      </c>
      <c r="AA425" t="str">
        <f t="shared" si="26"/>
        <v>洋泾支行</v>
      </c>
      <c r="AB425" s="82" t="s">
        <v>381</v>
      </c>
      <c r="AC425" s="82">
        <v>0</v>
      </c>
      <c r="AD425" s="82">
        <v>0</v>
      </c>
      <c r="AE425" s="82">
        <v>0</v>
      </c>
      <c r="AF425" s="82">
        <v>0</v>
      </c>
      <c r="AG425" t="str">
        <f t="shared" si="27"/>
        <v>洋泾支行</v>
      </c>
      <c r="AI425" s="90" t="s">
        <v>340</v>
      </c>
      <c r="AJ425" s="90" t="s">
        <v>159</v>
      </c>
      <c r="AX425" t="s">
        <v>340</v>
      </c>
      <c r="AY425" t="s">
        <v>159</v>
      </c>
    </row>
    <row r="426" ht="17.25" spans="25:51">
      <c r="Y426" s="87"/>
      <c r="Z426">
        <f t="shared" si="28"/>
        <v>0</v>
      </c>
      <c r="AA426" t="str">
        <f t="shared" si="26"/>
        <v>合庆支行</v>
      </c>
      <c r="AB426" s="82" t="s">
        <v>384</v>
      </c>
      <c r="AC426" s="82">
        <v>0</v>
      </c>
      <c r="AD426" s="82">
        <v>0</v>
      </c>
      <c r="AE426" s="82">
        <v>2</v>
      </c>
      <c r="AF426" s="82">
        <v>17000</v>
      </c>
      <c r="AG426" t="str">
        <f t="shared" si="27"/>
        <v>合庆支行</v>
      </c>
      <c r="AI426" s="93" t="s">
        <v>832</v>
      </c>
      <c r="AJ426" s="90" t="s">
        <v>159</v>
      </c>
      <c r="AX426" t="s">
        <v>832</v>
      </c>
      <c r="AY426" t="s">
        <v>159</v>
      </c>
    </row>
    <row r="427" ht="17.25" spans="25:51">
      <c r="Y427" s="87"/>
      <c r="Z427">
        <f t="shared" si="28"/>
        <v>0</v>
      </c>
      <c r="AA427" t="str">
        <f t="shared" si="26"/>
        <v>零售市场部</v>
      </c>
      <c r="AB427" s="82" t="s">
        <v>206</v>
      </c>
      <c r="AC427" s="82">
        <v>0</v>
      </c>
      <c r="AD427" s="82">
        <v>0</v>
      </c>
      <c r="AE427" s="82">
        <v>0</v>
      </c>
      <c r="AF427" s="82">
        <v>180000</v>
      </c>
      <c r="AG427" t="str">
        <f t="shared" si="27"/>
        <v>零售市场部</v>
      </c>
      <c r="AI427" s="94" t="s">
        <v>833</v>
      </c>
      <c r="AJ427" s="90" t="s">
        <v>159</v>
      </c>
      <c r="AX427" t="s">
        <v>833</v>
      </c>
      <c r="AY427" t="s">
        <v>159</v>
      </c>
    </row>
    <row r="428" ht="17.25" spans="25:51">
      <c r="Y428" s="87"/>
      <c r="Z428">
        <f t="shared" si="28"/>
        <v>0</v>
      </c>
      <c r="AA428" t="str">
        <f t="shared" si="26"/>
        <v>严桥支行</v>
      </c>
      <c r="AB428" s="82" t="s">
        <v>211</v>
      </c>
      <c r="AC428" s="82">
        <v>0</v>
      </c>
      <c r="AD428" s="82">
        <v>0</v>
      </c>
      <c r="AE428" s="82">
        <v>0</v>
      </c>
      <c r="AF428" s="82">
        <v>0</v>
      </c>
      <c r="AG428" t="str">
        <f t="shared" si="27"/>
        <v>严桥支行</v>
      </c>
      <c r="AI428" s="95" t="s">
        <v>835</v>
      </c>
      <c r="AJ428" s="90" t="s">
        <v>159</v>
      </c>
      <c r="AX428" t="s">
        <v>835</v>
      </c>
      <c r="AY428" t="s">
        <v>159</v>
      </c>
    </row>
    <row r="429" ht="17.25" spans="25:51">
      <c r="Y429" s="87"/>
      <c r="Z429">
        <f t="shared" si="28"/>
        <v>0</v>
      </c>
      <c r="AA429" t="str">
        <f t="shared" si="26"/>
        <v>高桥支行</v>
      </c>
      <c r="AB429" s="82" t="s">
        <v>834</v>
      </c>
      <c r="AC429" s="82">
        <v>0</v>
      </c>
      <c r="AD429" s="82">
        <v>0</v>
      </c>
      <c r="AE429" s="82">
        <v>0</v>
      </c>
      <c r="AF429" s="82">
        <v>0</v>
      </c>
      <c r="AG429" t="str">
        <f t="shared" si="27"/>
        <v>高桥支行</v>
      </c>
      <c r="AI429" s="96" t="s">
        <v>329</v>
      </c>
      <c r="AJ429" s="90" t="s">
        <v>229</v>
      </c>
      <c r="AX429" t="s">
        <v>329</v>
      </c>
      <c r="AY429" t="s">
        <v>229</v>
      </c>
    </row>
    <row r="430" ht="17.25" spans="25:51">
      <c r="Y430" s="87"/>
      <c r="Z430">
        <f t="shared" si="28"/>
        <v>0</v>
      </c>
      <c r="AA430" t="str">
        <f t="shared" si="26"/>
        <v>陆家嘴支行</v>
      </c>
      <c r="AB430" s="82" t="s">
        <v>662</v>
      </c>
      <c r="AC430" s="82">
        <v>0</v>
      </c>
      <c r="AD430" s="82">
        <v>0</v>
      </c>
      <c r="AE430" s="82">
        <v>0</v>
      </c>
      <c r="AF430" s="82">
        <v>0</v>
      </c>
      <c r="AG430" t="str">
        <f t="shared" si="27"/>
        <v>陆家嘴支行</v>
      </c>
      <c r="AI430" s="90" t="s">
        <v>62</v>
      </c>
      <c r="AJ430" s="90" t="s">
        <v>229</v>
      </c>
      <c r="AX430" t="s">
        <v>62</v>
      </c>
      <c r="AY430" t="s">
        <v>229</v>
      </c>
    </row>
    <row r="431" ht="17.25" spans="25:51">
      <c r="Y431" s="87"/>
      <c r="Z431">
        <f t="shared" si="28"/>
        <v>0</v>
      </c>
      <c r="AA431" t="str">
        <f t="shared" si="26"/>
        <v>三林支行</v>
      </c>
      <c r="AB431" s="82" t="s">
        <v>390</v>
      </c>
      <c r="AC431" s="82">
        <v>0</v>
      </c>
      <c r="AD431" s="82">
        <v>0</v>
      </c>
      <c r="AE431" s="82">
        <v>0</v>
      </c>
      <c r="AF431" s="82">
        <v>0</v>
      </c>
      <c r="AG431" t="str">
        <f t="shared" si="27"/>
        <v>三林支行</v>
      </c>
      <c r="AI431" s="90" t="s">
        <v>486</v>
      </c>
      <c r="AJ431" s="90" t="s">
        <v>229</v>
      </c>
      <c r="AX431" t="s">
        <v>486</v>
      </c>
      <c r="AY431" t="s">
        <v>229</v>
      </c>
    </row>
    <row r="432" ht="17.25" spans="25:51">
      <c r="Y432" s="87"/>
      <c r="Z432">
        <f t="shared" si="28"/>
        <v>0</v>
      </c>
      <c r="AA432" t="str">
        <f t="shared" si="26"/>
        <v>凌桥支行</v>
      </c>
      <c r="AB432" s="82" t="s">
        <v>393</v>
      </c>
      <c r="AC432" s="82">
        <v>0</v>
      </c>
      <c r="AD432" s="82">
        <v>0</v>
      </c>
      <c r="AE432" s="82">
        <v>0</v>
      </c>
      <c r="AF432" s="82">
        <v>0</v>
      </c>
      <c r="AG432" t="str">
        <f t="shared" si="27"/>
        <v>凌桥支行</v>
      </c>
      <c r="AI432" s="90" t="s">
        <v>836</v>
      </c>
      <c r="AJ432" s="90" t="s">
        <v>229</v>
      </c>
      <c r="AX432" t="s">
        <v>836</v>
      </c>
      <c r="AY432" t="s">
        <v>229</v>
      </c>
    </row>
    <row r="433" ht="17.25" spans="25:51">
      <c r="Y433" s="87"/>
      <c r="Z433">
        <f t="shared" si="28"/>
        <v>0</v>
      </c>
      <c r="AA433" t="str">
        <f t="shared" si="26"/>
        <v>营业部</v>
      </c>
      <c r="AB433" s="82" t="s">
        <v>597</v>
      </c>
      <c r="AC433" s="82">
        <v>0</v>
      </c>
      <c r="AD433" s="82">
        <v>0</v>
      </c>
      <c r="AE433" s="82">
        <v>0</v>
      </c>
      <c r="AF433" s="82">
        <v>0</v>
      </c>
      <c r="AG433" t="str">
        <f t="shared" si="27"/>
        <v>营业部</v>
      </c>
      <c r="AI433" s="90" t="s">
        <v>374</v>
      </c>
      <c r="AJ433" s="90" t="s">
        <v>229</v>
      </c>
      <c r="AX433" t="s">
        <v>374</v>
      </c>
      <c r="AY433" t="s">
        <v>229</v>
      </c>
    </row>
    <row r="434" ht="17.25" spans="25:51">
      <c r="Y434" s="87"/>
      <c r="Z434">
        <f t="shared" si="28"/>
        <v>0</v>
      </c>
      <c r="AA434" t="str">
        <f t="shared" si="26"/>
        <v>凌桥支行</v>
      </c>
      <c r="AB434" s="82" t="s">
        <v>837</v>
      </c>
      <c r="AC434" s="82">
        <v>0</v>
      </c>
      <c r="AD434" s="82">
        <v>0</v>
      </c>
      <c r="AE434" s="82">
        <v>0</v>
      </c>
      <c r="AF434" s="82">
        <v>0</v>
      </c>
      <c r="AG434" t="str">
        <f t="shared" si="27"/>
        <v>凌桥支行</v>
      </c>
      <c r="AI434" s="90" t="s">
        <v>599</v>
      </c>
      <c r="AJ434" s="90" t="s">
        <v>229</v>
      </c>
      <c r="AX434" t="s">
        <v>599</v>
      </c>
      <c r="AY434" t="s">
        <v>229</v>
      </c>
    </row>
    <row r="435" ht="17.25" spans="25:51">
      <c r="Y435" s="87"/>
      <c r="Z435">
        <f t="shared" si="28"/>
        <v>0</v>
      </c>
      <c r="AA435" t="str">
        <f t="shared" si="26"/>
        <v>唐镇支行</v>
      </c>
      <c r="AB435" s="82" t="s">
        <v>838</v>
      </c>
      <c r="AC435" s="82">
        <v>0</v>
      </c>
      <c r="AD435" s="82">
        <v>0</v>
      </c>
      <c r="AE435" s="82">
        <v>0</v>
      </c>
      <c r="AF435" s="82">
        <v>0</v>
      </c>
      <c r="AG435" t="str">
        <f t="shared" si="27"/>
        <v>唐镇支行</v>
      </c>
      <c r="AI435" s="90" t="s">
        <v>840</v>
      </c>
      <c r="AJ435" s="90" t="s">
        <v>229</v>
      </c>
      <c r="AX435" t="s">
        <v>840</v>
      </c>
      <c r="AY435" t="s">
        <v>229</v>
      </c>
    </row>
    <row r="436" ht="17.25" spans="25:51">
      <c r="Y436" s="87"/>
      <c r="Z436">
        <f t="shared" si="28"/>
        <v>0</v>
      </c>
      <c r="AA436" t="str">
        <f t="shared" si="26"/>
        <v>金杨支行</v>
      </c>
      <c r="AB436" s="82" t="s">
        <v>839</v>
      </c>
      <c r="AC436" s="82">
        <v>0</v>
      </c>
      <c r="AD436" s="82">
        <v>0</v>
      </c>
      <c r="AE436" s="82">
        <v>0</v>
      </c>
      <c r="AF436" s="82">
        <v>0</v>
      </c>
      <c r="AG436" t="str">
        <f t="shared" si="27"/>
        <v>金杨支行</v>
      </c>
      <c r="AI436" s="90" t="s">
        <v>369</v>
      </c>
      <c r="AJ436" s="90" t="s">
        <v>64</v>
      </c>
      <c r="AX436" t="s">
        <v>369</v>
      </c>
      <c r="AY436" t="s">
        <v>64</v>
      </c>
    </row>
    <row r="437" ht="17.25" spans="25:51">
      <c r="Y437" s="87"/>
      <c r="Z437">
        <f t="shared" si="28"/>
        <v>0</v>
      </c>
      <c r="AA437" t="str">
        <f t="shared" si="26"/>
        <v>授信审批部</v>
      </c>
      <c r="AB437" s="82" t="s">
        <v>534</v>
      </c>
      <c r="AC437" s="82">
        <v>0</v>
      </c>
      <c r="AD437" s="82">
        <v>0</v>
      </c>
      <c r="AE437" s="82">
        <v>0</v>
      </c>
      <c r="AF437" s="82">
        <v>0</v>
      </c>
      <c r="AG437" t="str">
        <f t="shared" si="27"/>
        <v>授信审批部</v>
      </c>
      <c r="AI437" s="90" t="s">
        <v>842</v>
      </c>
      <c r="AJ437" s="90" t="s">
        <v>64</v>
      </c>
      <c r="AX437" t="s">
        <v>842</v>
      </c>
      <c r="AY437" t="s">
        <v>64</v>
      </c>
    </row>
    <row r="438" ht="17.25" spans="25:51">
      <c r="Y438" s="87"/>
      <c r="Z438">
        <f t="shared" si="28"/>
        <v>0</v>
      </c>
      <c r="AA438">
        <f t="shared" si="26"/>
        <v>0</v>
      </c>
      <c r="AB438" s="82" t="s">
        <v>841</v>
      </c>
      <c r="AC438" s="82">
        <v>0</v>
      </c>
      <c r="AD438" s="82">
        <v>0</v>
      </c>
      <c r="AE438" s="82">
        <v>0</v>
      </c>
      <c r="AF438" s="82">
        <v>0</v>
      </c>
      <c r="AG438">
        <f t="shared" si="27"/>
        <v>0</v>
      </c>
      <c r="AI438" s="90" t="s">
        <v>539</v>
      </c>
      <c r="AJ438" s="90" t="s">
        <v>64</v>
      </c>
      <c r="AX438" t="s">
        <v>539</v>
      </c>
      <c r="AY438" t="s">
        <v>64</v>
      </c>
    </row>
    <row r="439" ht="17.25" spans="25:51">
      <c r="Y439" s="87"/>
      <c r="Z439">
        <f t="shared" si="28"/>
        <v>0</v>
      </c>
      <c r="AA439" t="str">
        <f t="shared" si="26"/>
        <v>五星路支行</v>
      </c>
      <c r="AB439" s="82" t="s">
        <v>822</v>
      </c>
      <c r="AC439" s="82">
        <v>0</v>
      </c>
      <c r="AD439" s="82">
        <v>0</v>
      </c>
      <c r="AE439" s="82">
        <v>0</v>
      </c>
      <c r="AF439" s="82">
        <v>0</v>
      </c>
      <c r="AG439" t="str">
        <f t="shared" si="27"/>
        <v>五星路支行</v>
      </c>
      <c r="AI439" s="90" t="s">
        <v>673</v>
      </c>
      <c r="AJ439" s="90" t="s">
        <v>64</v>
      </c>
      <c r="AX439" t="s">
        <v>673</v>
      </c>
      <c r="AY439" t="s">
        <v>64</v>
      </c>
    </row>
    <row r="440" ht="17.25" spans="25:51">
      <c r="Y440" s="87"/>
      <c r="Z440">
        <f t="shared" si="28"/>
        <v>0</v>
      </c>
      <c r="AA440">
        <f t="shared" si="26"/>
        <v>0</v>
      </c>
      <c r="AB440" s="82" t="s">
        <v>843</v>
      </c>
      <c r="AC440" s="82">
        <v>0</v>
      </c>
      <c r="AD440" s="82">
        <v>0</v>
      </c>
      <c r="AE440" s="82">
        <v>0</v>
      </c>
      <c r="AF440" s="82">
        <v>0</v>
      </c>
      <c r="AG440">
        <f t="shared" si="27"/>
        <v>0</v>
      </c>
      <c r="AI440" s="90" t="s">
        <v>676</v>
      </c>
      <c r="AJ440" s="90" t="s">
        <v>64</v>
      </c>
      <c r="AX440" t="s">
        <v>676</v>
      </c>
      <c r="AY440" t="s">
        <v>64</v>
      </c>
    </row>
    <row r="441" ht="17.25" spans="25:51">
      <c r="Y441" s="87"/>
      <c r="Z441">
        <f t="shared" si="28"/>
        <v>0</v>
      </c>
      <c r="AA441" t="str">
        <f t="shared" si="26"/>
        <v>三林支行</v>
      </c>
      <c r="AB441" s="82" t="s">
        <v>396</v>
      </c>
      <c r="AC441" s="82">
        <v>0</v>
      </c>
      <c r="AD441" s="82">
        <v>0</v>
      </c>
      <c r="AE441" s="82">
        <v>0</v>
      </c>
      <c r="AF441" s="82">
        <v>0</v>
      </c>
      <c r="AG441" t="str">
        <f t="shared" si="27"/>
        <v>三林支行</v>
      </c>
      <c r="AI441" s="90" t="s">
        <v>845</v>
      </c>
      <c r="AJ441" s="90" t="s">
        <v>64</v>
      </c>
      <c r="AX441" t="s">
        <v>845</v>
      </c>
      <c r="AY441" t="s">
        <v>64</v>
      </c>
    </row>
    <row r="442" ht="17.25" spans="25:51">
      <c r="Y442" s="87"/>
      <c r="Z442">
        <f t="shared" si="28"/>
        <v>0</v>
      </c>
      <c r="AA442">
        <f t="shared" si="26"/>
        <v>0</v>
      </c>
      <c r="AB442" s="82" t="s">
        <v>844</v>
      </c>
      <c r="AC442" s="82">
        <v>0</v>
      </c>
      <c r="AD442" s="82">
        <v>0</v>
      </c>
      <c r="AE442" s="82">
        <v>0</v>
      </c>
      <c r="AF442" s="82">
        <v>0</v>
      </c>
      <c r="AG442">
        <f t="shared" si="27"/>
        <v>0</v>
      </c>
      <c r="AI442" s="90" t="s">
        <v>846</v>
      </c>
      <c r="AJ442" s="90" t="s">
        <v>64</v>
      </c>
      <c r="AX442" t="s">
        <v>846</v>
      </c>
      <c r="AY442" t="s">
        <v>64</v>
      </c>
    </row>
    <row r="443" ht="17.25" spans="25:51">
      <c r="Y443" s="87"/>
      <c r="Z443">
        <f t="shared" si="28"/>
        <v>0</v>
      </c>
      <c r="AA443" t="str">
        <f t="shared" si="26"/>
        <v>益江分理处</v>
      </c>
      <c r="AB443" s="82" t="s">
        <v>215</v>
      </c>
      <c r="AC443" s="82">
        <v>0</v>
      </c>
      <c r="AD443" s="82">
        <v>0</v>
      </c>
      <c r="AE443" s="82">
        <v>0</v>
      </c>
      <c r="AF443" s="82">
        <v>0</v>
      </c>
      <c r="AG443" t="str">
        <f t="shared" si="27"/>
        <v>益江分理处</v>
      </c>
      <c r="AI443" s="90" t="s">
        <v>55</v>
      </c>
      <c r="AJ443" s="90" t="s">
        <v>64</v>
      </c>
      <c r="AX443" t="s">
        <v>55</v>
      </c>
      <c r="AY443" t="s">
        <v>64</v>
      </c>
    </row>
    <row r="444" ht="17.25" spans="25:51">
      <c r="Y444" s="87"/>
      <c r="Z444">
        <f t="shared" si="28"/>
        <v>0</v>
      </c>
      <c r="AA444">
        <f t="shared" si="26"/>
        <v>0</v>
      </c>
      <c r="AB444" s="82" t="s">
        <v>847</v>
      </c>
      <c r="AC444" s="82">
        <v>0</v>
      </c>
      <c r="AD444" s="82">
        <v>0</v>
      </c>
      <c r="AE444" s="82">
        <v>0</v>
      </c>
      <c r="AF444" s="82">
        <v>0</v>
      </c>
      <c r="AG444">
        <f t="shared" si="27"/>
        <v>0</v>
      </c>
      <c r="AI444" s="95" t="s">
        <v>70</v>
      </c>
      <c r="AJ444" s="90" t="s">
        <v>64</v>
      </c>
      <c r="AX444" t="s">
        <v>70</v>
      </c>
      <c r="AY444" t="s">
        <v>64</v>
      </c>
    </row>
    <row r="445" ht="17.25" spans="25:51">
      <c r="Y445" s="87"/>
      <c r="Z445">
        <f t="shared" si="28"/>
        <v>0</v>
      </c>
      <c r="AA445" t="str">
        <f t="shared" si="26"/>
        <v>金桥支行</v>
      </c>
      <c r="AB445" s="82" t="s">
        <v>848</v>
      </c>
      <c r="AC445" s="82">
        <v>0</v>
      </c>
      <c r="AD445" s="82">
        <v>0</v>
      </c>
      <c r="AE445" s="82">
        <v>0</v>
      </c>
      <c r="AF445" s="82">
        <v>0</v>
      </c>
      <c r="AG445" t="str">
        <f t="shared" si="27"/>
        <v>金桥支行</v>
      </c>
      <c r="AI445" s="96" t="s">
        <v>31</v>
      </c>
      <c r="AJ445" s="90" t="s">
        <v>64</v>
      </c>
      <c r="AX445" t="s">
        <v>31</v>
      </c>
      <c r="AY445" t="s">
        <v>64</v>
      </c>
    </row>
    <row r="446" ht="17.25" spans="25:51">
      <c r="Y446" s="87"/>
      <c r="Z446">
        <f t="shared" si="28"/>
        <v>0</v>
      </c>
      <c r="AA446" t="str">
        <f t="shared" si="26"/>
        <v>零售市场部</v>
      </c>
      <c r="AB446" s="82" t="s">
        <v>168</v>
      </c>
      <c r="AC446" s="82">
        <v>0</v>
      </c>
      <c r="AD446" s="82">
        <v>59000</v>
      </c>
      <c r="AE446" s="82">
        <v>9</v>
      </c>
      <c r="AF446" s="82">
        <v>122000</v>
      </c>
      <c r="AG446" t="str">
        <f t="shared" si="27"/>
        <v>零售市场部</v>
      </c>
      <c r="AI446" s="90" t="s">
        <v>753</v>
      </c>
      <c r="AJ446" s="90" t="s">
        <v>64</v>
      </c>
      <c r="AX446" t="s">
        <v>753</v>
      </c>
      <c r="AY446" t="s">
        <v>64</v>
      </c>
    </row>
    <row r="447" ht="17.25" spans="25:51">
      <c r="Y447" s="87"/>
      <c r="Z447">
        <f t="shared" si="28"/>
        <v>0</v>
      </c>
      <c r="AA447" t="str">
        <f t="shared" si="26"/>
        <v>新园路支行</v>
      </c>
      <c r="AB447" s="82" t="s">
        <v>172</v>
      </c>
      <c r="AC447" s="82">
        <v>0</v>
      </c>
      <c r="AD447" s="82">
        <v>0</v>
      </c>
      <c r="AE447" s="82">
        <v>0</v>
      </c>
      <c r="AF447" s="82">
        <v>380000</v>
      </c>
      <c r="AG447" t="str">
        <f t="shared" si="27"/>
        <v>新园路支行</v>
      </c>
      <c r="AI447" s="90" t="s">
        <v>184</v>
      </c>
      <c r="AJ447" s="90" t="s">
        <v>121</v>
      </c>
      <c r="AX447" t="s">
        <v>184</v>
      </c>
      <c r="AY447" t="s">
        <v>121</v>
      </c>
    </row>
    <row r="448" ht="17.25" spans="25:51">
      <c r="Y448" s="87"/>
      <c r="Z448">
        <f t="shared" si="28"/>
        <v>0</v>
      </c>
      <c r="AA448" t="str">
        <f t="shared" si="26"/>
        <v>北蔡支行</v>
      </c>
      <c r="AB448" s="82" t="s">
        <v>779</v>
      </c>
      <c r="AC448" s="82">
        <v>0</v>
      </c>
      <c r="AD448" s="82">
        <v>0</v>
      </c>
      <c r="AE448" s="82">
        <v>0</v>
      </c>
      <c r="AF448" s="82">
        <v>0</v>
      </c>
      <c r="AG448" t="str">
        <f t="shared" si="27"/>
        <v>北蔡支行</v>
      </c>
      <c r="AI448" s="90" t="s">
        <v>848</v>
      </c>
      <c r="AJ448" s="90" t="s">
        <v>64</v>
      </c>
      <c r="AX448" t="s">
        <v>848</v>
      </c>
      <c r="AY448" t="s">
        <v>64</v>
      </c>
    </row>
    <row r="449" ht="17.25" spans="25:51">
      <c r="Y449" s="87"/>
      <c r="Z449">
        <f t="shared" si="28"/>
        <v>0</v>
      </c>
      <c r="AA449" t="str">
        <f t="shared" si="26"/>
        <v>曹路支行</v>
      </c>
      <c r="AB449" s="82" t="s">
        <v>849</v>
      </c>
      <c r="AC449" s="82">
        <v>0</v>
      </c>
      <c r="AD449" s="82">
        <v>0</v>
      </c>
      <c r="AE449" s="82">
        <v>0</v>
      </c>
      <c r="AF449" s="82">
        <v>0</v>
      </c>
      <c r="AG449" t="str">
        <f t="shared" si="27"/>
        <v>曹路支行</v>
      </c>
      <c r="AI449" s="90" t="s">
        <v>850</v>
      </c>
      <c r="AJ449" s="90" t="s">
        <v>64</v>
      </c>
      <c r="AX449" t="s">
        <v>850</v>
      </c>
      <c r="AY449" t="s">
        <v>64</v>
      </c>
    </row>
    <row r="450" ht="17.25" spans="25:51">
      <c r="Y450" s="87"/>
      <c r="Z450">
        <f t="shared" si="28"/>
        <v>0</v>
      </c>
      <c r="AA450" t="str">
        <f t="shared" ref="AA450:AA513" si="29">AG450</f>
        <v>六里支行</v>
      </c>
      <c r="AB450" s="82" t="s">
        <v>812</v>
      </c>
      <c r="AC450" s="82">
        <v>0</v>
      </c>
      <c r="AD450" s="82">
        <v>0</v>
      </c>
      <c r="AE450" s="82">
        <v>0</v>
      </c>
      <c r="AF450" s="82">
        <v>0</v>
      </c>
      <c r="AG450" t="str">
        <f t="shared" ref="AG450:AG513" si="30">IFERROR(VLOOKUP(AB450,$AI:$AJ,2,FALSE),0)</f>
        <v>六里支行</v>
      </c>
      <c r="AI450" s="90" t="s">
        <v>852</v>
      </c>
      <c r="AJ450" s="90" t="s">
        <v>64</v>
      </c>
      <c r="AX450" t="s">
        <v>852</v>
      </c>
      <c r="AY450" t="s">
        <v>64</v>
      </c>
    </row>
    <row r="451" ht="17.25" spans="25:51">
      <c r="Y451" s="87"/>
      <c r="Z451">
        <f t="shared" si="28"/>
        <v>0</v>
      </c>
      <c r="AA451" t="str">
        <f t="shared" si="29"/>
        <v>六团支行</v>
      </c>
      <c r="AB451" s="82" t="s">
        <v>851</v>
      </c>
      <c r="AC451" s="82">
        <v>0</v>
      </c>
      <c r="AD451" s="82">
        <v>0</v>
      </c>
      <c r="AE451" s="82">
        <v>0</v>
      </c>
      <c r="AF451" s="82">
        <v>0</v>
      </c>
      <c r="AG451" t="str">
        <f t="shared" si="30"/>
        <v>六团支行</v>
      </c>
      <c r="AI451" s="90" t="s">
        <v>854</v>
      </c>
      <c r="AJ451" s="90" t="s">
        <v>64</v>
      </c>
      <c r="AX451" t="s">
        <v>854</v>
      </c>
      <c r="AY451" t="s">
        <v>64</v>
      </c>
    </row>
    <row r="452" ht="17.25" spans="25:51">
      <c r="Y452" s="87"/>
      <c r="Z452">
        <f t="shared" ref="Z452:Z515" si="31">P452-Y452</f>
        <v>0</v>
      </c>
      <c r="AA452">
        <f t="shared" si="29"/>
        <v>0</v>
      </c>
      <c r="AB452" s="82" t="s">
        <v>853</v>
      </c>
      <c r="AC452" s="82">
        <v>0</v>
      </c>
      <c r="AD452" s="82">
        <v>0</v>
      </c>
      <c r="AE452" s="82">
        <v>0</v>
      </c>
      <c r="AF452" s="82">
        <v>0</v>
      </c>
      <c r="AG452">
        <f t="shared" si="30"/>
        <v>0</v>
      </c>
      <c r="AI452" s="93" t="s">
        <v>856</v>
      </c>
      <c r="AJ452" s="90" t="s">
        <v>64</v>
      </c>
      <c r="AX452" t="s">
        <v>856</v>
      </c>
      <c r="AY452" t="s">
        <v>64</v>
      </c>
    </row>
    <row r="453" ht="17.25" spans="25:51">
      <c r="Y453" s="87"/>
      <c r="Z453">
        <f t="shared" si="31"/>
        <v>0</v>
      </c>
      <c r="AA453">
        <f t="shared" si="29"/>
        <v>0</v>
      </c>
      <c r="AB453" s="82" t="s">
        <v>855</v>
      </c>
      <c r="AC453" s="82">
        <v>0</v>
      </c>
      <c r="AD453" s="82">
        <v>0</v>
      </c>
      <c r="AE453" s="82">
        <v>0</v>
      </c>
      <c r="AF453" s="82">
        <v>0</v>
      </c>
      <c r="AG453">
        <f t="shared" si="30"/>
        <v>0</v>
      </c>
      <c r="AI453" s="94" t="s">
        <v>745</v>
      </c>
      <c r="AJ453" s="90" t="s">
        <v>64</v>
      </c>
      <c r="AX453" t="s">
        <v>745</v>
      </c>
      <c r="AY453" t="s">
        <v>64</v>
      </c>
    </row>
    <row r="454" ht="17.25" spans="25:51">
      <c r="Y454" s="87"/>
      <c r="Z454">
        <f t="shared" si="31"/>
        <v>0</v>
      </c>
      <c r="AA454" t="str">
        <f t="shared" si="29"/>
        <v>杨思支行</v>
      </c>
      <c r="AB454" s="82" t="s">
        <v>740</v>
      </c>
      <c r="AC454" s="82">
        <v>0</v>
      </c>
      <c r="AD454" s="82">
        <v>0</v>
      </c>
      <c r="AE454" s="82">
        <v>0</v>
      </c>
      <c r="AF454" s="82">
        <v>0</v>
      </c>
      <c r="AG454" t="str">
        <f t="shared" si="30"/>
        <v>杨思支行</v>
      </c>
      <c r="AI454" s="94" t="s">
        <v>858</v>
      </c>
      <c r="AJ454" s="90" t="s">
        <v>64</v>
      </c>
      <c r="AX454" t="s">
        <v>858</v>
      </c>
      <c r="AY454" t="s">
        <v>64</v>
      </c>
    </row>
    <row r="455" ht="17.25" spans="25:51">
      <c r="Y455" s="87"/>
      <c r="Z455">
        <f t="shared" si="31"/>
        <v>0</v>
      </c>
      <c r="AA455" t="str">
        <f t="shared" si="29"/>
        <v>金杨支行</v>
      </c>
      <c r="AB455" s="82" t="s">
        <v>857</v>
      </c>
      <c r="AC455" s="82">
        <v>0</v>
      </c>
      <c r="AD455" s="82">
        <v>0</v>
      </c>
      <c r="AE455" s="82">
        <v>0</v>
      </c>
      <c r="AF455" s="82">
        <v>0</v>
      </c>
      <c r="AG455" t="str">
        <f t="shared" si="30"/>
        <v>金杨支行</v>
      </c>
      <c r="AI455" s="95" t="s">
        <v>859</v>
      </c>
      <c r="AJ455" s="90" t="s">
        <v>121</v>
      </c>
      <c r="AX455" t="s">
        <v>859</v>
      </c>
      <c r="AY455" t="s">
        <v>121</v>
      </c>
    </row>
    <row r="456" ht="17.25" spans="25:51">
      <c r="Y456" s="87"/>
      <c r="Z456">
        <f t="shared" si="31"/>
        <v>0</v>
      </c>
      <c r="AA456" t="str">
        <f t="shared" si="29"/>
        <v>零售金融部</v>
      </c>
      <c r="AB456" s="82" t="s">
        <v>251</v>
      </c>
      <c r="AC456" s="82">
        <v>0</v>
      </c>
      <c r="AD456" s="82">
        <v>0</v>
      </c>
      <c r="AE456" s="82">
        <v>0</v>
      </c>
      <c r="AF456" s="82">
        <v>1000</v>
      </c>
      <c r="AG456" t="str">
        <f t="shared" si="30"/>
        <v>零售金融部</v>
      </c>
      <c r="AI456" s="90" t="s">
        <v>407</v>
      </c>
      <c r="AJ456" s="90" t="s">
        <v>64</v>
      </c>
      <c r="AX456" t="s">
        <v>407</v>
      </c>
      <c r="AY456" t="s">
        <v>64</v>
      </c>
    </row>
    <row r="457" ht="17.25" spans="25:51">
      <c r="Y457" s="87"/>
      <c r="Z457">
        <f t="shared" si="31"/>
        <v>0</v>
      </c>
      <c r="AA457">
        <f t="shared" si="29"/>
        <v>0</v>
      </c>
      <c r="AB457" s="82" t="s">
        <v>860</v>
      </c>
      <c r="AC457" s="82">
        <v>0</v>
      </c>
      <c r="AD457" s="82">
        <v>0</v>
      </c>
      <c r="AE457" s="82">
        <v>0</v>
      </c>
      <c r="AF457" s="82">
        <v>0</v>
      </c>
      <c r="AG457">
        <f t="shared" si="30"/>
        <v>0</v>
      </c>
      <c r="AI457" s="96" t="s">
        <v>127</v>
      </c>
      <c r="AJ457" s="90" t="s">
        <v>104</v>
      </c>
      <c r="AX457" t="s">
        <v>127</v>
      </c>
      <c r="AY457" t="s">
        <v>104</v>
      </c>
    </row>
    <row r="458" ht="17.25" spans="25:51">
      <c r="Y458" s="87"/>
      <c r="Z458">
        <f t="shared" si="31"/>
        <v>0</v>
      </c>
      <c r="AA458" t="str">
        <f t="shared" si="29"/>
        <v>北蔡支行</v>
      </c>
      <c r="AB458" s="82" t="s">
        <v>786</v>
      </c>
      <c r="AC458" s="82">
        <v>0</v>
      </c>
      <c r="AD458" s="82">
        <v>0</v>
      </c>
      <c r="AE458" s="82">
        <v>0</v>
      </c>
      <c r="AF458" s="82">
        <v>0</v>
      </c>
      <c r="AG458" t="str">
        <f t="shared" si="30"/>
        <v>北蔡支行</v>
      </c>
      <c r="AI458" s="90" t="s">
        <v>303</v>
      </c>
      <c r="AJ458" s="90" t="s">
        <v>121</v>
      </c>
      <c r="AX458" t="s">
        <v>303</v>
      </c>
      <c r="AY458" t="s">
        <v>121</v>
      </c>
    </row>
    <row r="459" ht="17.25" spans="25:51">
      <c r="Y459" s="87"/>
      <c r="Z459">
        <f t="shared" si="31"/>
        <v>0</v>
      </c>
      <c r="AA459" t="str">
        <f t="shared" si="29"/>
        <v>江镇支行</v>
      </c>
      <c r="AB459" s="82" t="s">
        <v>405</v>
      </c>
      <c r="AC459" s="82">
        <v>0</v>
      </c>
      <c r="AD459" s="82">
        <v>0</v>
      </c>
      <c r="AE459" s="82">
        <v>0</v>
      </c>
      <c r="AF459" s="82">
        <v>0</v>
      </c>
      <c r="AG459" t="str">
        <f t="shared" si="30"/>
        <v>江镇支行</v>
      </c>
      <c r="AI459" s="90" t="s">
        <v>857</v>
      </c>
      <c r="AJ459" s="90" t="s">
        <v>121</v>
      </c>
      <c r="AX459" t="s">
        <v>857</v>
      </c>
      <c r="AY459" t="s">
        <v>121</v>
      </c>
    </row>
    <row r="460" ht="17.25" spans="25:51">
      <c r="Y460" s="87"/>
      <c r="Z460">
        <f t="shared" si="31"/>
        <v>0</v>
      </c>
      <c r="AA460" t="str">
        <f t="shared" si="29"/>
        <v>凌兆分理处</v>
      </c>
      <c r="AB460" s="82" t="s">
        <v>861</v>
      </c>
      <c r="AC460" s="82">
        <v>0</v>
      </c>
      <c r="AD460" s="82">
        <v>0</v>
      </c>
      <c r="AE460" s="82">
        <v>0</v>
      </c>
      <c r="AF460" s="82">
        <v>0</v>
      </c>
      <c r="AG460" t="str">
        <f t="shared" si="30"/>
        <v>凌兆分理处</v>
      </c>
      <c r="AI460" s="90" t="s">
        <v>839</v>
      </c>
      <c r="AJ460" s="90" t="s">
        <v>121</v>
      </c>
      <c r="AX460" t="s">
        <v>839</v>
      </c>
      <c r="AY460" t="s">
        <v>121</v>
      </c>
    </row>
    <row r="461" ht="17.25" spans="25:51">
      <c r="Y461" s="87"/>
      <c r="Z461">
        <f t="shared" si="31"/>
        <v>0</v>
      </c>
      <c r="AA461" t="str">
        <f t="shared" si="29"/>
        <v>金桥支行</v>
      </c>
      <c r="AB461" s="82" t="s">
        <v>407</v>
      </c>
      <c r="AC461" s="82">
        <v>0</v>
      </c>
      <c r="AD461" s="82">
        <v>0</v>
      </c>
      <c r="AE461" s="82">
        <v>0</v>
      </c>
      <c r="AF461" s="82">
        <v>3500</v>
      </c>
      <c r="AG461" t="str">
        <f t="shared" si="30"/>
        <v>金桥支行</v>
      </c>
      <c r="AI461" s="90" t="s">
        <v>862</v>
      </c>
      <c r="AJ461" s="90" t="s">
        <v>121</v>
      </c>
      <c r="AX461" t="s">
        <v>862</v>
      </c>
      <c r="AY461" t="s">
        <v>121</v>
      </c>
    </row>
    <row r="462" ht="17.25" spans="25:51">
      <c r="Y462" s="87"/>
      <c r="Z462">
        <f t="shared" si="31"/>
        <v>0</v>
      </c>
      <c r="AA462" t="str">
        <f t="shared" si="29"/>
        <v>公司金融部</v>
      </c>
      <c r="AB462" s="82" t="s">
        <v>192</v>
      </c>
      <c r="AC462" s="82">
        <v>0</v>
      </c>
      <c r="AD462" s="82">
        <v>0</v>
      </c>
      <c r="AE462" s="82">
        <v>0</v>
      </c>
      <c r="AF462" s="82">
        <v>0</v>
      </c>
      <c r="AG462" t="str">
        <f t="shared" si="30"/>
        <v>公司金融部</v>
      </c>
      <c r="AI462" s="90" t="s">
        <v>863</v>
      </c>
      <c r="AJ462" s="90" t="s">
        <v>121</v>
      </c>
      <c r="AX462" t="s">
        <v>863</v>
      </c>
      <c r="AY462" t="s">
        <v>121</v>
      </c>
    </row>
    <row r="463" ht="17.25" spans="25:51">
      <c r="Y463" s="87"/>
      <c r="Z463">
        <f t="shared" si="31"/>
        <v>0</v>
      </c>
      <c r="AA463" t="str">
        <f t="shared" si="29"/>
        <v>合规内控部</v>
      </c>
      <c r="AB463" s="82" t="s">
        <v>469</v>
      </c>
      <c r="AC463" s="82">
        <v>0</v>
      </c>
      <c r="AD463" s="82">
        <v>0</v>
      </c>
      <c r="AE463" s="82">
        <v>0</v>
      </c>
      <c r="AF463" s="82">
        <v>0</v>
      </c>
      <c r="AG463" t="str">
        <f t="shared" si="30"/>
        <v>合规内控部</v>
      </c>
      <c r="AI463" s="90" t="s">
        <v>849</v>
      </c>
      <c r="AJ463" s="90" t="s">
        <v>69</v>
      </c>
      <c r="AX463" t="s">
        <v>849</v>
      </c>
      <c r="AY463" t="s">
        <v>69</v>
      </c>
    </row>
    <row r="464" ht="17.25" spans="25:51">
      <c r="Y464" s="87"/>
      <c r="Z464">
        <f t="shared" si="31"/>
        <v>0</v>
      </c>
      <c r="AA464" t="str">
        <f t="shared" si="29"/>
        <v>公司金融部</v>
      </c>
      <c r="AB464" s="82" t="s">
        <v>238</v>
      </c>
      <c r="AC464" s="82">
        <v>0</v>
      </c>
      <c r="AD464" s="82">
        <v>0</v>
      </c>
      <c r="AE464" s="82">
        <v>0</v>
      </c>
      <c r="AF464" s="82">
        <v>0</v>
      </c>
      <c r="AG464" t="str">
        <f t="shared" si="30"/>
        <v>公司金融部</v>
      </c>
      <c r="AI464" s="90" t="s">
        <v>644</v>
      </c>
      <c r="AJ464" s="90" t="s">
        <v>69</v>
      </c>
      <c r="AX464" t="s">
        <v>644</v>
      </c>
      <c r="AY464" t="s">
        <v>69</v>
      </c>
    </row>
    <row r="465" ht="17.25" spans="25:51">
      <c r="Y465" s="87"/>
      <c r="Z465">
        <f t="shared" si="31"/>
        <v>0</v>
      </c>
      <c r="AA465" t="str">
        <f t="shared" si="29"/>
        <v>三林支行</v>
      </c>
      <c r="AB465" s="82" t="s">
        <v>719</v>
      </c>
      <c r="AC465" s="82">
        <v>0</v>
      </c>
      <c r="AD465" s="82">
        <v>0</v>
      </c>
      <c r="AE465" s="82">
        <v>0</v>
      </c>
      <c r="AF465" s="82">
        <v>0</v>
      </c>
      <c r="AG465" t="str">
        <f t="shared" si="30"/>
        <v>三林支行</v>
      </c>
      <c r="AI465" s="90" t="s">
        <v>226</v>
      </c>
      <c r="AJ465" s="90" t="s">
        <v>69</v>
      </c>
      <c r="AX465" t="s">
        <v>226</v>
      </c>
      <c r="AY465" t="s">
        <v>69</v>
      </c>
    </row>
    <row r="466" ht="17.25" spans="25:51">
      <c r="Y466" s="87"/>
      <c r="Z466">
        <f t="shared" si="31"/>
        <v>0</v>
      </c>
      <c r="AA466" t="str">
        <f t="shared" si="29"/>
        <v>营业部</v>
      </c>
      <c r="AB466" s="82" t="s">
        <v>410</v>
      </c>
      <c r="AC466" s="82">
        <v>0</v>
      </c>
      <c r="AD466" s="82">
        <v>0</v>
      </c>
      <c r="AE466" s="82">
        <v>0</v>
      </c>
      <c r="AF466" s="82">
        <v>8000</v>
      </c>
      <c r="AG466" t="str">
        <f t="shared" si="30"/>
        <v>营业部</v>
      </c>
      <c r="AI466" s="90" t="s">
        <v>216</v>
      </c>
      <c r="AJ466" s="90" t="s">
        <v>69</v>
      </c>
      <c r="AX466" t="s">
        <v>216</v>
      </c>
      <c r="AY466" t="s">
        <v>69</v>
      </c>
    </row>
    <row r="467" ht="17.25" spans="25:51">
      <c r="Y467" s="87"/>
      <c r="Z467">
        <f t="shared" si="31"/>
        <v>0</v>
      </c>
      <c r="AA467" t="str">
        <f t="shared" si="29"/>
        <v>北蔡支行</v>
      </c>
      <c r="AB467" s="82" t="s">
        <v>413</v>
      </c>
      <c r="AC467" s="82">
        <v>0</v>
      </c>
      <c r="AD467" s="82">
        <v>0</v>
      </c>
      <c r="AE467" s="82">
        <v>0</v>
      </c>
      <c r="AF467" s="82">
        <v>0</v>
      </c>
      <c r="AG467" t="str">
        <f t="shared" si="30"/>
        <v>北蔡支行</v>
      </c>
      <c r="AI467" s="90" t="s">
        <v>592</v>
      </c>
      <c r="AJ467" s="90" t="s">
        <v>69</v>
      </c>
      <c r="AX467" t="s">
        <v>592</v>
      </c>
      <c r="AY467" t="s">
        <v>69</v>
      </c>
    </row>
    <row r="468" ht="17.25" spans="25:51">
      <c r="Y468" s="87"/>
      <c r="Z468">
        <f t="shared" si="31"/>
        <v>0</v>
      </c>
      <c r="AA468" t="str">
        <f t="shared" si="29"/>
        <v>运营管理部业务保障部</v>
      </c>
      <c r="AB468" s="82" t="s">
        <v>465</v>
      </c>
      <c r="AC468" s="82">
        <v>0</v>
      </c>
      <c r="AD468" s="82">
        <v>0</v>
      </c>
      <c r="AE468" s="82">
        <v>0</v>
      </c>
      <c r="AF468" s="82">
        <v>0</v>
      </c>
      <c r="AG468" t="str">
        <f t="shared" si="30"/>
        <v>运营管理部业务保障部</v>
      </c>
      <c r="AI468" s="90" t="s">
        <v>585</v>
      </c>
      <c r="AJ468" s="90" t="s">
        <v>69</v>
      </c>
      <c r="AX468" t="s">
        <v>585</v>
      </c>
      <c r="AY468" t="s">
        <v>69</v>
      </c>
    </row>
    <row r="469" ht="17.25" spans="25:51">
      <c r="Y469" s="87"/>
      <c r="Z469">
        <f t="shared" si="31"/>
        <v>0</v>
      </c>
      <c r="AA469">
        <f t="shared" si="29"/>
        <v>0</v>
      </c>
      <c r="AB469" s="82" t="s">
        <v>864</v>
      </c>
      <c r="AC469" s="82">
        <v>0</v>
      </c>
      <c r="AD469" s="82">
        <v>0</v>
      </c>
      <c r="AE469" s="82">
        <v>0</v>
      </c>
      <c r="AF469" s="82">
        <v>0</v>
      </c>
      <c r="AG469">
        <f t="shared" si="30"/>
        <v>0</v>
      </c>
      <c r="AI469" s="90" t="s">
        <v>865</v>
      </c>
      <c r="AJ469" s="90" t="s">
        <v>69</v>
      </c>
      <c r="AX469" t="s">
        <v>865</v>
      </c>
      <c r="AY469" t="s">
        <v>69</v>
      </c>
    </row>
    <row r="470" ht="17.25" spans="25:51">
      <c r="Y470" s="87"/>
      <c r="Z470">
        <f t="shared" si="31"/>
        <v>0</v>
      </c>
      <c r="AA470" t="str">
        <f t="shared" si="29"/>
        <v>潼港分理处</v>
      </c>
      <c r="AB470" s="82" t="s">
        <v>416</v>
      </c>
      <c r="AC470" s="82">
        <v>1</v>
      </c>
      <c r="AD470" s="82">
        <v>0</v>
      </c>
      <c r="AE470" s="82">
        <v>4</v>
      </c>
      <c r="AF470" s="82">
        <v>0</v>
      </c>
      <c r="AG470" t="str">
        <f t="shared" si="30"/>
        <v>潼港分理处</v>
      </c>
      <c r="AI470" s="90" t="s">
        <v>866</v>
      </c>
      <c r="AJ470" s="90" t="s">
        <v>69</v>
      </c>
      <c r="AX470" t="s">
        <v>866</v>
      </c>
      <c r="AY470" t="s">
        <v>69</v>
      </c>
    </row>
    <row r="471" ht="17.25" spans="25:51">
      <c r="Y471" s="87"/>
      <c r="Z471">
        <f t="shared" si="31"/>
        <v>0</v>
      </c>
      <c r="AA471" t="str">
        <f t="shared" si="29"/>
        <v>陆家嘴支行</v>
      </c>
      <c r="AB471" s="82" t="s">
        <v>651</v>
      </c>
      <c r="AC471" s="82">
        <v>0</v>
      </c>
      <c r="AD471" s="82">
        <v>0</v>
      </c>
      <c r="AE471" s="82">
        <v>0</v>
      </c>
      <c r="AF471" s="82">
        <v>0</v>
      </c>
      <c r="AG471" t="str">
        <f t="shared" si="30"/>
        <v>陆家嘴支行</v>
      </c>
      <c r="AI471" s="90" t="s">
        <v>867</v>
      </c>
      <c r="AJ471" s="90" t="s">
        <v>69</v>
      </c>
      <c r="AX471" t="s">
        <v>867</v>
      </c>
      <c r="AY471" t="s">
        <v>69</v>
      </c>
    </row>
    <row r="472" ht="17.25" spans="25:51">
      <c r="Y472" s="87"/>
      <c r="Z472">
        <f t="shared" si="31"/>
        <v>0</v>
      </c>
      <c r="AA472" t="str">
        <f t="shared" si="29"/>
        <v>曹路支行</v>
      </c>
      <c r="AB472" s="82" t="s">
        <v>226</v>
      </c>
      <c r="AC472" s="82">
        <v>1</v>
      </c>
      <c r="AD472" s="82">
        <v>0</v>
      </c>
      <c r="AE472" s="82">
        <v>3</v>
      </c>
      <c r="AF472" s="82">
        <v>210000</v>
      </c>
      <c r="AG472" t="str">
        <f t="shared" si="30"/>
        <v>曹路支行</v>
      </c>
      <c r="AI472" s="90" t="s">
        <v>76</v>
      </c>
      <c r="AJ472" s="90" t="s">
        <v>69</v>
      </c>
      <c r="AX472" t="s">
        <v>76</v>
      </c>
      <c r="AY472" t="s">
        <v>69</v>
      </c>
    </row>
    <row r="473" ht="17.25" spans="25:51">
      <c r="Y473" s="87"/>
      <c r="Z473">
        <f t="shared" si="31"/>
        <v>0</v>
      </c>
      <c r="AA473">
        <f t="shared" si="29"/>
        <v>0</v>
      </c>
      <c r="AB473" s="82" t="s">
        <v>868</v>
      </c>
      <c r="AC473" s="82">
        <v>0</v>
      </c>
      <c r="AD473" s="82">
        <v>0</v>
      </c>
      <c r="AE473" s="82">
        <v>0</v>
      </c>
      <c r="AF473" s="82">
        <v>0</v>
      </c>
      <c r="AG473">
        <f t="shared" si="30"/>
        <v>0</v>
      </c>
      <c r="AI473" s="90" t="s">
        <v>63</v>
      </c>
      <c r="AJ473" s="90" t="s">
        <v>69</v>
      </c>
      <c r="AX473" t="s">
        <v>63</v>
      </c>
      <c r="AY473" t="s">
        <v>69</v>
      </c>
    </row>
    <row r="474" ht="17.25" spans="25:51">
      <c r="Y474" s="87"/>
      <c r="Z474">
        <f t="shared" si="31"/>
        <v>0</v>
      </c>
      <c r="AA474" t="str">
        <f t="shared" si="29"/>
        <v>金海华城分理处</v>
      </c>
      <c r="AB474" s="82" t="s">
        <v>869</v>
      </c>
      <c r="AC474" s="82">
        <v>0</v>
      </c>
      <c r="AD474" s="82">
        <v>0</v>
      </c>
      <c r="AE474" s="82">
        <v>0</v>
      </c>
      <c r="AF474" s="82">
        <v>0</v>
      </c>
      <c r="AG474" t="str">
        <f t="shared" si="30"/>
        <v>金海华城分理处</v>
      </c>
      <c r="AI474" s="95" t="s">
        <v>496</v>
      </c>
      <c r="AJ474" s="90" t="s">
        <v>69</v>
      </c>
      <c r="AX474" t="s">
        <v>496</v>
      </c>
      <c r="AY474" t="s">
        <v>69</v>
      </c>
    </row>
    <row r="475" ht="17.25" spans="25:51">
      <c r="Y475" s="87"/>
      <c r="Z475">
        <f t="shared" si="31"/>
        <v>0</v>
      </c>
      <c r="AA475" t="str">
        <f t="shared" si="29"/>
        <v>川沙支行</v>
      </c>
      <c r="AB475" s="82" t="s">
        <v>175</v>
      </c>
      <c r="AC475" s="82">
        <v>0</v>
      </c>
      <c r="AD475" s="82">
        <v>0</v>
      </c>
      <c r="AE475" s="82">
        <v>0</v>
      </c>
      <c r="AF475" s="82">
        <v>0</v>
      </c>
      <c r="AG475" t="str">
        <f t="shared" si="30"/>
        <v>川沙支行</v>
      </c>
      <c r="AI475" s="96" t="s">
        <v>871</v>
      </c>
      <c r="AJ475" s="90" t="s">
        <v>69</v>
      </c>
      <c r="AX475" t="s">
        <v>871</v>
      </c>
      <c r="AY475" t="s">
        <v>69</v>
      </c>
    </row>
    <row r="476" ht="17.25" spans="25:51">
      <c r="Y476" s="87"/>
      <c r="Z476">
        <f t="shared" si="31"/>
        <v>0</v>
      </c>
      <c r="AA476">
        <f t="shared" si="29"/>
        <v>0</v>
      </c>
      <c r="AB476" s="82" t="s">
        <v>870</v>
      </c>
      <c r="AC476" s="82">
        <v>0</v>
      </c>
      <c r="AD476" s="82">
        <v>0</v>
      </c>
      <c r="AE476" s="82">
        <v>0</v>
      </c>
      <c r="AF476" s="82">
        <v>0</v>
      </c>
      <c r="AG476">
        <f t="shared" si="30"/>
        <v>0</v>
      </c>
      <c r="AI476" s="90" t="s">
        <v>727</v>
      </c>
      <c r="AJ476" s="90" t="s">
        <v>69</v>
      </c>
      <c r="AX476" t="s">
        <v>727</v>
      </c>
      <c r="AY476" t="s">
        <v>69</v>
      </c>
    </row>
    <row r="477" ht="17.25" spans="25:51">
      <c r="Y477" s="87"/>
      <c r="Z477">
        <f t="shared" si="31"/>
        <v>0</v>
      </c>
      <c r="AA477" t="str">
        <f t="shared" si="29"/>
        <v>六团支行</v>
      </c>
      <c r="AB477" s="82" t="s">
        <v>872</v>
      </c>
      <c r="AC477" s="82">
        <v>0</v>
      </c>
      <c r="AD477" s="82">
        <v>0</v>
      </c>
      <c r="AE477" s="82">
        <v>0</v>
      </c>
      <c r="AF477" s="82">
        <v>0</v>
      </c>
      <c r="AG477" t="str">
        <f t="shared" si="30"/>
        <v>六团支行</v>
      </c>
      <c r="AI477" s="90" t="s">
        <v>755</v>
      </c>
      <c r="AJ477" s="90" t="s">
        <v>69</v>
      </c>
      <c r="AX477" t="s">
        <v>755</v>
      </c>
      <c r="AY477" t="s">
        <v>69</v>
      </c>
    </row>
    <row r="478" ht="17.25" spans="25:51">
      <c r="Y478" s="87"/>
      <c r="Z478">
        <f t="shared" si="31"/>
        <v>0</v>
      </c>
      <c r="AA478" t="str">
        <f t="shared" si="29"/>
        <v>授信审批部</v>
      </c>
      <c r="AB478" s="82" t="s">
        <v>554</v>
      </c>
      <c r="AC478" s="82">
        <v>0</v>
      </c>
      <c r="AD478" s="82">
        <v>0</v>
      </c>
      <c r="AE478" s="82">
        <v>0</v>
      </c>
      <c r="AF478" s="82">
        <v>0</v>
      </c>
      <c r="AG478" t="str">
        <f t="shared" si="30"/>
        <v>授信审批部</v>
      </c>
      <c r="AI478" s="90" t="s">
        <v>500</v>
      </c>
      <c r="AJ478" s="90" t="s">
        <v>69</v>
      </c>
      <c r="AX478" t="s">
        <v>500</v>
      </c>
      <c r="AY478" t="s">
        <v>69</v>
      </c>
    </row>
    <row r="479" ht="17.25" spans="25:51">
      <c r="Y479" s="87"/>
      <c r="Z479">
        <f t="shared" si="31"/>
        <v>0</v>
      </c>
      <c r="AA479" t="str">
        <f t="shared" si="29"/>
        <v>营业部</v>
      </c>
      <c r="AB479" s="82" t="s">
        <v>420</v>
      </c>
      <c r="AC479" s="82">
        <v>0</v>
      </c>
      <c r="AD479" s="82">
        <v>0</v>
      </c>
      <c r="AE479" s="82">
        <v>0</v>
      </c>
      <c r="AF479" s="82">
        <v>0</v>
      </c>
      <c r="AG479" t="str">
        <f t="shared" si="30"/>
        <v>营业部</v>
      </c>
      <c r="AI479" s="90" t="s">
        <v>569</v>
      </c>
      <c r="AJ479" s="90" t="s">
        <v>69</v>
      </c>
      <c r="AX479" t="s">
        <v>569</v>
      </c>
      <c r="AY479" t="s">
        <v>69</v>
      </c>
    </row>
    <row r="480" ht="17.25" spans="25:51">
      <c r="Y480" s="87"/>
      <c r="Z480">
        <f t="shared" si="31"/>
        <v>0</v>
      </c>
      <c r="AA480" t="str">
        <f t="shared" si="29"/>
        <v>六团支行</v>
      </c>
      <c r="AB480" s="82" t="s">
        <v>422</v>
      </c>
      <c r="AC480" s="82">
        <v>0</v>
      </c>
      <c r="AD480" s="82">
        <v>0</v>
      </c>
      <c r="AE480" s="82">
        <v>0</v>
      </c>
      <c r="AF480" s="82">
        <v>22000</v>
      </c>
      <c r="AG480" t="str">
        <f t="shared" si="30"/>
        <v>六团支行</v>
      </c>
      <c r="AI480" s="90" t="s">
        <v>820</v>
      </c>
      <c r="AJ480" s="90" t="s">
        <v>69</v>
      </c>
      <c r="AX480" t="s">
        <v>820</v>
      </c>
      <c r="AY480" t="s">
        <v>69</v>
      </c>
    </row>
    <row r="481" ht="17.25" spans="25:51">
      <c r="Y481" s="87"/>
      <c r="Z481">
        <f t="shared" si="31"/>
        <v>0</v>
      </c>
      <c r="AA481" t="str">
        <f t="shared" si="29"/>
        <v>运营管理部</v>
      </c>
      <c r="AB481" s="82" t="s">
        <v>363</v>
      </c>
      <c r="AC481" s="82">
        <v>0</v>
      </c>
      <c r="AD481" s="82">
        <v>0</v>
      </c>
      <c r="AE481" s="82">
        <v>0</v>
      </c>
      <c r="AF481" s="82">
        <v>0</v>
      </c>
      <c r="AG481" t="str">
        <f t="shared" si="30"/>
        <v>运营管理部</v>
      </c>
      <c r="AI481" s="90" t="s">
        <v>873</v>
      </c>
      <c r="AJ481" s="90" t="s">
        <v>69</v>
      </c>
      <c r="AX481" t="s">
        <v>873</v>
      </c>
      <c r="AY481" t="s">
        <v>69</v>
      </c>
    </row>
    <row r="482" ht="17.25" spans="25:51">
      <c r="Y482" s="87"/>
      <c r="Z482">
        <f t="shared" si="31"/>
        <v>0</v>
      </c>
      <c r="AA482" t="str">
        <f t="shared" si="29"/>
        <v>金桥支行</v>
      </c>
      <c r="AB482" s="82" t="s">
        <v>850</v>
      </c>
      <c r="AC482" s="82">
        <v>0</v>
      </c>
      <c r="AD482" s="82">
        <v>0</v>
      </c>
      <c r="AE482" s="82">
        <v>1</v>
      </c>
      <c r="AF482" s="82">
        <v>0</v>
      </c>
      <c r="AG482" t="str">
        <f t="shared" si="30"/>
        <v>金桥支行</v>
      </c>
      <c r="AI482" s="95" t="s">
        <v>874</v>
      </c>
      <c r="AJ482" s="90" t="s">
        <v>69</v>
      </c>
      <c r="AX482" t="s">
        <v>874</v>
      </c>
      <c r="AY482" t="s">
        <v>69</v>
      </c>
    </row>
    <row r="483" ht="17.25" spans="25:51">
      <c r="Y483" s="87"/>
      <c r="Z483">
        <f t="shared" si="31"/>
        <v>0</v>
      </c>
      <c r="AA483" t="str">
        <f t="shared" si="29"/>
        <v>投行机构部</v>
      </c>
      <c r="AB483" s="82" t="s">
        <v>572</v>
      </c>
      <c r="AC483" s="82">
        <v>0</v>
      </c>
      <c r="AD483" s="82">
        <v>0</v>
      </c>
      <c r="AE483" s="82">
        <v>0</v>
      </c>
      <c r="AF483" s="82">
        <v>0</v>
      </c>
      <c r="AG483" t="str">
        <f t="shared" si="30"/>
        <v>投行机构部</v>
      </c>
      <c r="AI483" s="96" t="s">
        <v>115</v>
      </c>
      <c r="AJ483" s="90" t="s">
        <v>111</v>
      </c>
      <c r="AX483" t="s">
        <v>115</v>
      </c>
      <c r="AY483" t="s">
        <v>111</v>
      </c>
    </row>
    <row r="484" ht="17.25" spans="25:51">
      <c r="Y484" s="87"/>
      <c r="Z484">
        <f t="shared" si="31"/>
        <v>0</v>
      </c>
      <c r="AA484" t="str">
        <f t="shared" si="29"/>
        <v>三林支行</v>
      </c>
      <c r="AB484" s="82" t="s">
        <v>734</v>
      </c>
      <c r="AC484" s="82">
        <v>0</v>
      </c>
      <c r="AD484" s="82">
        <v>0</v>
      </c>
      <c r="AE484" s="82">
        <v>0</v>
      </c>
      <c r="AF484" s="82">
        <v>0</v>
      </c>
      <c r="AG484" t="str">
        <f t="shared" si="30"/>
        <v>三林支行</v>
      </c>
      <c r="AI484" s="90" t="s">
        <v>349</v>
      </c>
      <c r="AJ484" s="90" t="s">
        <v>111</v>
      </c>
      <c r="AX484" t="s">
        <v>349</v>
      </c>
      <c r="AY484" t="s">
        <v>111</v>
      </c>
    </row>
    <row r="485" ht="17.25" spans="25:51">
      <c r="Y485" s="87"/>
      <c r="Z485">
        <f t="shared" si="31"/>
        <v>0</v>
      </c>
      <c r="AA485" t="str">
        <f t="shared" si="29"/>
        <v>三林支行</v>
      </c>
      <c r="AB485" s="82" t="s">
        <v>715</v>
      </c>
      <c r="AC485" s="82">
        <v>0</v>
      </c>
      <c r="AD485" s="82">
        <v>0</v>
      </c>
      <c r="AE485" s="82">
        <v>0</v>
      </c>
      <c r="AF485" s="82">
        <v>0</v>
      </c>
      <c r="AG485" t="str">
        <f t="shared" si="30"/>
        <v>三林支行</v>
      </c>
      <c r="AI485" s="90" t="s">
        <v>71</v>
      </c>
      <c r="AJ485" s="90" t="s">
        <v>111</v>
      </c>
      <c r="AX485" t="s">
        <v>71</v>
      </c>
      <c r="AY485" t="s">
        <v>111</v>
      </c>
    </row>
    <row r="486" ht="17.25" spans="25:51">
      <c r="Y486" s="87"/>
      <c r="Z486">
        <f t="shared" si="31"/>
        <v>0</v>
      </c>
      <c r="AA486" t="str">
        <f t="shared" si="29"/>
        <v>高桥支行</v>
      </c>
      <c r="AB486" s="82" t="s">
        <v>875</v>
      </c>
      <c r="AC486" s="82">
        <v>0</v>
      </c>
      <c r="AD486" s="82">
        <v>0</v>
      </c>
      <c r="AE486" s="82">
        <v>0</v>
      </c>
      <c r="AF486" s="82">
        <v>0</v>
      </c>
      <c r="AG486" t="str">
        <f t="shared" si="30"/>
        <v>高桥支行</v>
      </c>
      <c r="AI486" s="90" t="s">
        <v>432</v>
      </c>
      <c r="AJ486" s="90" t="s">
        <v>111</v>
      </c>
      <c r="AX486" t="s">
        <v>432</v>
      </c>
      <c r="AY486" t="s">
        <v>111</v>
      </c>
    </row>
    <row r="487" ht="17.25" spans="25:51">
      <c r="Y487" s="87"/>
      <c r="Z487">
        <f t="shared" si="31"/>
        <v>0</v>
      </c>
      <c r="AA487" t="str">
        <f t="shared" si="29"/>
        <v>香山分理处</v>
      </c>
      <c r="AB487" s="82" t="s">
        <v>425</v>
      </c>
      <c r="AC487" s="82">
        <v>0</v>
      </c>
      <c r="AD487" s="82">
        <v>50000</v>
      </c>
      <c r="AE487" s="82">
        <v>0</v>
      </c>
      <c r="AF487" s="82">
        <v>50000</v>
      </c>
      <c r="AG487" t="str">
        <f t="shared" si="30"/>
        <v>香山分理处</v>
      </c>
      <c r="AI487" s="90" t="s">
        <v>411</v>
      </c>
      <c r="AJ487" s="90" t="s">
        <v>111</v>
      </c>
      <c r="AX487" t="s">
        <v>411</v>
      </c>
      <c r="AY487" t="s">
        <v>111</v>
      </c>
    </row>
    <row r="488" ht="17.25" spans="25:51">
      <c r="Y488" s="87"/>
      <c r="Z488">
        <f t="shared" si="31"/>
        <v>0</v>
      </c>
      <c r="AA488" t="str">
        <f t="shared" si="29"/>
        <v>运营管理部</v>
      </c>
      <c r="AB488" s="82" t="s">
        <v>366</v>
      </c>
      <c r="AC488" s="82">
        <v>0</v>
      </c>
      <c r="AD488" s="82">
        <v>0</v>
      </c>
      <c r="AE488" s="82">
        <v>0</v>
      </c>
      <c r="AF488" s="82">
        <v>0</v>
      </c>
      <c r="AG488" t="str">
        <f t="shared" si="30"/>
        <v>运营管理部</v>
      </c>
      <c r="AI488" s="90" t="s">
        <v>876</v>
      </c>
      <c r="AJ488" s="90" t="s">
        <v>111</v>
      </c>
      <c r="AX488" t="s">
        <v>876</v>
      </c>
      <c r="AY488" t="s">
        <v>111</v>
      </c>
    </row>
    <row r="489" ht="17.25" spans="25:51">
      <c r="Y489" s="87"/>
      <c r="Z489">
        <f t="shared" si="31"/>
        <v>0</v>
      </c>
      <c r="AA489" t="str">
        <f t="shared" si="29"/>
        <v>办公室</v>
      </c>
      <c r="AB489" s="82" t="s">
        <v>60</v>
      </c>
      <c r="AC489" s="82">
        <v>0</v>
      </c>
      <c r="AD489" s="82">
        <v>0</v>
      </c>
      <c r="AE489" s="82">
        <v>0</v>
      </c>
      <c r="AF489" s="82">
        <v>0</v>
      </c>
      <c r="AG489" t="str">
        <f t="shared" si="30"/>
        <v>办公室</v>
      </c>
      <c r="AI489" s="95" t="s">
        <v>877</v>
      </c>
      <c r="AJ489" s="90" t="s">
        <v>111</v>
      </c>
      <c r="AX489" t="s">
        <v>877</v>
      </c>
      <c r="AY489" t="s">
        <v>111</v>
      </c>
    </row>
    <row r="490" ht="17.25" spans="25:51">
      <c r="Y490" s="87"/>
      <c r="Z490">
        <f t="shared" si="31"/>
        <v>0</v>
      </c>
      <c r="AA490" t="str">
        <f t="shared" si="29"/>
        <v>江镇支行</v>
      </c>
      <c r="AB490" s="82" t="s">
        <v>428</v>
      </c>
      <c r="AC490" s="82">
        <v>0</v>
      </c>
      <c r="AD490" s="82">
        <v>0</v>
      </c>
      <c r="AE490" s="82">
        <v>0</v>
      </c>
      <c r="AF490" s="82">
        <v>0</v>
      </c>
      <c r="AG490" t="str">
        <f t="shared" si="30"/>
        <v>江镇支行</v>
      </c>
      <c r="AI490" s="96" t="s">
        <v>391</v>
      </c>
      <c r="AJ490" s="90" t="s">
        <v>111</v>
      </c>
      <c r="AX490" t="s">
        <v>391</v>
      </c>
      <c r="AY490" t="s">
        <v>111</v>
      </c>
    </row>
    <row r="491" ht="17.25" spans="25:51">
      <c r="Y491" s="87"/>
      <c r="Z491">
        <f t="shared" si="31"/>
        <v>0</v>
      </c>
      <c r="AA491" t="str">
        <f t="shared" si="29"/>
        <v>严桥支行</v>
      </c>
      <c r="AB491" s="82" t="s">
        <v>431</v>
      </c>
      <c r="AC491" s="82">
        <v>0</v>
      </c>
      <c r="AD491" s="82">
        <v>0</v>
      </c>
      <c r="AE491" s="82">
        <v>0</v>
      </c>
      <c r="AF491" s="82">
        <v>0</v>
      </c>
      <c r="AG491" t="str">
        <f t="shared" si="30"/>
        <v>严桥支行</v>
      </c>
      <c r="AI491" s="90" t="s">
        <v>248</v>
      </c>
      <c r="AJ491" s="90" t="s">
        <v>213</v>
      </c>
      <c r="AX491" t="s">
        <v>248</v>
      </c>
      <c r="AY491" t="s">
        <v>213</v>
      </c>
    </row>
    <row r="492" ht="17.25" spans="25:51">
      <c r="Y492" s="87"/>
      <c r="Z492">
        <f t="shared" si="31"/>
        <v>0</v>
      </c>
      <c r="AA492" t="str">
        <f t="shared" si="29"/>
        <v>蔡路支行</v>
      </c>
      <c r="AB492" s="82" t="s">
        <v>434</v>
      </c>
      <c r="AC492" s="82">
        <v>0</v>
      </c>
      <c r="AD492" s="82">
        <v>0</v>
      </c>
      <c r="AE492" s="82">
        <v>0</v>
      </c>
      <c r="AF492" s="82">
        <v>0</v>
      </c>
      <c r="AG492" t="str">
        <f t="shared" si="30"/>
        <v>蔡路支行</v>
      </c>
      <c r="AI492" s="90" t="s">
        <v>139</v>
      </c>
      <c r="AJ492" s="90" t="s">
        <v>213</v>
      </c>
      <c r="AX492" t="s">
        <v>139</v>
      </c>
      <c r="AY492" t="s">
        <v>213</v>
      </c>
    </row>
    <row r="493" ht="17.25" spans="25:51">
      <c r="Y493" s="87"/>
      <c r="Z493">
        <f t="shared" si="31"/>
        <v>0</v>
      </c>
      <c r="AA493" t="str">
        <f t="shared" si="29"/>
        <v>唐镇支行</v>
      </c>
      <c r="AB493" s="82" t="s">
        <v>878</v>
      </c>
      <c r="AC493" s="82">
        <v>0</v>
      </c>
      <c r="AD493" s="82">
        <v>0</v>
      </c>
      <c r="AE493" s="82">
        <v>0</v>
      </c>
      <c r="AF493" s="82">
        <v>0</v>
      </c>
      <c r="AG493" t="str">
        <f t="shared" si="30"/>
        <v>唐镇支行</v>
      </c>
      <c r="AI493" s="90" t="s">
        <v>446</v>
      </c>
      <c r="AJ493" s="90" t="s">
        <v>213</v>
      </c>
      <c r="AX493" t="s">
        <v>446</v>
      </c>
      <c r="AY493" t="s">
        <v>213</v>
      </c>
    </row>
    <row r="494" ht="17.25" spans="25:51">
      <c r="Y494" s="87"/>
      <c r="Z494">
        <f t="shared" si="31"/>
        <v>0</v>
      </c>
      <c r="AA494" t="str">
        <f t="shared" si="29"/>
        <v>北蔡支行</v>
      </c>
      <c r="AB494" s="82" t="s">
        <v>787</v>
      </c>
      <c r="AC494" s="82">
        <v>0</v>
      </c>
      <c r="AD494" s="82">
        <v>0</v>
      </c>
      <c r="AE494" s="82">
        <v>0</v>
      </c>
      <c r="AF494" s="82">
        <v>24000</v>
      </c>
      <c r="AG494" t="str">
        <f t="shared" si="30"/>
        <v>北蔡支行</v>
      </c>
      <c r="AI494" s="90" t="s">
        <v>421</v>
      </c>
      <c r="AJ494" s="90" t="s">
        <v>213</v>
      </c>
      <c r="AX494" t="s">
        <v>421</v>
      </c>
      <c r="AY494" t="s">
        <v>213</v>
      </c>
    </row>
    <row r="495" ht="17.25" spans="25:51">
      <c r="Y495" s="87"/>
      <c r="Z495">
        <f t="shared" si="31"/>
        <v>0</v>
      </c>
      <c r="AA495" t="str">
        <f t="shared" si="29"/>
        <v>运营管理部业务保障部</v>
      </c>
      <c r="AB495" s="82" t="s">
        <v>439</v>
      </c>
      <c r="AC495" s="82">
        <v>0</v>
      </c>
      <c r="AD495" s="82">
        <v>0</v>
      </c>
      <c r="AE495" s="82">
        <v>0</v>
      </c>
      <c r="AF495" s="82">
        <v>0</v>
      </c>
      <c r="AG495" t="str">
        <f t="shared" si="30"/>
        <v>运营管理部业务保障部</v>
      </c>
      <c r="AI495" s="90" t="s">
        <v>616</v>
      </c>
      <c r="AJ495" s="90" t="s">
        <v>213</v>
      </c>
      <c r="AX495" t="s">
        <v>616</v>
      </c>
      <c r="AY495" t="s">
        <v>213</v>
      </c>
    </row>
    <row r="496" ht="17.25" spans="25:51">
      <c r="Y496" s="87"/>
      <c r="Z496">
        <f t="shared" si="31"/>
        <v>0</v>
      </c>
      <c r="AA496" t="str">
        <f t="shared" si="29"/>
        <v>零售市场部</v>
      </c>
      <c r="AB496" s="82" t="s">
        <v>618</v>
      </c>
      <c r="AC496" s="82">
        <v>0</v>
      </c>
      <c r="AD496" s="82">
        <v>0</v>
      </c>
      <c r="AE496" s="82">
        <v>0</v>
      </c>
      <c r="AF496" s="82">
        <v>0</v>
      </c>
      <c r="AG496" t="str">
        <f t="shared" si="30"/>
        <v>零售市场部</v>
      </c>
      <c r="AI496" s="90" t="s">
        <v>880</v>
      </c>
      <c r="AJ496" s="90" t="s">
        <v>213</v>
      </c>
      <c r="AX496" t="s">
        <v>880</v>
      </c>
      <c r="AY496" t="s">
        <v>213</v>
      </c>
    </row>
    <row r="497" ht="17.25" spans="25:51">
      <c r="Y497" s="87"/>
      <c r="Z497">
        <f t="shared" si="31"/>
        <v>0</v>
      </c>
      <c r="AA497">
        <f t="shared" si="29"/>
        <v>0</v>
      </c>
      <c r="AB497" s="82" t="s">
        <v>879</v>
      </c>
      <c r="AC497" s="82">
        <v>0</v>
      </c>
      <c r="AD497" s="82">
        <v>0</v>
      </c>
      <c r="AE497" s="82">
        <v>0</v>
      </c>
      <c r="AF497" s="82">
        <v>0</v>
      </c>
      <c r="AG497">
        <f t="shared" si="30"/>
        <v>0</v>
      </c>
      <c r="AI497" s="93" t="s">
        <v>882</v>
      </c>
      <c r="AJ497" s="90" t="s">
        <v>213</v>
      </c>
      <c r="AX497" t="s">
        <v>882</v>
      </c>
      <c r="AY497" t="s">
        <v>213</v>
      </c>
    </row>
    <row r="498" ht="17.25" spans="25:51">
      <c r="Y498" s="87"/>
      <c r="Z498">
        <f t="shared" si="31"/>
        <v>0</v>
      </c>
      <c r="AA498" t="str">
        <f t="shared" si="29"/>
        <v>王港支行</v>
      </c>
      <c r="AB498" s="82" t="s">
        <v>881</v>
      </c>
      <c r="AC498" s="82">
        <v>0</v>
      </c>
      <c r="AD498" s="82">
        <v>0</v>
      </c>
      <c r="AE498" s="82">
        <v>0</v>
      </c>
      <c r="AF498" s="82">
        <v>0</v>
      </c>
      <c r="AG498" t="str">
        <f t="shared" si="30"/>
        <v>王港支行</v>
      </c>
      <c r="AI498" s="94" t="s">
        <v>606</v>
      </c>
      <c r="AJ498" s="90" t="s">
        <v>133</v>
      </c>
      <c r="AX498" t="s">
        <v>606</v>
      </c>
      <c r="AY498" t="s">
        <v>133</v>
      </c>
    </row>
    <row r="499" ht="17.25" spans="25:51">
      <c r="Y499" s="87"/>
      <c r="Z499">
        <f t="shared" si="31"/>
        <v>0</v>
      </c>
      <c r="AA499">
        <f t="shared" si="29"/>
        <v>0</v>
      </c>
      <c r="AB499" s="82" t="s">
        <v>883</v>
      </c>
      <c r="AC499" s="82">
        <v>0</v>
      </c>
      <c r="AD499" s="82">
        <v>0</v>
      </c>
      <c r="AE499" s="82">
        <v>0</v>
      </c>
      <c r="AF499" s="82">
        <v>0</v>
      </c>
      <c r="AG499">
        <f t="shared" si="30"/>
        <v>0</v>
      </c>
      <c r="AI499" s="95" t="s">
        <v>145</v>
      </c>
      <c r="AJ499" s="90" t="s">
        <v>133</v>
      </c>
      <c r="AX499" t="s">
        <v>145</v>
      </c>
      <c r="AY499" t="s">
        <v>133</v>
      </c>
    </row>
    <row r="500" ht="17.25" spans="25:51">
      <c r="Y500" s="87"/>
      <c r="Z500">
        <f t="shared" si="31"/>
        <v>0</v>
      </c>
      <c r="AA500">
        <f t="shared" si="29"/>
        <v>0</v>
      </c>
      <c r="AB500" s="82" t="s">
        <v>884</v>
      </c>
      <c r="AC500" s="82">
        <v>0</v>
      </c>
      <c r="AD500" s="82">
        <v>0</v>
      </c>
      <c r="AE500" s="82">
        <v>0</v>
      </c>
      <c r="AF500" s="82">
        <v>0</v>
      </c>
      <c r="AG500">
        <f t="shared" si="30"/>
        <v>0</v>
      </c>
      <c r="AI500" s="90" t="s">
        <v>869</v>
      </c>
      <c r="AJ500" s="90" t="s">
        <v>133</v>
      </c>
      <c r="AX500" t="s">
        <v>869</v>
      </c>
      <c r="AY500" t="s">
        <v>133</v>
      </c>
    </row>
    <row r="501" ht="17.25" spans="25:51">
      <c r="Y501" s="87"/>
      <c r="Z501">
        <f t="shared" si="31"/>
        <v>0</v>
      </c>
      <c r="AA501" t="str">
        <f t="shared" si="29"/>
        <v>高东支行</v>
      </c>
      <c r="AB501" s="82" t="s">
        <v>885</v>
      </c>
      <c r="AC501" s="82">
        <v>0</v>
      </c>
      <c r="AD501" s="82">
        <v>5000</v>
      </c>
      <c r="AE501" s="82">
        <v>0</v>
      </c>
      <c r="AF501" s="82">
        <v>5000</v>
      </c>
      <c r="AG501" t="str">
        <f t="shared" si="30"/>
        <v>高东支行</v>
      </c>
      <c r="AI501" s="96" t="s">
        <v>233</v>
      </c>
      <c r="AJ501" s="90" t="s">
        <v>133</v>
      </c>
      <c r="AX501" t="s">
        <v>233</v>
      </c>
      <c r="AY501" t="s">
        <v>133</v>
      </c>
    </row>
    <row r="502" ht="17.25" spans="25:51">
      <c r="Y502" s="87"/>
      <c r="Z502">
        <f t="shared" si="31"/>
        <v>0</v>
      </c>
      <c r="AA502" t="str">
        <f t="shared" si="29"/>
        <v>花木支行</v>
      </c>
      <c r="AB502" s="82" t="s">
        <v>683</v>
      </c>
      <c r="AC502" s="82">
        <v>0</v>
      </c>
      <c r="AD502" s="82">
        <v>0</v>
      </c>
      <c r="AE502" s="82">
        <v>0</v>
      </c>
      <c r="AF502" s="82">
        <v>80000</v>
      </c>
      <c r="AG502" t="str">
        <f t="shared" si="30"/>
        <v>花木支行</v>
      </c>
      <c r="AI502" s="90" t="s">
        <v>426</v>
      </c>
      <c r="AJ502" s="90" t="s">
        <v>133</v>
      </c>
      <c r="AX502" t="s">
        <v>426</v>
      </c>
      <c r="AY502" t="s">
        <v>133</v>
      </c>
    </row>
    <row r="503" ht="17.25" spans="25:51">
      <c r="Y503" s="87"/>
      <c r="Z503">
        <f t="shared" si="31"/>
        <v>0</v>
      </c>
      <c r="AA503" t="str">
        <f t="shared" si="29"/>
        <v>北蔡支行</v>
      </c>
      <c r="AB503" s="82" t="s">
        <v>792</v>
      </c>
      <c r="AC503" s="82">
        <v>0</v>
      </c>
      <c r="AD503" s="82">
        <v>0</v>
      </c>
      <c r="AE503" s="82">
        <v>0</v>
      </c>
      <c r="AF503" s="82">
        <v>0</v>
      </c>
      <c r="AG503" t="str">
        <f t="shared" si="30"/>
        <v>北蔡支行</v>
      </c>
      <c r="AI503" s="90" t="s">
        <v>886</v>
      </c>
      <c r="AJ503" s="90" t="s">
        <v>133</v>
      </c>
      <c r="AX503" t="s">
        <v>886</v>
      </c>
      <c r="AY503" t="s">
        <v>133</v>
      </c>
    </row>
    <row r="504" ht="17.25" spans="25:51">
      <c r="Y504" s="87"/>
      <c r="Z504">
        <f t="shared" si="31"/>
        <v>0</v>
      </c>
      <c r="AA504" t="str">
        <f t="shared" si="29"/>
        <v>唐镇支行</v>
      </c>
      <c r="AB504" s="82" t="s">
        <v>437</v>
      </c>
      <c r="AC504" s="82">
        <v>0</v>
      </c>
      <c r="AD504" s="82">
        <v>0</v>
      </c>
      <c r="AE504" s="82">
        <v>0</v>
      </c>
      <c r="AF504" s="82">
        <v>0</v>
      </c>
      <c r="AG504" t="str">
        <f t="shared" si="30"/>
        <v>唐镇支行</v>
      </c>
      <c r="AI504" s="90" t="s">
        <v>887</v>
      </c>
      <c r="AJ504" s="90" t="s">
        <v>133</v>
      </c>
      <c r="AX504" t="s">
        <v>887</v>
      </c>
      <c r="AY504" t="s">
        <v>133</v>
      </c>
    </row>
    <row r="505" ht="17.25" spans="25:51">
      <c r="Y505" s="87"/>
      <c r="Z505">
        <f t="shared" si="31"/>
        <v>0</v>
      </c>
      <c r="AA505" t="str">
        <f t="shared" si="29"/>
        <v>东波分理处</v>
      </c>
      <c r="AB505" s="82" t="s">
        <v>440</v>
      </c>
      <c r="AC505" s="82">
        <v>0</v>
      </c>
      <c r="AD505" s="82">
        <v>0</v>
      </c>
      <c r="AE505" s="82">
        <v>0</v>
      </c>
      <c r="AF505" s="82">
        <v>0</v>
      </c>
      <c r="AG505" t="str">
        <f t="shared" si="30"/>
        <v>东波分理处</v>
      </c>
      <c r="AI505" s="90" t="s">
        <v>889</v>
      </c>
      <c r="AJ505" s="90" t="s">
        <v>133</v>
      </c>
      <c r="AX505" t="s">
        <v>889</v>
      </c>
      <c r="AY505" t="s">
        <v>133</v>
      </c>
    </row>
    <row r="506" ht="17.25" spans="25:51">
      <c r="Y506" s="87"/>
      <c r="Z506">
        <f t="shared" si="31"/>
        <v>0</v>
      </c>
      <c r="AA506">
        <f t="shared" si="29"/>
        <v>0</v>
      </c>
      <c r="AB506" s="82" t="s">
        <v>888</v>
      </c>
      <c r="AC506" s="82">
        <v>0</v>
      </c>
      <c r="AD506" s="82">
        <v>0</v>
      </c>
      <c r="AE506" s="82">
        <v>0</v>
      </c>
      <c r="AF506" s="82">
        <v>0</v>
      </c>
      <c r="AG506">
        <f t="shared" si="30"/>
        <v>0</v>
      </c>
      <c r="AI506" s="90" t="s">
        <v>834</v>
      </c>
      <c r="AJ506" s="90" t="s">
        <v>114</v>
      </c>
      <c r="AX506" t="s">
        <v>834</v>
      </c>
      <c r="AY506" t="s">
        <v>114</v>
      </c>
    </row>
    <row r="507" ht="17.25" spans="25:51">
      <c r="Y507" s="87"/>
      <c r="Z507">
        <f t="shared" si="31"/>
        <v>0</v>
      </c>
      <c r="AA507">
        <f t="shared" si="29"/>
        <v>0</v>
      </c>
      <c r="AB507" s="82" t="s">
        <v>890</v>
      </c>
      <c r="AC507" s="82">
        <v>0</v>
      </c>
      <c r="AD507" s="82">
        <v>0</v>
      </c>
      <c r="AE507" s="82">
        <v>0</v>
      </c>
      <c r="AF507" s="82">
        <v>0</v>
      </c>
      <c r="AG507">
        <f t="shared" si="30"/>
        <v>0</v>
      </c>
      <c r="AI507" s="90" t="s">
        <v>875</v>
      </c>
      <c r="AJ507" s="90" t="s">
        <v>114</v>
      </c>
      <c r="AX507" t="s">
        <v>875</v>
      </c>
      <c r="AY507" t="s">
        <v>114</v>
      </c>
    </row>
    <row r="508" ht="17.25" spans="25:51">
      <c r="Y508" s="87"/>
      <c r="Z508">
        <f t="shared" si="31"/>
        <v>0</v>
      </c>
      <c r="AA508">
        <f t="shared" si="29"/>
        <v>0</v>
      </c>
      <c r="AB508" s="82" t="s">
        <v>891</v>
      </c>
      <c r="AC508" s="82">
        <v>0</v>
      </c>
      <c r="AD508" s="82">
        <v>0</v>
      </c>
      <c r="AE508" s="82">
        <v>0</v>
      </c>
      <c r="AF508" s="82">
        <v>0</v>
      </c>
      <c r="AG508">
        <f t="shared" si="30"/>
        <v>0</v>
      </c>
      <c r="AI508" s="90" t="s">
        <v>892</v>
      </c>
      <c r="AJ508" s="90" t="s">
        <v>114</v>
      </c>
      <c r="AX508" t="s">
        <v>892</v>
      </c>
      <c r="AY508" t="s">
        <v>114</v>
      </c>
    </row>
    <row r="509" ht="17.25" spans="25:51">
      <c r="Y509" s="87"/>
      <c r="Z509">
        <f t="shared" si="31"/>
        <v>0</v>
      </c>
      <c r="AA509" t="str">
        <f t="shared" si="29"/>
        <v>金桥支行</v>
      </c>
      <c r="AB509" s="82" t="s">
        <v>845</v>
      </c>
      <c r="AC509" s="82">
        <v>0</v>
      </c>
      <c r="AD509" s="82">
        <v>0</v>
      </c>
      <c r="AE509" s="82">
        <v>0</v>
      </c>
      <c r="AF509" s="82">
        <v>0</v>
      </c>
      <c r="AG509" t="str">
        <f t="shared" si="30"/>
        <v>金桥支行</v>
      </c>
      <c r="AI509" s="90" t="s">
        <v>634</v>
      </c>
      <c r="AJ509" s="90" t="s">
        <v>114</v>
      </c>
      <c r="AX509" t="s">
        <v>634</v>
      </c>
      <c r="AY509" t="s">
        <v>114</v>
      </c>
    </row>
    <row r="510" ht="17.25" spans="25:51">
      <c r="Y510" s="87"/>
      <c r="Z510">
        <f t="shared" si="31"/>
        <v>0</v>
      </c>
      <c r="AA510" t="str">
        <f t="shared" si="29"/>
        <v>风险管理部</v>
      </c>
      <c r="AB510" s="82" t="s">
        <v>485</v>
      </c>
      <c r="AC510" s="82">
        <v>0</v>
      </c>
      <c r="AD510" s="82">
        <v>0</v>
      </c>
      <c r="AE510" s="82">
        <v>0</v>
      </c>
      <c r="AF510" s="82">
        <v>0</v>
      </c>
      <c r="AG510" t="str">
        <f t="shared" si="30"/>
        <v>风险管理部</v>
      </c>
      <c r="AI510" s="90" t="s">
        <v>481</v>
      </c>
      <c r="AJ510" s="90" t="s">
        <v>114</v>
      </c>
      <c r="AX510" t="s">
        <v>481</v>
      </c>
      <c r="AY510" t="s">
        <v>114</v>
      </c>
    </row>
    <row r="511" ht="17.25" spans="25:51">
      <c r="Y511" s="87"/>
      <c r="Z511">
        <f t="shared" si="31"/>
        <v>0</v>
      </c>
      <c r="AA511">
        <f t="shared" si="29"/>
        <v>0</v>
      </c>
      <c r="AB511" s="82" t="s">
        <v>893</v>
      </c>
      <c r="AC511" s="82">
        <v>0</v>
      </c>
      <c r="AD511" s="82">
        <v>0</v>
      </c>
      <c r="AE511" s="82">
        <v>0</v>
      </c>
      <c r="AF511" s="82">
        <v>0</v>
      </c>
      <c r="AG511">
        <f t="shared" si="30"/>
        <v>0</v>
      </c>
      <c r="AI511" s="90" t="s">
        <v>508</v>
      </c>
      <c r="AJ511" s="90" t="s">
        <v>114</v>
      </c>
      <c r="AX511" t="s">
        <v>508</v>
      </c>
      <c r="AY511" t="s">
        <v>114</v>
      </c>
    </row>
    <row r="512" ht="17.25" spans="25:51">
      <c r="Y512" s="87"/>
      <c r="Z512">
        <f t="shared" si="31"/>
        <v>0</v>
      </c>
      <c r="AA512" t="str">
        <f t="shared" si="29"/>
        <v>运营管理部</v>
      </c>
      <c r="AB512" s="82" t="s">
        <v>367</v>
      </c>
      <c r="AC512" s="82">
        <v>0</v>
      </c>
      <c r="AD512" s="82">
        <v>0</v>
      </c>
      <c r="AE512" s="82">
        <v>0</v>
      </c>
      <c r="AF512" s="82">
        <v>0</v>
      </c>
      <c r="AG512" t="str">
        <f t="shared" si="30"/>
        <v>运营管理部</v>
      </c>
      <c r="AI512" s="90" t="s">
        <v>691</v>
      </c>
      <c r="AJ512" s="90" t="s">
        <v>114</v>
      </c>
      <c r="AX512" t="s">
        <v>691</v>
      </c>
      <c r="AY512" t="s">
        <v>114</v>
      </c>
    </row>
    <row r="513" ht="17.25" spans="25:51">
      <c r="Y513" s="87"/>
      <c r="Z513">
        <f t="shared" si="31"/>
        <v>0</v>
      </c>
      <c r="AA513">
        <f t="shared" si="29"/>
        <v>0</v>
      </c>
      <c r="AB513" s="82" t="s">
        <v>894</v>
      </c>
      <c r="AC513" s="82">
        <v>0</v>
      </c>
      <c r="AD513" s="82">
        <v>0</v>
      </c>
      <c r="AE513" s="82">
        <v>0</v>
      </c>
      <c r="AF513" s="82">
        <v>0</v>
      </c>
      <c r="AG513">
        <f t="shared" si="30"/>
        <v>0</v>
      </c>
      <c r="AI513" s="90" t="s">
        <v>896</v>
      </c>
      <c r="AJ513" s="90" t="s">
        <v>114</v>
      </c>
      <c r="AX513" t="s">
        <v>896</v>
      </c>
      <c r="AY513" t="s">
        <v>114</v>
      </c>
    </row>
    <row r="514" ht="17.25" spans="25:51">
      <c r="Y514" s="87"/>
      <c r="Z514">
        <f t="shared" si="31"/>
        <v>0</v>
      </c>
      <c r="AA514">
        <f t="shared" ref="AA514:AA577" si="32">AG514</f>
        <v>0</v>
      </c>
      <c r="AB514" s="82" t="s">
        <v>895</v>
      </c>
      <c r="AC514" s="82">
        <v>0</v>
      </c>
      <c r="AD514" s="82">
        <v>0</v>
      </c>
      <c r="AE514" s="82">
        <v>0</v>
      </c>
      <c r="AF514" s="82">
        <v>0</v>
      </c>
      <c r="AG514">
        <f t="shared" ref="AG514:AG577" si="33">IFERROR(VLOOKUP(AB514,$AI:$AJ,2,FALSE),0)</f>
        <v>0</v>
      </c>
      <c r="AI514" s="90" t="s">
        <v>897</v>
      </c>
      <c r="AJ514" s="90" t="s">
        <v>114</v>
      </c>
      <c r="AX514" t="s">
        <v>897</v>
      </c>
      <c r="AY514" t="s">
        <v>114</v>
      </c>
    </row>
    <row r="515" ht="17.25" spans="25:51">
      <c r="Y515" s="87"/>
      <c r="Z515">
        <f t="shared" si="31"/>
        <v>0</v>
      </c>
      <c r="AA515" t="str">
        <f t="shared" si="32"/>
        <v>北蔡支行</v>
      </c>
      <c r="AB515" s="82" t="s">
        <v>783</v>
      </c>
      <c r="AC515" s="82">
        <v>0</v>
      </c>
      <c r="AD515" s="82">
        <v>0</v>
      </c>
      <c r="AE515" s="82">
        <v>0</v>
      </c>
      <c r="AF515" s="82">
        <v>0</v>
      </c>
      <c r="AG515" t="str">
        <f t="shared" si="33"/>
        <v>北蔡支行</v>
      </c>
      <c r="AI515" s="90" t="s">
        <v>123</v>
      </c>
      <c r="AJ515" s="90" t="s">
        <v>114</v>
      </c>
      <c r="AX515" t="s">
        <v>123</v>
      </c>
      <c r="AY515" t="s">
        <v>114</v>
      </c>
    </row>
    <row r="516" ht="17.25" spans="25:51">
      <c r="Y516" s="87"/>
      <c r="Z516">
        <f t="shared" ref="Z516:Z579" si="34">P516-Y516</f>
        <v>0</v>
      </c>
      <c r="AA516" t="str">
        <f t="shared" si="32"/>
        <v>零售市场部</v>
      </c>
      <c r="AB516" s="82" t="s">
        <v>179</v>
      </c>
      <c r="AC516" s="82">
        <v>1</v>
      </c>
      <c r="AD516" s="82">
        <v>274500</v>
      </c>
      <c r="AE516" s="82">
        <v>9</v>
      </c>
      <c r="AF516" s="82">
        <v>1009700</v>
      </c>
      <c r="AG516" t="str">
        <f t="shared" si="33"/>
        <v>零售市场部</v>
      </c>
      <c r="AI516" s="90" t="s">
        <v>716</v>
      </c>
      <c r="AJ516" s="90" t="s">
        <v>114</v>
      </c>
      <c r="AX516" t="s">
        <v>716</v>
      </c>
      <c r="AY516" t="s">
        <v>114</v>
      </c>
    </row>
    <row r="517" ht="17.25" spans="25:51">
      <c r="Y517" s="87"/>
      <c r="Z517">
        <f t="shared" si="34"/>
        <v>0</v>
      </c>
      <c r="AA517" t="str">
        <f t="shared" si="32"/>
        <v>芳华分理处</v>
      </c>
      <c r="AB517" s="82" t="s">
        <v>232</v>
      </c>
      <c r="AC517" s="82">
        <v>0</v>
      </c>
      <c r="AD517" s="82">
        <v>0</v>
      </c>
      <c r="AE517" s="82">
        <v>0</v>
      </c>
      <c r="AF517" s="82">
        <v>30000</v>
      </c>
      <c r="AG517" t="str">
        <f t="shared" si="33"/>
        <v>芳华分理处</v>
      </c>
      <c r="AI517" s="90" t="s">
        <v>628</v>
      </c>
      <c r="AJ517" s="90" t="s">
        <v>114</v>
      </c>
      <c r="AX517" t="s">
        <v>628</v>
      </c>
      <c r="AY517" t="s">
        <v>114</v>
      </c>
    </row>
    <row r="518" ht="17.25" spans="25:51">
      <c r="Y518" s="87"/>
      <c r="Z518">
        <f t="shared" si="34"/>
        <v>0</v>
      </c>
      <c r="AA518" t="str">
        <f t="shared" si="32"/>
        <v>南新分理处</v>
      </c>
      <c r="AB518" s="82" t="s">
        <v>833</v>
      </c>
      <c r="AC518" s="82">
        <v>0</v>
      </c>
      <c r="AD518" s="82">
        <v>0</v>
      </c>
      <c r="AE518" s="82">
        <v>0</v>
      </c>
      <c r="AF518" s="82">
        <v>0</v>
      </c>
      <c r="AG518" t="str">
        <f t="shared" si="33"/>
        <v>南新分理处</v>
      </c>
      <c r="AI518" s="95" t="s">
        <v>438</v>
      </c>
      <c r="AJ518" s="90" t="s">
        <v>114</v>
      </c>
      <c r="AX518" t="s">
        <v>438</v>
      </c>
      <c r="AY518" t="s">
        <v>114</v>
      </c>
    </row>
    <row r="519" ht="17.25" spans="25:51">
      <c r="Y519" s="87"/>
      <c r="Z519">
        <f t="shared" si="34"/>
        <v>0</v>
      </c>
      <c r="AA519" t="str">
        <f t="shared" si="32"/>
        <v>运营管理部业务保障部</v>
      </c>
      <c r="AB519" s="82" t="s">
        <v>444</v>
      </c>
      <c r="AC519" s="82">
        <v>0</v>
      </c>
      <c r="AD519" s="82">
        <v>0</v>
      </c>
      <c r="AE519" s="82">
        <v>0</v>
      </c>
      <c r="AF519" s="82">
        <v>0</v>
      </c>
      <c r="AG519" t="str">
        <f t="shared" si="33"/>
        <v>运营管理部业务保障部</v>
      </c>
      <c r="AI519" s="96" t="s">
        <v>575</v>
      </c>
      <c r="AJ519" s="90" t="s">
        <v>114</v>
      </c>
      <c r="AX519" t="s">
        <v>575</v>
      </c>
      <c r="AY519" t="s">
        <v>114</v>
      </c>
    </row>
    <row r="520" ht="17.25" spans="25:51">
      <c r="Y520" s="87"/>
      <c r="Z520">
        <f t="shared" si="34"/>
        <v>0</v>
      </c>
      <c r="AA520" t="str">
        <f t="shared" si="32"/>
        <v>合庆支行</v>
      </c>
      <c r="AB520" s="82" t="s">
        <v>898</v>
      </c>
      <c r="AC520" s="82">
        <v>0</v>
      </c>
      <c r="AD520" s="82">
        <v>0</v>
      </c>
      <c r="AE520" s="82">
        <v>0</v>
      </c>
      <c r="AF520" s="82">
        <v>0</v>
      </c>
      <c r="AG520" t="str">
        <f t="shared" si="33"/>
        <v>合庆支行</v>
      </c>
      <c r="AI520" s="90" t="s">
        <v>829</v>
      </c>
      <c r="AJ520" s="90" t="s">
        <v>114</v>
      </c>
      <c r="AX520" t="s">
        <v>829</v>
      </c>
      <c r="AY520" t="s">
        <v>114</v>
      </c>
    </row>
    <row r="521" ht="17.25" spans="25:51">
      <c r="Y521" s="87"/>
      <c r="Z521">
        <f t="shared" si="34"/>
        <v>0</v>
      </c>
      <c r="AA521" t="str">
        <f t="shared" si="32"/>
        <v>营业部</v>
      </c>
      <c r="AB521" s="82" t="s">
        <v>595</v>
      </c>
      <c r="AC521" s="82">
        <v>0</v>
      </c>
      <c r="AD521" s="82">
        <v>0</v>
      </c>
      <c r="AE521" s="82">
        <v>0</v>
      </c>
      <c r="AF521" s="82">
        <v>0</v>
      </c>
      <c r="AG521" t="str">
        <f t="shared" si="33"/>
        <v>营业部</v>
      </c>
      <c r="AI521" s="90" t="s">
        <v>900</v>
      </c>
      <c r="AJ521" s="90" t="s">
        <v>114</v>
      </c>
      <c r="AX521" t="s">
        <v>900</v>
      </c>
      <c r="AY521" t="s">
        <v>114</v>
      </c>
    </row>
    <row r="522" ht="17.25" spans="25:51">
      <c r="Y522" s="87"/>
      <c r="Z522">
        <f t="shared" si="34"/>
        <v>0</v>
      </c>
      <c r="AA522">
        <f t="shared" si="32"/>
        <v>0</v>
      </c>
      <c r="AB522" s="82" t="s">
        <v>899</v>
      </c>
      <c r="AC522" s="82">
        <v>0</v>
      </c>
      <c r="AD522" s="82">
        <v>0</v>
      </c>
      <c r="AE522" s="82">
        <v>0</v>
      </c>
      <c r="AF522" s="82">
        <v>0</v>
      </c>
      <c r="AG522">
        <f t="shared" si="33"/>
        <v>0</v>
      </c>
      <c r="AI522" s="90" t="s">
        <v>901</v>
      </c>
      <c r="AJ522" s="90" t="s">
        <v>114</v>
      </c>
      <c r="AX522" t="s">
        <v>901</v>
      </c>
      <c r="AY522" t="s">
        <v>114</v>
      </c>
    </row>
    <row r="523" ht="17.25" spans="25:51">
      <c r="Y523" s="87"/>
      <c r="Z523">
        <f t="shared" si="34"/>
        <v>0</v>
      </c>
      <c r="AA523" t="str">
        <f t="shared" si="32"/>
        <v>民耀分理处</v>
      </c>
      <c r="AB523" s="82" t="s">
        <v>446</v>
      </c>
      <c r="AC523" s="82">
        <v>0</v>
      </c>
      <c r="AD523" s="82">
        <v>0</v>
      </c>
      <c r="AE523" s="82">
        <v>0</v>
      </c>
      <c r="AF523" s="82">
        <v>0</v>
      </c>
      <c r="AG523" t="str">
        <f t="shared" si="33"/>
        <v>民耀分理处</v>
      </c>
      <c r="AI523" s="90" t="s">
        <v>902</v>
      </c>
      <c r="AJ523" s="90" t="s">
        <v>114</v>
      </c>
      <c r="AX523" t="s">
        <v>902</v>
      </c>
      <c r="AY523" t="s">
        <v>114</v>
      </c>
    </row>
    <row r="524" ht="17.25" spans="25:51">
      <c r="Y524" s="87"/>
      <c r="Z524">
        <f t="shared" si="34"/>
        <v>0</v>
      </c>
      <c r="AA524" t="str">
        <f t="shared" si="32"/>
        <v>高桥支行</v>
      </c>
      <c r="AB524" s="82" t="s">
        <v>900</v>
      </c>
      <c r="AC524" s="82">
        <v>0</v>
      </c>
      <c r="AD524" s="82">
        <v>0</v>
      </c>
      <c r="AE524" s="82">
        <v>0</v>
      </c>
      <c r="AF524" s="82">
        <v>0</v>
      </c>
      <c r="AG524" t="str">
        <f t="shared" si="33"/>
        <v>高桥支行</v>
      </c>
      <c r="AI524" s="90" t="s">
        <v>762</v>
      </c>
      <c r="AJ524" s="90" t="s">
        <v>114</v>
      </c>
      <c r="AX524" t="s">
        <v>762</v>
      </c>
      <c r="AY524" t="s">
        <v>114</v>
      </c>
    </row>
    <row r="525" ht="17.25" spans="25:51">
      <c r="Y525" s="87"/>
      <c r="Z525">
        <f t="shared" si="34"/>
        <v>0</v>
      </c>
      <c r="AA525" t="str">
        <f t="shared" si="32"/>
        <v>唐镇支行</v>
      </c>
      <c r="AB525" s="82" t="s">
        <v>903</v>
      </c>
      <c r="AC525" s="82">
        <v>0</v>
      </c>
      <c r="AD525" s="82">
        <v>0</v>
      </c>
      <c r="AE525" s="82">
        <v>0</v>
      </c>
      <c r="AF525" s="82">
        <v>0</v>
      </c>
      <c r="AG525" t="str">
        <f t="shared" si="33"/>
        <v>唐镇支行</v>
      </c>
      <c r="AI525" s="90" t="s">
        <v>904</v>
      </c>
      <c r="AJ525" s="90" t="s">
        <v>114</v>
      </c>
      <c r="AX525" t="s">
        <v>904</v>
      </c>
      <c r="AY525" t="s">
        <v>114</v>
      </c>
    </row>
    <row r="526" ht="17.25" spans="25:51">
      <c r="Y526" s="87"/>
      <c r="Z526">
        <f t="shared" si="34"/>
        <v>0</v>
      </c>
      <c r="AA526" t="str">
        <f t="shared" si="32"/>
        <v>金杨支行</v>
      </c>
      <c r="AB526" s="82" t="s">
        <v>449</v>
      </c>
      <c r="AC526" s="82">
        <v>0</v>
      </c>
      <c r="AD526" s="82">
        <v>0</v>
      </c>
      <c r="AE526" s="82">
        <v>0</v>
      </c>
      <c r="AF526" s="82">
        <v>0</v>
      </c>
      <c r="AG526" t="str">
        <f t="shared" si="33"/>
        <v>金杨支行</v>
      </c>
      <c r="AI526" s="95" t="s">
        <v>905</v>
      </c>
      <c r="AJ526" s="90" t="s">
        <v>96</v>
      </c>
      <c r="AX526" t="s">
        <v>905</v>
      </c>
      <c r="AY526" t="s">
        <v>96</v>
      </c>
    </row>
    <row r="527" ht="17.25" spans="25:51">
      <c r="Y527" s="87"/>
      <c r="Z527">
        <f t="shared" si="34"/>
        <v>0</v>
      </c>
      <c r="AA527" t="str">
        <f t="shared" si="32"/>
        <v>运营管理部业务保障部</v>
      </c>
      <c r="AB527" s="82" t="s">
        <v>424</v>
      </c>
      <c r="AC527" s="82">
        <v>0</v>
      </c>
      <c r="AD527" s="82">
        <v>0</v>
      </c>
      <c r="AE527" s="82">
        <v>0</v>
      </c>
      <c r="AF527" s="82">
        <v>0</v>
      </c>
      <c r="AG527" t="str">
        <f t="shared" si="33"/>
        <v>运营管理部业务保障部</v>
      </c>
      <c r="AI527" s="96" t="s">
        <v>393</v>
      </c>
      <c r="AJ527" s="90" t="s">
        <v>96</v>
      </c>
      <c r="AX527" t="s">
        <v>393</v>
      </c>
      <c r="AY527" t="s">
        <v>96</v>
      </c>
    </row>
    <row r="528" ht="17.25" spans="25:51">
      <c r="Y528" s="87"/>
      <c r="Z528">
        <f t="shared" si="34"/>
        <v>0</v>
      </c>
      <c r="AA528" t="str">
        <f t="shared" si="32"/>
        <v>杨思支行</v>
      </c>
      <c r="AB528" s="82" t="s">
        <v>451</v>
      </c>
      <c r="AC528" s="82">
        <v>0</v>
      </c>
      <c r="AD528" s="82">
        <v>0</v>
      </c>
      <c r="AE528" s="82">
        <v>1</v>
      </c>
      <c r="AF528" s="82">
        <v>0</v>
      </c>
      <c r="AG528" t="str">
        <f t="shared" si="33"/>
        <v>杨思支行</v>
      </c>
      <c r="AI528" s="90" t="s">
        <v>172</v>
      </c>
      <c r="AJ528" s="90" t="s">
        <v>157</v>
      </c>
      <c r="AX528" t="s">
        <v>172</v>
      </c>
      <c r="AY528" t="s">
        <v>157</v>
      </c>
    </row>
    <row r="529" ht="17.25" spans="25:51">
      <c r="Y529" s="87"/>
      <c r="Z529">
        <f t="shared" si="34"/>
        <v>0</v>
      </c>
      <c r="AA529" t="str">
        <f t="shared" si="32"/>
        <v>高东支行</v>
      </c>
      <c r="AB529" s="82" t="s">
        <v>906</v>
      </c>
      <c r="AC529" s="82">
        <v>0</v>
      </c>
      <c r="AD529" s="82">
        <v>0</v>
      </c>
      <c r="AE529" s="82">
        <v>0</v>
      </c>
      <c r="AF529" s="82">
        <v>0</v>
      </c>
      <c r="AG529" t="str">
        <f t="shared" si="33"/>
        <v>高东支行</v>
      </c>
      <c r="AI529" s="90" t="s">
        <v>907</v>
      </c>
      <c r="AJ529" s="90" t="s">
        <v>96</v>
      </c>
      <c r="AX529" t="s">
        <v>907</v>
      </c>
      <c r="AY529" t="s">
        <v>96</v>
      </c>
    </row>
    <row r="530" ht="17.25" spans="25:51">
      <c r="Y530" s="87"/>
      <c r="Z530">
        <f t="shared" si="34"/>
        <v>0</v>
      </c>
      <c r="AA530" t="str">
        <f t="shared" si="32"/>
        <v>北蔡支行</v>
      </c>
      <c r="AB530" s="82" t="s">
        <v>808</v>
      </c>
      <c r="AC530" s="82">
        <v>0</v>
      </c>
      <c r="AD530" s="82">
        <v>0</v>
      </c>
      <c r="AE530" s="82">
        <v>1</v>
      </c>
      <c r="AF530" s="82">
        <v>0</v>
      </c>
      <c r="AG530" t="str">
        <f t="shared" si="33"/>
        <v>北蔡支行</v>
      </c>
      <c r="AI530" s="90" t="s">
        <v>837</v>
      </c>
      <c r="AJ530" s="90" t="s">
        <v>96</v>
      </c>
      <c r="AX530" t="s">
        <v>837</v>
      </c>
      <c r="AY530" t="s">
        <v>96</v>
      </c>
    </row>
    <row r="531" ht="17.25" spans="25:51">
      <c r="Y531" s="87"/>
      <c r="Z531">
        <f t="shared" si="34"/>
        <v>0</v>
      </c>
      <c r="AA531" t="str">
        <f t="shared" si="32"/>
        <v>三林支行</v>
      </c>
      <c r="AB531" s="82" t="s">
        <v>724</v>
      </c>
      <c r="AC531" s="82">
        <v>0</v>
      </c>
      <c r="AD531" s="82">
        <v>0</v>
      </c>
      <c r="AE531" s="82">
        <v>0</v>
      </c>
      <c r="AF531" s="82">
        <v>0</v>
      </c>
      <c r="AG531" t="str">
        <f t="shared" si="33"/>
        <v>三林支行</v>
      </c>
      <c r="AI531" s="90" t="s">
        <v>365</v>
      </c>
      <c r="AJ531" s="90" t="s">
        <v>96</v>
      </c>
      <c r="AX531" t="s">
        <v>365</v>
      </c>
      <c r="AY531" t="s">
        <v>96</v>
      </c>
    </row>
    <row r="532" ht="17.25" spans="25:51">
      <c r="Y532" s="87"/>
      <c r="Z532">
        <f t="shared" si="34"/>
        <v>0</v>
      </c>
      <c r="AA532" t="str">
        <f t="shared" si="32"/>
        <v>花木支行</v>
      </c>
      <c r="AB532" s="82" t="s">
        <v>237</v>
      </c>
      <c r="AC532" s="82">
        <v>0</v>
      </c>
      <c r="AD532" s="82">
        <v>0</v>
      </c>
      <c r="AE532" s="82">
        <v>0</v>
      </c>
      <c r="AF532" s="82">
        <v>0</v>
      </c>
      <c r="AG532" t="str">
        <f t="shared" si="33"/>
        <v>花木支行</v>
      </c>
      <c r="AI532" s="90" t="s">
        <v>908</v>
      </c>
      <c r="AJ532" s="90" t="s">
        <v>96</v>
      </c>
      <c r="AX532" t="s">
        <v>908</v>
      </c>
      <c r="AY532" t="s">
        <v>96</v>
      </c>
    </row>
    <row r="533" ht="17.25" spans="25:51">
      <c r="Y533" s="87"/>
      <c r="Z533">
        <f t="shared" si="34"/>
        <v>0</v>
      </c>
      <c r="AA533" t="str">
        <f t="shared" si="32"/>
        <v>北蔡支行</v>
      </c>
      <c r="AB533" s="82" t="s">
        <v>794</v>
      </c>
      <c r="AC533" s="82">
        <v>0</v>
      </c>
      <c r="AD533" s="82">
        <v>0</v>
      </c>
      <c r="AE533" s="82">
        <v>0</v>
      </c>
      <c r="AF533" s="82">
        <v>0</v>
      </c>
      <c r="AG533" t="str">
        <f t="shared" si="33"/>
        <v>北蔡支行</v>
      </c>
      <c r="AI533" s="90" t="s">
        <v>909</v>
      </c>
      <c r="AJ533" s="90" t="s">
        <v>96</v>
      </c>
      <c r="AX533" t="s">
        <v>909</v>
      </c>
      <c r="AY533" t="s">
        <v>96</v>
      </c>
    </row>
    <row r="534" ht="17.25" spans="25:51">
      <c r="Y534" s="87"/>
      <c r="Z534">
        <f t="shared" si="34"/>
        <v>0</v>
      </c>
      <c r="AA534" t="str">
        <f t="shared" si="32"/>
        <v>零售市场部</v>
      </c>
      <c r="AB534" s="82" t="s">
        <v>240</v>
      </c>
      <c r="AC534" s="82">
        <v>0</v>
      </c>
      <c r="AD534" s="82">
        <v>0</v>
      </c>
      <c r="AE534" s="82">
        <v>0</v>
      </c>
      <c r="AF534" s="82">
        <v>0</v>
      </c>
      <c r="AG534" t="str">
        <f t="shared" si="33"/>
        <v>零售市场部</v>
      </c>
      <c r="AI534" s="90" t="s">
        <v>910</v>
      </c>
      <c r="AJ534" s="90" t="s">
        <v>96</v>
      </c>
      <c r="AX534" t="s">
        <v>910</v>
      </c>
      <c r="AY534" t="s">
        <v>96</v>
      </c>
    </row>
    <row r="535" ht="17.25" spans="25:51">
      <c r="Y535" s="87"/>
      <c r="Z535">
        <f t="shared" si="34"/>
        <v>0</v>
      </c>
      <c r="AA535" t="str">
        <f t="shared" si="32"/>
        <v>唐镇支行</v>
      </c>
      <c r="AB535" s="82" t="s">
        <v>457</v>
      </c>
      <c r="AC535" s="82">
        <v>0</v>
      </c>
      <c r="AD535" s="82">
        <v>0</v>
      </c>
      <c r="AE535" s="82">
        <v>0</v>
      </c>
      <c r="AF535" s="82">
        <v>0</v>
      </c>
      <c r="AG535" t="str">
        <f t="shared" si="33"/>
        <v>唐镇支行</v>
      </c>
      <c r="AI535" s="93" t="s">
        <v>911</v>
      </c>
      <c r="AJ535" s="90" t="s">
        <v>225</v>
      </c>
      <c r="AX535" t="s">
        <v>911</v>
      </c>
      <c r="AY535" t="s">
        <v>225</v>
      </c>
    </row>
    <row r="536" ht="17.25" spans="25:51">
      <c r="Y536" s="87"/>
      <c r="Z536">
        <f t="shared" si="34"/>
        <v>0</v>
      </c>
      <c r="AA536" t="str">
        <f t="shared" si="32"/>
        <v>三林支行</v>
      </c>
      <c r="AB536" s="82" t="s">
        <v>717</v>
      </c>
      <c r="AC536" s="82">
        <v>0</v>
      </c>
      <c r="AD536" s="82">
        <v>0</v>
      </c>
      <c r="AE536" s="82">
        <v>0</v>
      </c>
      <c r="AF536" s="82">
        <v>0</v>
      </c>
      <c r="AG536" t="str">
        <f t="shared" si="33"/>
        <v>三林支行</v>
      </c>
      <c r="AI536" s="95" t="s">
        <v>552</v>
      </c>
      <c r="AJ536" s="90" t="s">
        <v>225</v>
      </c>
      <c r="AX536" t="s">
        <v>552</v>
      </c>
      <c r="AY536" t="s">
        <v>225</v>
      </c>
    </row>
    <row r="537" ht="17.25" spans="25:51">
      <c r="Y537" s="87"/>
      <c r="Z537">
        <f t="shared" si="34"/>
        <v>0</v>
      </c>
      <c r="AA537" t="str">
        <f t="shared" si="32"/>
        <v>风险管理部</v>
      </c>
      <c r="AB537" s="82" t="s">
        <v>511</v>
      </c>
      <c r="AC537" s="82">
        <v>0</v>
      </c>
      <c r="AD537" s="82">
        <v>0</v>
      </c>
      <c r="AE537" s="82">
        <v>0</v>
      </c>
      <c r="AF537" s="82">
        <v>0</v>
      </c>
      <c r="AG537" t="str">
        <f t="shared" si="33"/>
        <v>风险管理部</v>
      </c>
      <c r="AI537" s="90" t="s">
        <v>416</v>
      </c>
      <c r="AJ537" s="90" t="s">
        <v>225</v>
      </c>
      <c r="AX537" t="s">
        <v>416</v>
      </c>
      <c r="AY537" t="s">
        <v>225</v>
      </c>
    </row>
    <row r="538" ht="17.25" spans="25:51">
      <c r="Y538" s="87"/>
      <c r="Z538">
        <f t="shared" si="34"/>
        <v>0</v>
      </c>
      <c r="AA538">
        <f t="shared" si="32"/>
        <v>0</v>
      </c>
      <c r="AB538" s="82" t="s">
        <v>912</v>
      </c>
      <c r="AC538" s="82">
        <v>0</v>
      </c>
      <c r="AD538" s="82">
        <v>0</v>
      </c>
      <c r="AE538" s="82">
        <v>0</v>
      </c>
      <c r="AF538" s="82">
        <v>0</v>
      </c>
      <c r="AG538">
        <f t="shared" si="33"/>
        <v>0</v>
      </c>
      <c r="AI538" s="96" t="s">
        <v>443</v>
      </c>
      <c r="AJ538" s="90" t="s">
        <v>225</v>
      </c>
      <c r="AX538" t="s">
        <v>443</v>
      </c>
      <c r="AY538" t="s">
        <v>225</v>
      </c>
    </row>
    <row r="539" ht="17.25" spans="25:51">
      <c r="Y539" s="87"/>
      <c r="Z539">
        <f t="shared" si="34"/>
        <v>0</v>
      </c>
      <c r="AA539">
        <f t="shared" si="32"/>
        <v>0</v>
      </c>
      <c r="AB539" s="82" t="s">
        <v>913</v>
      </c>
      <c r="AC539" s="82">
        <v>0</v>
      </c>
      <c r="AD539" s="82">
        <v>0</v>
      </c>
      <c r="AE539" s="82">
        <v>0</v>
      </c>
      <c r="AF539" s="82">
        <v>0</v>
      </c>
      <c r="AG539">
        <f t="shared" si="33"/>
        <v>0</v>
      </c>
      <c r="AI539" s="90" t="s">
        <v>112</v>
      </c>
      <c r="AJ539" s="90" t="s">
        <v>225</v>
      </c>
      <c r="AX539" t="s">
        <v>112</v>
      </c>
      <c r="AY539" t="s">
        <v>225</v>
      </c>
    </row>
    <row r="540" ht="17.25" spans="25:51">
      <c r="Y540" s="87"/>
      <c r="Z540">
        <f t="shared" si="34"/>
        <v>0</v>
      </c>
      <c r="AA540" t="str">
        <f t="shared" si="32"/>
        <v>陆家嘴支行</v>
      </c>
      <c r="AB540" s="82" t="s">
        <v>655</v>
      </c>
      <c r="AC540" s="82">
        <v>0</v>
      </c>
      <c r="AD540" s="82">
        <v>0</v>
      </c>
      <c r="AE540" s="82">
        <v>0</v>
      </c>
      <c r="AF540" s="82">
        <v>0</v>
      </c>
      <c r="AG540" t="str">
        <f t="shared" si="33"/>
        <v>陆家嘴支行</v>
      </c>
      <c r="AI540" s="94" t="s">
        <v>736</v>
      </c>
      <c r="AJ540" s="90" t="s">
        <v>104</v>
      </c>
      <c r="AX540" t="s">
        <v>736</v>
      </c>
      <c r="AY540" t="s">
        <v>104</v>
      </c>
    </row>
    <row r="541" ht="17.25" spans="25:51">
      <c r="Y541" s="87"/>
      <c r="Z541">
        <f t="shared" si="34"/>
        <v>0</v>
      </c>
      <c r="AA541">
        <f t="shared" si="32"/>
        <v>0</v>
      </c>
      <c r="AB541" s="82" t="s">
        <v>914</v>
      </c>
      <c r="AC541" s="82">
        <v>0</v>
      </c>
      <c r="AD541" s="82">
        <v>0</v>
      </c>
      <c r="AE541" s="82">
        <v>0</v>
      </c>
      <c r="AF541" s="82">
        <v>0</v>
      </c>
      <c r="AG541">
        <f t="shared" si="33"/>
        <v>0</v>
      </c>
      <c r="AI541" s="90" t="s">
        <v>360</v>
      </c>
      <c r="AJ541" s="90" t="s">
        <v>104</v>
      </c>
      <c r="AX541" t="s">
        <v>360</v>
      </c>
      <c r="AY541" t="s">
        <v>104</v>
      </c>
    </row>
    <row r="542" ht="17.25" spans="25:51">
      <c r="Y542" s="87"/>
      <c r="Z542">
        <f t="shared" si="34"/>
        <v>0</v>
      </c>
      <c r="AA542" t="str">
        <f t="shared" si="32"/>
        <v>运营管理部</v>
      </c>
      <c r="AB542" s="82" t="s">
        <v>402</v>
      </c>
      <c r="AC542" s="82">
        <v>0</v>
      </c>
      <c r="AD542" s="82">
        <v>0</v>
      </c>
      <c r="AE542" s="82">
        <v>0</v>
      </c>
      <c r="AF542" s="82">
        <v>0</v>
      </c>
      <c r="AG542" t="str">
        <f t="shared" si="33"/>
        <v>运营管理部</v>
      </c>
      <c r="AI542" s="90" t="s">
        <v>825</v>
      </c>
      <c r="AJ542" s="90" t="s">
        <v>104</v>
      </c>
      <c r="AX542" t="s">
        <v>825</v>
      </c>
      <c r="AY542" t="s">
        <v>104</v>
      </c>
    </row>
    <row r="543" ht="17.25" spans="25:51">
      <c r="Y543" s="87"/>
      <c r="Z543">
        <f t="shared" si="34"/>
        <v>0</v>
      </c>
      <c r="AA543" t="str">
        <f t="shared" si="32"/>
        <v>新园路支行</v>
      </c>
      <c r="AB543" s="82" t="s">
        <v>459</v>
      </c>
      <c r="AC543" s="82">
        <v>1</v>
      </c>
      <c r="AD543" s="82">
        <v>0</v>
      </c>
      <c r="AE543" s="82">
        <v>1</v>
      </c>
      <c r="AF543" s="82">
        <v>0</v>
      </c>
      <c r="AG543" t="str">
        <f t="shared" si="33"/>
        <v>新园路支行</v>
      </c>
      <c r="AI543" s="90" t="s">
        <v>626</v>
      </c>
      <c r="AJ543" s="90" t="s">
        <v>104</v>
      </c>
      <c r="AX543" t="s">
        <v>626</v>
      </c>
      <c r="AY543" t="s">
        <v>104</v>
      </c>
    </row>
    <row r="544" ht="17.25" spans="25:51">
      <c r="Y544" s="87"/>
      <c r="Z544">
        <f t="shared" si="34"/>
        <v>0</v>
      </c>
      <c r="AA544" t="str">
        <f t="shared" si="32"/>
        <v>香山分理处</v>
      </c>
      <c r="AB544" s="82" t="s">
        <v>461</v>
      </c>
      <c r="AC544" s="82">
        <v>0</v>
      </c>
      <c r="AD544" s="82">
        <v>0</v>
      </c>
      <c r="AE544" s="82">
        <v>0</v>
      </c>
      <c r="AF544" s="82">
        <v>0</v>
      </c>
      <c r="AG544" t="str">
        <f t="shared" si="33"/>
        <v>香山分理处</v>
      </c>
      <c r="AI544" s="90" t="s">
        <v>218</v>
      </c>
      <c r="AJ544" s="90" t="s">
        <v>104</v>
      </c>
      <c r="AX544" t="s">
        <v>218</v>
      </c>
      <c r="AY544" t="s">
        <v>104</v>
      </c>
    </row>
    <row r="545" ht="17.25" spans="25:51">
      <c r="Y545" s="87"/>
      <c r="Z545">
        <f t="shared" si="34"/>
        <v>0</v>
      </c>
      <c r="AA545">
        <f t="shared" si="32"/>
        <v>0</v>
      </c>
      <c r="AB545" s="82" t="s">
        <v>915</v>
      </c>
      <c r="AC545" s="82">
        <v>0</v>
      </c>
      <c r="AD545" s="82">
        <v>0</v>
      </c>
      <c r="AE545" s="82">
        <v>0</v>
      </c>
      <c r="AF545" s="82">
        <v>0</v>
      </c>
      <c r="AG545">
        <f t="shared" si="33"/>
        <v>0</v>
      </c>
      <c r="AI545" s="90" t="s">
        <v>765</v>
      </c>
      <c r="AJ545" s="90" t="s">
        <v>104</v>
      </c>
      <c r="AX545" t="s">
        <v>765</v>
      </c>
      <c r="AY545" t="s">
        <v>104</v>
      </c>
    </row>
    <row r="546" ht="17.25" spans="25:51">
      <c r="Y546" s="87"/>
      <c r="Z546">
        <f t="shared" si="34"/>
        <v>0</v>
      </c>
      <c r="AA546">
        <f t="shared" si="32"/>
        <v>0</v>
      </c>
      <c r="AB546" s="82" t="s">
        <v>916</v>
      </c>
      <c r="AC546" s="82">
        <v>0</v>
      </c>
      <c r="AD546" s="82">
        <v>0</v>
      </c>
      <c r="AE546" s="82">
        <v>0</v>
      </c>
      <c r="AF546" s="82">
        <v>0</v>
      </c>
      <c r="AG546">
        <f t="shared" si="33"/>
        <v>0</v>
      </c>
      <c r="AI546" s="90" t="s">
        <v>918</v>
      </c>
      <c r="AJ546" s="90" t="s">
        <v>104</v>
      </c>
      <c r="AX546" t="s">
        <v>918</v>
      </c>
      <c r="AY546" t="s">
        <v>104</v>
      </c>
    </row>
    <row r="547" ht="17.25" spans="25:51">
      <c r="Y547" s="87"/>
      <c r="Z547">
        <f t="shared" si="34"/>
        <v>0</v>
      </c>
      <c r="AA547" t="str">
        <f t="shared" si="32"/>
        <v>川沙支行</v>
      </c>
      <c r="AB547" s="82" t="s">
        <v>917</v>
      </c>
      <c r="AC547" s="82">
        <v>0</v>
      </c>
      <c r="AD547" s="82">
        <v>0</v>
      </c>
      <c r="AE547" s="82">
        <v>0</v>
      </c>
      <c r="AF547" s="82">
        <v>0</v>
      </c>
      <c r="AG547" t="str">
        <f t="shared" si="33"/>
        <v>川沙支行</v>
      </c>
      <c r="AI547" s="90" t="s">
        <v>122</v>
      </c>
      <c r="AJ547" s="90" t="s">
        <v>104</v>
      </c>
      <c r="AX547" t="s">
        <v>122</v>
      </c>
      <c r="AY547" t="s">
        <v>104</v>
      </c>
    </row>
    <row r="548" ht="17.25" spans="25:51">
      <c r="Y548" s="87"/>
      <c r="Z548">
        <f t="shared" si="34"/>
        <v>0</v>
      </c>
      <c r="AA548" t="str">
        <f t="shared" si="32"/>
        <v>严桥支行</v>
      </c>
      <c r="AB548" s="82" t="s">
        <v>464</v>
      </c>
      <c r="AC548" s="82">
        <v>0</v>
      </c>
      <c r="AD548" s="82">
        <v>0</v>
      </c>
      <c r="AE548" s="82">
        <v>0</v>
      </c>
      <c r="AF548" s="82">
        <v>0</v>
      </c>
      <c r="AG548" t="str">
        <f t="shared" si="33"/>
        <v>严桥支行</v>
      </c>
      <c r="AI548" s="90" t="s">
        <v>245</v>
      </c>
      <c r="AJ548" s="90" t="s">
        <v>225</v>
      </c>
      <c r="AX548" t="s">
        <v>245</v>
      </c>
      <c r="AY548" t="s">
        <v>225</v>
      </c>
    </row>
    <row r="549" ht="17.25" spans="25:51">
      <c r="Y549" s="87"/>
      <c r="Z549">
        <f t="shared" si="34"/>
        <v>0</v>
      </c>
      <c r="AA549" t="str">
        <f t="shared" si="32"/>
        <v>唐镇支行</v>
      </c>
      <c r="AB549" s="82" t="s">
        <v>919</v>
      </c>
      <c r="AC549" s="82">
        <v>0</v>
      </c>
      <c r="AD549" s="82">
        <v>0</v>
      </c>
      <c r="AE549" s="82">
        <v>0</v>
      </c>
      <c r="AF549" s="82">
        <v>0</v>
      </c>
      <c r="AG549" t="str">
        <f t="shared" si="33"/>
        <v>唐镇支行</v>
      </c>
      <c r="AI549" s="90" t="s">
        <v>180</v>
      </c>
      <c r="AJ549" s="90" t="s">
        <v>104</v>
      </c>
      <c r="AX549" t="s">
        <v>180</v>
      </c>
      <c r="AY549" t="s">
        <v>104</v>
      </c>
    </row>
    <row r="550" ht="17.25" spans="25:51">
      <c r="Y550" s="87"/>
      <c r="Z550">
        <f t="shared" si="34"/>
        <v>0</v>
      </c>
      <c r="AA550" t="str">
        <f t="shared" si="32"/>
        <v>金杨支行</v>
      </c>
      <c r="AB550" s="82" t="s">
        <v>184</v>
      </c>
      <c r="AC550" s="82">
        <v>0</v>
      </c>
      <c r="AD550" s="82">
        <v>0</v>
      </c>
      <c r="AE550" s="82">
        <v>0</v>
      </c>
      <c r="AF550" s="82">
        <v>110000</v>
      </c>
      <c r="AG550" t="str">
        <f t="shared" si="33"/>
        <v>金杨支行</v>
      </c>
      <c r="AI550" s="90" t="s">
        <v>609</v>
      </c>
      <c r="AJ550" s="90" t="s">
        <v>104</v>
      </c>
      <c r="AX550" t="s">
        <v>609</v>
      </c>
      <c r="AY550" t="s">
        <v>104</v>
      </c>
    </row>
    <row r="551" ht="17.25" spans="25:51">
      <c r="Y551" s="87"/>
      <c r="Z551">
        <f t="shared" si="34"/>
        <v>0</v>
      </c>
      <c r="AA551" t="str">
        <f t="shared" si="32"/>
        <v>办公室</v>
      </c>
      <c r="AB551" s="82" t="s">
        <v>98</v>
      </c>
      <c r="AC551" s="82">
        <v>0</v>
      </c>
      <c r="AD551" s="82">
        <v>0</v>
      </c>
      <c r="AE551" s="82">
        <v>0</v>
      </c>
      <c r="AF551" s="82">
        <v>0</v>
      </c>
      <c r="AG551" t="str">
        <f t="shared" si="33"/>
        <v>办公室</v>
      </c>
      <c r="AI551" s="90" t="s">
        <v>921</v>
      </c>
      <c r="AJ551" s="90" t="s">
        <v>104</v>
      </c>
      <c r="AX551" t="s">
        <v>921</v>
      </c>
      <c r="AY551" t="s">
        <v>104</v>
      </c>
    </row>
    <row r="552" ht="17.25" spans="25:51">
      <c r="Y552" s="87"/>
      <c r="Z552">
        <f t="shared" si="34"/>
        <v>0</v>
      </c>
      <c r="AA552">
        <f t="shared" si="32"/>
        <v>0</v>
      </c>
      <c r="AB552" s="82" t="s">
        <v>920</v>
      </c>
      <c r="AC552" s="82">
        <v>0</v>
      </c>
      <c r="AD552" s="82">
        <v>0</v>
      </c>
      <c r="AE552" s="82">
        <v>0</v>
      </c>
      <c r="AF552" s="82">
        <v>0</v>
      </c>
      <c r="AG552">
        <f t="shared" si="33"/>
        <v>0</v>
      </c>
      <c r="AI552" s="90" t="s">
        <v>923</v>
      </c>
      <c r="AJ552" s="90" t="s">
        <v>104</v>
      </c>
      <c r="AX552" t="s">
        <v>923</v>
      </c>
      <c r="AY552" t="s">
        <v>104</v>
      </c>
    </row>
    <row r="553" ht="17.25" spans="25:51">
      <c r="Y553" s="87"/>
      <c r="Z553">
        <f t="shared" si="34"/>
        <v>0</v>
      </c>
      <c r="AA553" t="str">
        <f t="shared" si="32"/>
        <v>东波分理处</v>
      </c>
      <c r="AB553" s="82" t="s">
        <v>922</v>
      </c>
      <c r="AC553" s="82">
        <v>0</v>
      </c>
      <c r="AD553" s="82">
        <v>0</v>
      </c>
      <c r="AE553" s="82">
        <v>0</v>
      </c>
      <c r="AF553" s="82">
        <v>0</v>
      </c>
      <c r="AG553" t="str">
        <f t="shared" si="33"/>
        <v>东波分理处</v>
      </c>
      <c r="AI553" s="95" t="s">
        <v>778</v>
      </c>
      <c r="AJ553" s="90" t="s">
        <v>104</v>
      </c>
      <c r="AX553" t="s">
        <v>778</v>
      </c>
      <c r="AY553" t="s">
        <v>104</v>
      </c>
    </row>
    <row r="554" ht="17.25" spans="25:51">
      <c r="Y554" s="87"/>
      <c r="Z554">
        <f t="shared" si="34"/>
        <v>0</v>
      </c>
      <c r="AA554" t="str">
        <f t="shared" si="32"/>
        <v>运营管理部业务保障部</v>
      </c>
      <c r="AB554" s="82" t="s">
        <v>427</v>
      </c>
      <c r="AC554" s="82">
        <v>0</v>
      </c>
      <c r="AD554" s="82">
        <v>0</v>
      </c>
      <c r="AE554" s="82">
        <v>0</v>
      </c>
      <c r="AF554" s="82">
        <v>0</v>
      </c>
      <c r="AG554" t="str">
        <f t="shared" si="33"/>
        <v>运营管理部业务保障部</v>
      </c>
      <c r="AI554" s="96" t="s">
        <v>924</v>
      </c>
      <c r="AJ554" s="90" t="s">
        <v>104</v>
      </c>
      <c r="AX554" t="s">
        <v>924</v>
      </c>
      <c r="AY554" t="s">
        <v>104</v>
      </c>
    </row>
    <row r="555" ht="17.25" spans="25:51">
      <c r="Y555" s="87"/>
      <c r="Z555">
        <f t="shared" si="34"/>
        <v>0</v>
      </c>
      <c r="AA555" t="str">
        <f t="shared" si="32"/>
        <v>凌兆分理处</v>
      </c>
      <c r="AB555" s="82" t="s">
        <v>772</v>
      </c>
      <c r="AC555" s="82">
        <v>0</v>
      </c>
      <c r="AD555" s="82">
        <v>0</v>
      </c>
      <c r="AE555" s="82">
        <v>0</v>
      </c>
      <c r="AF555" s="82">
        <v>0</v>
      </c>
      <c r="AG555" t="str">
        <f t="shared" si="33"/>
        <v>凌兆分理处</v>
      </c>
      <c r="AI555" s="90" t="s">
        <v>477</v>
      </c>
      <c r="AJ555" s="90" t="s">
        <v>88</v>
      </c>
      <c r="AX555" t="s">
        <v>477</v>
      </c>
      <c r="AY555" t="s">
        <v>88</v>
      </c>
    </row>
    <row r="556" ht="17.25" spans="25:51">
      <c r="Y556" s="87"/>
      <c r="Z556">
        <f t="shared" si="34"/>
        <v>0</v>
      </c>
      <c r="AA556" t="str">
        <f t="shared" si="32"/>
        <v>人力资源部</v>
      </c>
      <c r="AB556" s="82" t="s">
        <v>178</v>
      </c>
      <c r="AC556" s="82">
        <v>0</v>
      </c>
      <c r="AD556" s="82">
        <v>0</v>
      </c>
      <c r="AE556" s="82">
        <v>0</v>
      </c>
      <c r="AF556" s="82">
        <v>0</v>
      </c>
      <c r="AG556" t="str">
        <f t="shared" si="33"/>
        <v>人力资源部</v>
      </c>
      <c r="AI556" s="90" t="s">
        <v>373</v>
      </c>
      <c r="AJ556" s="90" t="s">
        <v>88</v>
      </c>
      <c r="AX556" t="s">
        <v>373</v>
      </c>
      <c r="AY556" t="s">
        <v>88</v>
      </c>
    </row>
    <row r="557" ht="17.25" spans="25:51">
      <c r="Y557" s="87"/>
      <c r="Z557">
        <f t="shared" si="34"/>
        <v>0</v>
      </c>
      <c r="AA557" t="str">
        <f t="shared" si="32"/>
        <v>金杨支行</v>
      </c>
      <c r="AB557" s="82" t="s">
        <v>859</v>
      </c>
      <c r="AC557" s="82">
        <v>0</v>
      </c>
      <c r="AD557" s="82">
        <v>78000</v>
      </c>
      <c r="AE557" s="82">
        <v>0</v>
      </c>
      <c r="AF557" s="82">
        <v>433000</v>
      </c>
      <c r="AG557" t="str">
        <f t="shared" si="33"/>
        <v>金杨支行</v>
      </c>
      <c r="AI557" s="90" t="s">
        <v>134</v>
      </c>
      <c r="AJ557" s="90" t="s">
        <v>88</v>
      </c>
      <c r="AX557" t="s">
        <v>134</v>
      </c>
      <c r="AY557" t="s">
        <v>88</v>
      </c>
    </row>
    <row r="558" ht="17.25" spans="25:51">
      <c r="Y558" s="87"/>
      <c r="Z558">
        <f t="shared" si="34"/>
        <v>0</v>
      </c>
      <c r="AA558">
        <f t="shared" si="32"/>
        <v>0</v>
      </c>
      <c r="AB558" s="82" t="s">
        <v>925</v>
      </c>
      <c r="AC558" s="82">
        <v>0</v>
      </c>
      <c r="AD558" s="82">
        <v>0</v>
      </c>
      <c r="AE558" s="82">
        <v>0</v>
      </c>
      <c r="AF558" s="82">
        <v>0</v>
      </c>
      <c r="AG558">
        <f t="shared" si="33"/>
        <v>0</v>
      </c>
      <c r="AI558" s="90" t="s">
        <v>709</v>
      </c>
      <c r="AJ558" s="90" t="s">
        <v>88</v>
      </c>
      <c r="AX558" t="s">
        <v>709</v>
      </c>
      <c r="AY558" t="s">
        <v>88</v>
      </c>
    </row>
    <row r="559" ht="17.25" spans="25:51">
      <c r="Y559" s="87"/>
      <c r="Z559">
        <f t="shared" si="34"/>
        <v>0</v>
      </c>
      <c r="AA559">
        <f t="shared" si="32"/>
        <v>0</v>
      </c>
      <c r="AB559" s="82" t="s">
        <v>926</v>
      </c>
      <c r="AC559" s="82">
        <v>0</v>
      </c>
      <c r="AD559" s="82">
        <v>0</v>
      </c>
      <c r="AE559" s="82">
        <v>0</v>
      </c>
      <c r="AF559" s="82">
        <v>0</v>
      </c>
      <c r="AG559">
        <f t="shared" si="33"/>
        <v>0</v>
      </c>
      <c r="AI559" s="90" t="s">
        <v>773</v>
      </c>
      <c r="AJ559" s="90" t="s">
        <v>88</v>
      </c>
      <c r="AX559" t="s">
        <v>773</v>
      </c>
      <c r="AY559" t="s">
        <v>88</v>
      </c>
    </row>
    <row r="560" ht="17.25" spans="25:51">
      <c r="Y560" s="87"/>
      <c r="Z560">
        <f t="shared" si="34"/>
        <v>0</v>
      </c>
      <c r="AA560" t="str">
        <f t="shared" si="32"/>
        <v>黄楼支行</v>
      </c>
      <c r="AB560" s="82" t="s">
        <v>467</v>
      </c>
      <c r="AC560" s="82">
        <v>0</v>
      </c>
      <c r="AD560" s="82">
        <v>0</v>
      </c>
      <c r="AE560" s="82">
        <v>0</v>
      </c>
      <c r="AF560" s="82">
        <v>2000</v>
      </c>
      <c r="AG560" t="str">
        <f t="shared" si="33"/>
        <v>黄楼支行</v>
      </c>
      <c r="AI560" s="90" t="s">
        <v>654</v>
      </c>
      <c r="AJ560" s="90" t="s">
        <v>88</v>
      </c>
      <c r="AX560" t="s">
        <v>654</v>
      </c>
      <c r="AY560" t="s">
        <v>88</v>
      </c>
    </row>
    <row r="561" ht="17.25" spans="25:51">
      <c r="Y561" s="87"/>
      <c r="Z561">
        <f t="shared" si="34"/>
        <v>0</v>
      </c>
      <c r="AA561" t="str">
        <f t="shared" si="32"/>
        <v>六里支行</v>
      </c>
      <c r="AB561" s="82" t="s">
        <v>814</v>
      </c>
      <c r="AC561" s="82">
        <v>0</v>
      </c>
      <c r="AD561" s="82">
        <v>0</v>
      </c>
      <c r="AE561" s="82">
        <v>0</v>
      </c>
      <c r="AF561" s="82">
        <v>19880</v>
      </c>
      <c r="AG561" t="str">
        <f t="shared" si="33"/>
        <v>六里支行</v>
      </c>
      <c r="AI561" s="95" t="s">
        <v>927</v>
      </c>
      <c r="AJ561" s="90" t="s">
        <v>88</v>
      </c>
      <c r="AX561" t="s">
        <v>927</v>
      </c>
      <c r="AY561" t="s">
        <v>88</v>
      </c>
    </row>
    <row r="562" ht="17.25" spans="25:51">
      <c r="Y562" s="87"/>
      <c r="Z562">
        <f t="shared" si="34"/>
        <v>0</v>
      </c>
      <c r="AA562" t="str">
        <f t="shared" si="32"/>
        <v>孙桥支行</v>
      </c>
      <c r="AB562" s="82" t="s">
        <v>468</v>
      </c>
      <c r="AC562" s="82">
        <v>0</v>
      </c>
      <c r="AD562" s="82">
        <v>0</v>
      </c>
      <c r="AE562" s="82">
        <v>0</v>
      </c>
      <c r="AF562" s="82">
        <v>0</v>
      </c>
      <c r="AG562" t="str">
        <f t="shared" si="33"/>
        <v>孙桥支行</v>
      </c>
      <c r="AI562" s="90" t="s">
        <v>929</v>
      </c>
      <c r="AJ562" s="90" t="s">
        <v>88</v>
      </c>
      <c r="AX562" t="s">
        <v>929</v>
      </c>
      <c r="AY562" t="s">
        <v>88</v>
      </c>
    </row>
    <row r="563" ht="17.25" spans="25:51">
      <c r="Y563" s="87"/>
      <c r="Z563">
        <f t="shared" si="34"/>
        <v>0</v>
      </c>
      <c r="AA563">
        <f t="shared" si="32"/>
        <v>0</v>
      </c>
      <c r="AB563" s="82" t="s">
        <v>928</v>
      </c>
      <c r="AC563" s="82">
        <v>0</v>
      </c>
      <c r="AD563" s="82">
        <v>0</v>
      </c>
      <c r="AE563" s="82">
        <v>0</v>
      </c>
      <c r="AF563" s="82">
        <v>0</v>
      </c>
      <c r="AG563">
        <f t="shared" si="33"/>
        <v>0</v>
      </c>
      <c r="AI563" s="90" t="s">
        <v>931</v>
      </c>
      <c r="AJ563" s="90" t="s">
        <v>82</v>
      </c>
      <c r="AX563" t="s">
        <v>931</v>
      </c>
      <c r="AY563" t="s">
        <v>82</v>
      </c>
    </row>
    <row r="564" ht="17.25" spans="25:51">
      <c r="Y564" s="87"/>
      <c r="Z564">
        <f t="shared" si="34"/>
        <v>0</v>
      </c>
      <c r="AA564" t="str">
        <f t="shared" si="32"/>
        <v>江镇支行</v>
      </c>
      <c r="AB564" s="82" t="s">
        <v>930</v>
      </c>
      <c r="AC564" s="82">
        <v>0</v>
      </c>
      <c r="AD564" s="82">
        <v>0</v>
      </c>
      <c r="AE564" s="82">
        <v>0</v>
      </c>
      <c r="AF564" s="82">
        <v>0</v>
      </c>
      <c r="AG564" t="str">
        <f t="shared" si="33"/>
        <v>江镇支行</v>
      </c>
      <c r="AI564" s="90" t="s">
        <v>440</v>
      </c>
      <c r="AJ564" s="90" t="s">
        <v>82</v>
      </c>
      <c r="AX564" t="s">
        <v>440</v>
      </c>
      <c r="AY564" t="s">
        <v>82</v>
      </c>
    </row>
    <row r="565" ht="17.25" spans="25:51">
      <c r="Y565" s="87"/>
      <c r="Z565">
        <f t="shared" si="34"/>
        <v>0</v>
      </c>
      <c r="AA565">
        <f t="shared" si="32"/>
        <v>0</v>
      </c>
      <c r="AB565" s="82" t="s">
        <v>932</v>
      </c>
      <c r="AC565" s="82">
        <v>0</v>
      </c>
      <c r="AD565" s="82">
        <v>0</v>
      </c>
      <c r="AE565" s="82">
        <v>0</v>
      </c>
      <c r="AF565" s="82">
        <v>0</v>
      </c>
      <c r="AG565">
        <f t="shared" si="33"/>
        <v>0</v>
      </c>
      <c r="AI565" s="90" t="s">
        <v>514</v>
      </c>
      <c r="AJ565" s="90" t="s">
        <v>82</v>
      </c>
      <c r="AX565" t="s">
        <v>514</v>
      </c>
      <c r="AY565" t="s">
        <v>82</v>
      </c>
    </row>
    <row r="566" ht="17.25" spans="25:51">
      <c r="Y566" s="87"/>
      <c r="Z566">
        <f t="shared" si="34"/>
        <v>0</v>
      </c>
      <c r="AA566" t="str">
        <f t="shared" si="32"/>
        <v>花木支行</v>
      </c>
      <c r="AB566" s="82" t="s">
        <v>696</v>
      </c>
      <c r="AC566" s="82">
        <v>0</v>
      </c>
      <c r="AD566" s="82">
        <v>0</v>
      </c>
      <c r="AE566" s="82">
        <v>0</v>
      </c>
      <c r="AF566" s="82">
        <v>0</v>
      </c>
      <c r="AG566" t="str">
        <f t="shared" si="33"/>
        <v>花木支行</v>
      </c>
      <c r="AI566" s="90" t="s">
        <v>354</v>
      </c>
      <c r="AJ566" s="90" t="s">
        <v>82</v>
      </c>
      <c r="AX566" t="s">
        <v>354</v>
      </c>
      <c r="AY566" t="s">
        <v>82</v>
      </c>
    </row>
    <row r="567" ht="17.25" spans="25:51">
      <c r="Y567" s="87"/>
      <c r="Z567">
        <f t="shared" si="34"/>
        <v>0</v>
      </c>
      <c r="AA567" t="str">
        <f t="shared" si="32"/>
        <v>零售市场部</v>
      </c>
      <c r="AB567" s="82" t="s">
        <v>189</v>
      </c>
      <c r="AC567" s="82">
        <v>3</v>
      </c>
      <c r="AD567" s="82">
        <v>390000</v>
      </c>
      <c r="AE567" s="82">
        <v>36</v>
      </c>
      <c r="AF567" s="82">
        <v>2589700</v>
      </c>
      <c r="AG567" t="str">
        <f t="shared" si="33"/>
        <v>零售市场部</v>
      </c>
      <c r="AI567" s="90" t="s">
        <v>922</v>
      </c>
      <c r="AJ567" s="90" t="s">
        <v>82</v>
      </c>
      <c r="AX567" t="s">
        <v>922</v>
      </c>
      <c r="AY567" t="s">
        <v>82</v>
      </c>
    </row>
    <row r="568" ht="17.25" spans="25:51">
      <c r="Y568" s="87"/>
      <c r="Z568">
        <f t="shared" si="34"/>
        <v>0</v>
      </c>
      <c r="AA568" t="str">
        <f t="shared" si="32"/>
        <v>北蔡支行</v>
      </c>
      <c r="AB568" s="82" t="s">
        <v>793</v>
      </c>
      <c r="AC568" s="82">
        <v>0</v>
      </c>
      <c r="AD568" s="82">
        <v>0</v>
      </c>
      <c r="AE568" s="82">
        <v>0</v>
      </c>
      <c r="AF568" s="82">
        <v>0</v>
      </c>
      <c r="AG568" t="str">
        <f t="shared" si="33"/>
        <v>北蔡支行</v>
      </c>
      <c r="AI568" s="93" t="s">
        <v>934</v>
      </c>
      <c r="AJ568" s="90" t="s">
        <v>82</v>
      </c>
      <c r="AX568" t="s">
        <v>934</v>
      </c>
      <c r="AY568" t="s">
        <v>82</v>
      </c>
    </row>
    <row r="569" ht="17.25" spans="25:51">
      <c r="Y569" s="87"/>
      <c r="Z569">
        <f t="shared" si="34"/>
        <v>0</v>
      </c>
      <c r="AA569">
        <f t="shared" si="32"/>
        <v>0</v>
      </c>
      <c r="AB569" s="82" t="s">
        <v>933</v>
      </c>
      <c r="AC569" s="82">
        <v>0</v>
      </c>
      <c r="AD569" s="82">
        <v>0</v>
      </c>
      <c r="AE569" s="82">
        <v>0</v>
      </c>
      <c r="AF569" s="82">
        <v>0</v>
      </c>
      <c r="AG569">
        <f t="shared" si="33"/>
        <v>0</v>
      </c>
      <c r="AI569" s="95" t="s">
        <v>935</v>
      </c>
      <c r="AJ569" s="90" t="s">
        <v>82</v>
      </c>
      <c r="AX569" t="s">
        <v>935</v>
      </c>
      <c r="AY569" t="s">
        <v>82</v>
      </c>
    </row>
    <row r="570" ht="17.25" spans="25:51">
      <c r="Y570" s="87"/>
      <c r="Z570">
        <f t="shared" si="34"/>
        <v>0</v>
      </c>
      <c r="AA570" t="str">
        <f t="shared" si="32"/>
        <v>合庆支行</v>
      </c>
      <c r="AB570" s="82" t="s">
        <v>471</v>
      </c>
      <c r="AC570" s="82">
        <v>0</v>
      </c>
      <c r="AD570" s="82">
        <v>0</v>
      </c>
      <c r="AE570" s="82">
        <v>0</v>
      </c>
      <c r="AF570" s="82">
        <v>0</v>
      </c>
      <c r="AG570" t="str">
        <f t="shared" si="33"/>
        <v>合庆支行</v>
      </c>
      <c r="AI570" s="96" t="s">
        <v>937</v>
      </c>
      <c r="AJ570" s="90" t="s">
        <v>51</v>
      </c>
      <c r="AX570" t="s">
        <v>937</v>
      </c>
      <c r="AY570" t="s">
        <v>51</v>
      </c>
    </row>
    <row r="571" ht="17.25" spans="25:51">
      <c r="Y571" s="87"/>
      <c r="Z571">
        <f t="shared" si="34"/>
        <v>0</v>
      </c>
      <c r="AA571" t="str">
        <f t="shared" si="32"/>
        <v>川沙支行</v>
      </c>
      <c r="AB571" s="82" t="s">
        <v>936</v>
      </c>
      <c r="AC571" s="82">
        <v>0</v>
      </c>
      <c r="AD571" s="82">
        <v>0</v>
      </c>
      <c r="AE571" s="82">
        <v>0</v>
      </c>
      <c r="AF571" s="82">
        <v>0</v>
      </c>
      <c r="AG571" t="str">
        <f t="shared" si="33"/>
        <v>川沙支行</v>
      </c>
      <c r="AI571" s="90" t="s">
        <v>938</v>
      </c>
      <c r="AJ571" s="90" t="s">
        <v>51</v>
      </c>
      <c r="AX571" t="s">
        <v>938</v>
      </c>
      <c r="AY571" t="s">
        <v>51</v>
      </c>
    </row>
    <row r="572" ht="17.25" spans="25:51">
      <c r="Y572" s="87"/>
      <c r="Z572">
        <f t="shared" si="34"/>
        <v>0</v>
      </c>
      <c r="AA572" t="str">
        <f t="shared" si="32"/>
        <v>严桥支行</v>
      </c>
      <c r="AB572" s="82" t="s">
        <v>473</v>
      </c>
      <c r="AC572" s="82">
        <v>0</v>
      </c>
      <c r="AD572" s="82">
        <v>0</v>
      </c>
      <c r="AE572" s="82">
        <v>1</v>
      </c>
      <c r="AF572" s="82">
        <v>0</v>
      </c>
      <c r="AG572" t="str">
        <f t="shared" si="33"/>
        <v>严桥支行</v>
      </c>
      <c r="AI572" s="90" t="s">
        <v>129</v>
      </c>
      <c r="AJ572" s="90" t="s">
        <v>51</v>
      </c>
      <c r="AX572" t="s">
        <v>129</v>
      </c>
      <c r="AY572" t="s">
        <v>51</v>
      </c>
    </row>
    <row r="573" ht="17.25" spans="25:51">
      <c r="Y573" s="87"/>
      <c r="Z573">
        <f t="shared" si="34"/>
        <v>0</v>
      </c>
      <c r="AA573">
        <f t="shared" si="32"/>
        <v>0</v>
      </c>
      <c r="AB573" s="82" t="s">
        <v>939</v>
      </c>
      <c r="AC573" s="82">
        <v>0</v>
      </c>
      <c r="AD573" s="82">
        <v>0</v>
      </c>
      <c r="AE573" s="82">
        <v>0</v>
      </c>
      <c r="AF573" s="82">
        <v>0</v>
      </c>
      <c r="AG573">
        <f t="shared" si="33"/>
        <v>0</v>
      </c>
      <c r="AI573" s="90" t="s">
        <v>885</v>
      </c>
      <c r="AJ573" s="90" t="s">
        <v>51</v>
      </c>
      <c r="AX573" t="s">
        <v>885</v>
      </c>
      <c r="AY573" t="s">
        <v>51</v>
      </c>
    </row>
    <row r="574" ht="17.25" spans="25:51">
      <c r="Y574" s="87"/>
      <c r="Z574">
        <f t="shared" si="34"/>
        <v>0</v>
      </c>
      <c r="AA574" t="str">
        <f t="shared" si="32"/>
        <v>东波分理处</v>
      </c>
      <c r="AB574" s="82" t="s">
        <v>931</v>
      </c>
      <c r="AC574" s="82">
        <v>0</v>
      </c>
      <c r="AD574" s="82">
        <v>0</v>
      </c>
      <c r="AE574" s="82">
        <v>0</v>
      </c>
      <c r="AF574" s="82">
        <v>0</v>
      </c>
      <c r="AG574" t="str">
        <f t="shared" si="33"/>
        <v>东波分理处</v>
      </c>
      <c r="AI574" s="90" t="s">
        <v>941</v>
      </c>
      <c r="AJ574" s="90" t="s">
        <v>51</v>
      </c>
      <c r="AX574" t="s">
        <v>941</v>
      </c>
      <c r="AY574" t="s">
        <v>51</v>
      </c>
    </row>
    <row r="575" ht="17.25" spans="25:51">
      <c r="Y575" s="87"/>
      <c r="Z575">
        <f t="shared" si="34"/>
        <v>0</v>
      </c>
      <c r="AA575">
        <f t="shared" si="32"/>
        <v>0</v>
      </c>
      <c r="AB575" s="82" t="s">
        <v>940</v>
      </c>
      <c r="AC575" s="82">
        <v>0</v>
      </c>
      <c r="AD575" s="82">
        <v>0</v>
      </c>
      <c r="AE575" s="82">
        <v>0</v>
      </c>
      <c r="AF575" s="82">
        <v>0</v>
      </c>
      <c r="AG575">
        <f t="shared" si="33"/>
        <v>0</v>
      </c>
      <c r="AI575" s="90" t="s">
        <v>943</v>
      </c>
      <c r="AJ575" s="90" t="s">
        <v>51</v>
      </c>
      <c r="AX575" t="s">
        <v>943</v>
      </c>
      <c r="AY575" t="s">
        <v>51</v>
      </c>
    </row>
    <row r="576" ht="17.25" spans="25:51">
      <c r="Y576" s="87"/>
      <c r="Z576">
        <f t="shared" si="34"/>
        <v>0</v>
      </c>
      <c r="AA576" t="str">
        <f t="shared" si="32"/>
        <v>益江分理处</v>
      </c>
      <c r="AB576" s="82" t="s">
        <v>942</v>
      </c>
      <c r="AC576" s="82">
        <v>0</v>
      </c>
      <c r="AD576" s="82">
        <v>0</v>
      </c>
      <c r="AE576" s="82">
        <v>0</v>
      </c>
      <c r="AF576" s="82">
        <v>0</v>
      </c>
      <c r="AG576" t="str">
        <f t="shared" si="33"/>
        <v>益江分理处</v>
      </c>
      <c r="AI576" s="90" t="s">
        <v>222</v>
      </c>
      <c r="AJ576" s="90" t="s">
        <v>51</v>
      </c>
      <c r="AX576" t="s">
        <v>222</v>
      </c>
      <c r="AY576" t="s">
        <v>51</v>
      </c>
    </row>
    <row r="577" ht="17.25" spans="25:51">
      <c r="Y577" s="87"/>
      <c r="Z577">
        <f t="shared" si="34"/>
        <v>0</v>
      </c>
      <c r="AA577" t="str">
        <f t="shared" si="32"/>
        <v>运营管理部</v>
      </c>
      <c r="AB577" s="82" t="s">
        <v>372</v>
      </c>
      <c r="AC577" s="82">
        <v>0</v>
      </c>
      <c r="AD577" s="82">
        <v>0</v>
      </c>
      <c r="AE577" s="82">
        <v>0</v>
      </c>
      <c r="AF577" s="82">
        <v>0</v>
      </c>
      <c r="AG577" t="str">
        <f t="shared" si="33"/>
        <v>运营管理部</v>
      </c>
      <c r="AI577" s="90" t="s">
        <v>287</v>
      </c>
      <c r="AJ577" s="90" t="s">
        <v>51</v>
      </c>
      <c r="AX577" t="s">
        <v>287</v>
      </c>
      <c r="AY577" t="s">
        <v>51</v>
      </c>
    </row>
    <row r="578" ht="17.25" spans="25:51">
      <c r="Y578" s="87"/>
      <c r="Z578">
        <f t="shared" si="34"/>
        <v>0</v>
      </c>
      <c r="AA578" t="str">
        <f t="shared" ref="AA578:AA641" si="35">AG578</f>
        <v>妙境支行</v>
      </c>
      <c r="AB578" s="82" t="s">
        <v>944</v>
      </c>
      <c r="AC578" s="82">
        <v>0</v>
      </c>
      <c r="AD578" s="82">
        <v>0</v>
      </c>
      <c r="AE578" s="82">
        <v>0</v>
      </c>
      <c r="AF578" s="82">
        <v>0</v>
      </c>
      <c r="AG578" t="str">
        <f t="shared" ref="AG578:AG641" si="36">IFERROR(VLOOKUP(AB578,$AI:$AJ,2,FALSE),0)</f>
        <v>妙境支行</v>
      </c>
      <c r="AI578" s="90" t="s">
        <v>577</v>
      </c>
      <c r="AJ578" s="90" t="s">
        <v>51</v>
      </c>
      <c r="AX578" t="s">
        <v>577</v>
      </c>
      <c r="AY578" t="s">
        <v>51</v>
      </c>
    </row>
    <row r="579" ht="17.25" spans="25:51">
      <c r="Y579" s="87"/>
      <c r="Z579">
        <f t="shared" si="34"/>
        <v>0</v>
      </c>
      <c r="AA579" t="str">
        <f t="shared" si="35"/>
        <v>东沟支行</v>
      </c>
      <c r="AB579" s="82" t="s">
        <v>927</v>
      </c>
      <c r="AC579" s="82">
        <v>0</v>
      </c>
      <c r="AD579" s="82">
        <v>0</v>
      </c>
      <c r="AE579" s="82">
        <v>0</v>
      </c>
      <c r="AF579" s="82">
        <v>0</v>
      </c>
      <c r="AG579" t="str">
        <f t="shared" si="36"/>
        <v>东沟支行</v>
      </c>
      <c r="AI579" s="90" t="s">
        <v>480</v>
      </c>
      <c r="AJ579" s="90" t="s">
        <v>51</v>
      </c>
      <c r="AX579" t="s">
        <v>480</v>
      </c>
      <c r="AY579" t="s">
        <v>51</v>
      </c>
    </row>
    <row r="580" ht="17.25" spans="25:51">
      <c r="Y580" s="87"/>
      <c r="Z580">
        <f t="shared" ref="Z580:Z643" si="37">P580-Y580</f>
        <v>0</v>
      </c>
      <c r="AA580">
        <f t="shared" si="35"/>
        <v>0</v>
      </c>
      <c r="AB580" s="82" t="s">
        <v>945</v>
      </c>
      <c r="AC580" s="82">
        <v>0</v>
      </c>
      <c r="AD580" s="82">
        <v>0</v>
      </c>
      <c r="AE580" s="82">
        <v>0</v>
      </c>
      <c r="AF580" s="82">
        <v>0</v>
      </c>
      <c r="AG580">
        <f t="shared" si="36"/>
        <v>0</v>
      </c>
      <c r="AI580" s="90" t="s">
        <v>906</v>
      </c>
      <c r="AJ580" s="90" t="s">
        <v>51</v>
      </c>
      <c r="AX580" t="s">
        <v>906</v>
      </c>
      <c r="AY580" t="s">
        <v>51</v>
      </c>
    </row>
    <row r="581" ht="17.25" spans="25:51">
      <c r="Y581" s="87"/>
      <c r="Z581">
        <f t="shared" si="37"/>
        <v>0</v>
      </c>
      <c r="AA581" t="str">
        <f t="shared" si="35"/>
        <v>张江支行</v>
      </c>
      <c r="AB581" s="82" t="s">
        <v>475</v>
      </c>
      <c r="AC581" s="82">
        <v>0</v>
      </c>
      <c r="AD581" s="82">
        <v>0</v>
      </c>
      <c r="AE581" s="82">
        <v>0</v>
      </c>
      <c r="AF581" s="82">
        <v>6000</v>
      </c>
      <c r="AG581" t="str">
        <f t="shared" si="36"/>
        <v>张江支行</v>
      </c>
      <c r="AI581" s="90" t="s">
        <v>489</v>
      </c>
      <c r="AJ581" s="90" t="s">
        <v>51</v>
      </c>
      <c r="AX581" t="s">
        <v>489</v>
      </c>
      <c r="AY581" t="s">
        <v>51</v>
      </c>
    </row>
    <row r="582" ht="17.25" spans="25:51">
      <c r="Y582" s="87"/>
      <c r="Z582">
        <f t="shared" si="37"/>
        <v>0</v>
      </c>
      <c r="AA582" t="str">
        <f t="shared" si="35"/>
        <v>合庆支行</v>
      </c>
      <c r="AB582" s="82" t="s">
        <v>946</v>
      </c>
      <c r="AC582" s="82">
        <v>0</v>
      </c>
      <c r="AD582" s="82">
        <v>0</v>
      </c>
      <c r="AE582" s="82">
        <v>0</v>
      </c>
      <c r="AF582" s="82">
        <v>0</v>
      </c>
      <c r="AG582" t="str">
        <f t="shared" si="36"/>
        <v>合庆支行</v>
      </c>
      <c r="AI582" s="90" t="s">
        <v>948</v>
      </c>
      <c r="AJ582" s="90" t="s">
        <v>51</v>
      </c>
      <c r="AX582" t="s">
        <v>948</v>
      </c>
      <c r="AY582" t="s">
        <v>51</v>
      </c>
    </row>
    <row r="583" ht="17.25" spans="25:51">
      <c r="Y583" s="87"/>
      <c r="Z583">
        <f t="shared" si="37"/>
        <v>0</v>
      </c>
      <c r="AA583">
        <f t="shared" si="35"/>
        <v>0</v>
      </c>
      <c r="AB583" s="82" t="s">
        <v>947</v>
      </c>
      <c r="AC583" s="82">
        <v>0</v>
      </c>
      <c r="AD583" s="82">
        <v>0</v>
      </c>
      <c r="AE583" s="82">
        <v>0</v>
      </c>
      <c r="AF583" s="82">
        <v>0</v>
      </c>
      <c r="AG583">
        <f t="shared" si="36"/>
        <v>0</v>
      </c>
      <c r="AI583" s="90" t="s">
        <v>949</v>
      </c>
      <c r="AJ583" s="90" t="s">
        <v>51</v>
      </c>
      <c r="AX583" t="s">
        <v>949</v>
      </c>
      <c r="AY583" t="s">
        <v>51</v>
      </c>
    </row>
    <row r="584" ht="17.25" spans="25:51">
      <c r="Y584" s="87"/>
      <c r="Z584">
        <f t="shared" si="37"/>
        <v>0</v>
      </c>
      <c r="AA584" t="str">
        <f t="shared" si="35"/>
        <v>和炯路支行</v>
      </c>
      <c r="AB584" s="82" t="s">
        <v>751</v>
      </c>
      <c r="AC584" s="82">
        <v>0</v>
      </c>
      <c r="AD584" s="82">
        <v>0</v>
      </c>
      <c r="AE584" s="82">
        <v>0</v>
      </c>
      <c r="AF584" s="82">
        <v>0</v>
      </c>
      <c r="AG584" t="str">
        <f t="shared" si="36"/>
        <v>和炯路支行</v>
      </c>
      <c r="AI584" s="95" t="s">
        <v>510</v>
      </c>
      <c r="AJ584" s="90" t="s">
        <v>199</v>
      </c>
      <c r="AX584" t="s">
        <v>510</v>
      </c>
      <c r="AY584" t="s">
        <v>199</v>
      </c>
    </row>
    <row r="585" ht="17.25" spans="25:51">
      <c r="Y585" s="87"/>
      <c r="Z585">
        <f t="shared" si="37"/>
        <v>0</v>
      </c>
      <c r="AA585" t="str">
        <f t="shared" si="35"/>
        <v>三林支行</v>
      </c>
      <c r="AB585" s="82" t="s">
        <v>720</v>
      </c>
      <c r="AC585" s="82">
        <v>0</v>
      </c>
      <c r="AD585" s="82">
        <v>0</v>
      </c>
      <c r="AE585" s="82">
        <v>0</v>
      </c>
      <c r="AF585" s="82">
        <v>0</v>
      </c>
      <c r="AG585" t="str">
        <f t="shared" si="36"/>
        <v>三林支行</v>
      </c>
      <c r="AI585" s="96" t="s">
        <v>531</v>
      </c>
      <c r="AJ585" s="90" t="s">
        <v>199</v>
      </c>
      <c r="AX585" t="s">
        <v>531</v>
      </c>
      <c r="AY585" t="s">
        <v>199</v>
      </c>
    </row>
    <row r="586" ht="17.25" spans="25:51">
      <c r="Y586" s="87"/>
      <c r="Z586">
        <f t="shared" si="37"/>
        <v>0</v>
      </c>
      <c r="AA586">
        <f t="shared" si="35"/>
        <v>0</v>
      </c>
      <c r="AB586" s="82" t="s">
        <v>950</v>
      </c>
      <c r="AC586" s="82">
        <v>0</v>
      </c>
      <c r="AD586" s="82">
        <v>0</v>
      </c>
      <c r="AE586" s="82">
        <v>0</v>
      </c>
      <c r="AF586" s="82">
        <v>0</v>
      </c>
      <c r="AG586">
        <f t="shared" si="36"/>
        <v>0</v>
      </c>
      <c r="AI586" s="96" t="s">
        <v>94</v>
      </c>
      <c r="AJ586" s="90" t="s">
        <v>199</v>
      </c>
      <c r="AX586" t="s">
        <v>94</v>
      </c>
      <c r="AY586" t="s">
        <v>199</v>
      </c>
    </row>
    <row r="587" ht="17.25" spans="25:51">
      <c r="Y587" s="87"/>
      <c r="Z587">
        <f t="shared" si="37"/>
        <v>0</v>
      </c>
      <c r="AA587" t="str">
        <f t="shared" si="35"/>
        <v>高东支行</v>
      </c>
      <c r="AB587" s="82" t="s">
        <v>943</v>
      </c>
      <c r="AC587" s="82">
        <v>0</v>
      </c>
      <c r="AD587" s="82">
        <v>0</v>
      </c>
      <c r="AE587" s="82">
        <v>0</v>
      </c>
      <c r="AF587" s="82">
        <v>0</v>
      </c>
      <c r="AG587" t="str">
        <f t="shared" si="36"/>
        <v>高东支行</v>
      </c>
      <c r="AI587" s="90" t="s">
        <v>951</v>
      </c>
      <c r="AJ587" s="90" t="s">
        <v>199</v>
      </c>
      <c r="AX587" t="s">
        <v>951</v>
      </c>
      <c r="AY587" t="s">
        <v>199</v>
      </c>
    </row>
    <row r="588" ht="17.25" spans="25:51">
      <c r="Y588" s="87"/>
      <c r="Z588">
        <f t="shared" si="37"/>
        <v>0</v>
      </c>
      <c r="AA588" t="str">
        <f t="shared" si="35"/>
        <v>东沟支行</v>
      </c>
      <c r="AB588" s="82" t="s">
        <v>477</v>
      </c>
      <c r="AC588" s="82">
        <v>0</v>
      </c>
      <c r="AD588" s="82">
        <v>0</v>
      </c>
      <c r="AE588" s="82">
        <v>0</v>
      </c>
      <c r="AF588" s="82">
        <v>135000</v>
      </c>
      <c r="AG588" t="str">
        <f t="shared" si="36"/>
        <v>东沟支行</v>
      </c>
      <c r="AI588" s="90" t="s">
        <v>952</v>
      </c>
      <c r="AJ588" s="90" t="s">
        <v>199</v>
      </c>
      <c r="AX588" t="s">
        <v>952</v>
      </c>
      <c r="AY588" t="s">
        <v>199</v>
      </c>
    </row>
    <row r="589" ht="17.25" spans="25:51">
      <c r="Y589" s="87"/>
      <c r="Z589">
        <f t="shared" si="37"/>
        <v>0</v>
      </c>
      <c r="AA589" t="str">
        <f t="shared" si="35"/>
        <v>运营管理部</v>
      </c>
      <c r="AB589" s="82" t="s">
        <v>375</v>
      </c>
      <c r="AC589" s="82">
        <v>0</v>
      </c>
      <c r="AD589" s="82">
        <v>0</v>
      </c>
      <c r="AE589" s="82">
        <v>0</v>
      </c>
      <c r="AF589" s="82">
        <v>0</v>
      </c>
      <c r="AG589" t="str">
        <f t="shared" si="36"/>
        <v>运营管理部</v>
      </c>
      <c r="AI589" s="90" t="s">
        <v>953</v>
      </c>
      <c r="AJ589" s="90" t="s">
        <v>199</v>
      </c>
      <c r="AX589" t="s">
        <v>953</v>
      </c>
      <c r="AY589" t="s">
        <v>199</v>
      </c>
    </row>
    <row r="590" ht="17.25" spans="25:51">
      <c r="Y590" s="87"/>
      <c r="Z590">
        <f t="shared" si="37"/>
        <v>0</v>
      </c>
      <c r="AA590" t="str">
        <f t="shared" si="35"/>
        <v>北蔡支行</v>
      </c>
      <c r="AB590" s="82" t="s">
        <v>781</v>
      </c>
      <c r="AC590" s="82">
        <v>0</v>
      </c>
      <c r="AD590" s="82">
        <v>0</v>
      </c>
      <c r="AE590" s="82">
        <v>0</v>
      </c>
      <c r="AF590" s="82">
        <v>0</v>
      </c>
      <c r="AG590" t="str">
        <f t="shared" si="36"/>
        <v>北蔡支行</v>
      </c>
      <c r="AI590" s="90" t="s">
        <v>954</v>
      </c>
      <c r="AJ590" s="90" t="s">
        <v>199</v>
      </c>
      <c r="AX590" t="s">
        <v>954</v>
      </c>
      <c r="AY590" t="s">
        <v>199</v>
      </c>
    </row>
    <row r="591" ht="17.25" spans="25:51">
      <c r="Y591" s="87"/>
      <c r="Z591">
        <f t="shared" si="37"/>
        <v>0</v>
      </c>
      <c r="AA591" t="str">
        <f t="shared" si="35"/>
        <v>北蔡支行</v>
      </c>
      <c r="AB591" s="82" t="s">
        <v>777</v>
      </c>
      <c r="AC591" s="82">
        <v>0</v>
      </c>
      <c r="AD591" s="82">
        <v>0</v>
      </c>
      <c r="AE591" s="82">
        <v>0</v>
      </c>
      <c r="AF591" s="82">
        <v>0</v>
      </c>
      <c r="AG591" t="str">
        <f t="shared" si="36"/>
        <v>北蔡支行</v>
      </c>
      <c r="AI591" s="90" t="s">
        <v>956</v>
      </c>
      <c r="AJ591" s="90" t="s">
        <v>199</v>
      </c>
      <c r="AX591" t="s">
        <v>956</v>
      </c>
      <c r="AY591" t="s">
        <v>199</v>
      </c>
    </row>
    <row r="592" ht="17.25" spans="25:51">
      <c r="Y592" s="87"/>
      <c r="Z592">
        <f t="shared" si="37"/>
        <v>0</v>
      </c>
      <c r="AA592" t="str">
        <f t="shared" si="35"/>
        <v>王港支行</v>
      </c>
      <c r="AB592" s="82" t="s">
        <v>955</v>
      </c>
      <c r="AC592" s="82">
        <v>0</v>
      </c>
      <c r="AD592" s="82">
        <v>1500</v>
      </c>
      <c r="AE592" s="82">
        <v>0</v>
      </c>
      <c r="AF592" s="82">
        <v>36162</v>
      </c>
      <c r="AG592" t="str">
        <f t="shared" si="36"/>
        <v>王港支行</v>
      </c>
      <c r="AI592" s="90" t="s">
        <v>459</v>
      </c>
      <c r="AJ592" s="90" t="s">
        <v>157</v>
      </c>
      <c r="AX592" t="s">
        <v>459</v>
      </c>
      <c r="AY592" t="s">
        <v>157</v>
      </c>
    </row>
    <row r="593" ht="17.25" spans="25:51">
      <c r="Y593" s="87"/>
      <c r="Z593">
        <f t="shared" si="37"/>
        <v>0</v>
      </c>
      <c r="AA593" t="str">
        <f t="shared" si="35"/>
        <v>黄楼支行</v>
      </c>
      <c r="AB593" s="82" t="s">
        <v>957</v>
      </c>
      <c r="AC593" s="82">
        <v>0</v>
      </c>
      <c r="AD593" s="82">
        <v>0</v>
      </c>
      <c r="AE593" s="82">
        <v>0</v>
      </c>
      <c r="AF593" s="82">
        <v>0</v>
      </c>
      <c r="AG593" t="str">
        <f t="shared" si="36"/>
        <v>黄楼支行</v>
      </c>
      <c r="AI593" s="90" t="s">
        <v>625</v>
      </c>
      <c r="AJ593" s="90" t="s">
        <v>107</v>
      </c>
      <c r="AX593" t="s">
        <v>625</v>
      </c>
      <c r="AY593" t="s">
        <v>107</v>
      </c>
    </row>
    <row r="594" ht="17.25" spans="25:51">
      <c r="Y594" s="87"/>
      <c r="Z594">
        <f t="shared" si="37"/>
        <v>0</v>
      </c>
      <c r="AA594" t="str">
        <f t="shared" si="35"/>
        <v>江镇支行</v>
      </c>
      <c r="AB594" s="82" t="s">
        <v>958</v>
      </c>
      <c r="AC594" s="82">
        <v>0</v>
      </c>
      <c r="AD594" s="82">
        <v>0</v>
      </c>
      <c r="AE594" s="82">
        <v>0</v>
      </c>
      <c r="AF594" s="82">
        <v>0</v>
      </c>
      <c r="AG594" t="str">
        <f t="shared" si="36"/>
        <v>江镇支行</v>
      </c>
      <c r="AI594" s="90" t="s">
        <v>549</v>
      </c>
      <c r="AJ594" s="90" t="s">
        <v>157</v>
      </c>
      <c r="AX594" t="s">
        <v>549</v>
      </c>
      <c r="AY594" t="s">
        <v>157</v>
      </c>
    </row>
    <row r="595" ht="17.25" spans="25:51">
      <c r="Y595" s="87"/>
      <c r="Z595">
        <f t="shared" si="37"/>
        <v>0</v>
      </c>
      <c r="AA595" t="str">
        <f t="shared" si="35"/>
        <v>授信审批部</v>
      </c>
      <c r="AB595" s="82" t="s">
        <v>538</v>
      </c>
      <c r="AC595" s="82">
        <v>0</v>
      </c>
      <c r="AD595" s="82">
        <v>0</v>
      </c>
      <c r="AE595" s="82">
        <v>0</v>
      </c>
      <c r="AF595" s="82">
        <v>0</v>
      </c>
      <c r="AG595" t="str">
        <f t="shared" si="36"/>
        <v>授信审批部</v>
      </c>
      <c r="AI595" s="93" t="s">
        <v>553</v>
      </c>
      <c r="AJ595" s="90" t="s">
        <v>157</v>
      </c>
      <c r="AX595" t="s">
        <v>553</v>
      </c>
      <c r="AY595" t="s">
        <v>157</v>
      </c>
    </row>
    <row r="596" ht="17.25" spans="25:51">
      <c r="Y596" s="87"/>
      <c r="Z596">
        <f t="shared" si="37"/>
        <v>0</v>
      </c>
      <c r="AA596" t="str">
        <f t="shared" si="35"/>
        <v>南新分理处</v>
      </c>
      <c r="AB596" s="82" t="s">
        <v>832</v>
      </c>
      <c r="AC596" s="82">
        <v>0</v>
      </c>
      <c r="AD596" s="82">
        <v>0</v>
      </c>
      <c r="AE596" s="82">
        <v>0</v>
      </c>
      <c r="AF596" s="82">
        <v>0</v>
      </c>
      <c r="AG596" t="str">
        <f t="shared" si="36"/>
        <v>南新分理处</v>
      </c>
      <c r="AI596" s="90" t="s">
        <v>646</v>
      </c>
      <c r="AJ596" s="90" t="s">
        <v>157</v>
      </c>
      <c r="AX596" t="s">
        <v>646</v>
      </c>
      <c r="AY596" t="s">
        <v>157</v>
      </c>
    </row>
    <row r="597" ht="17.25" spans="25:51">
      <c r="Y597" s="87"/>
      <c r="Z597">
        <f t="shared" si="37"/>
        <v>0</v>
      </c>
      <c r="AA597">
        <f t="shared" si="35"/>
        <v>0</v>
      </c>
      <c r="AB597" s="82" t="s">
        <v>959</v>
      </c>
      <c r="AC597" s="82">
        <v>0</v>
      </c>
      <c r="AD597" s="82">
        <v>0</v>
      </c>
      <c r="AE597" s="82">
        <v>0</v>
      </c>
      <c r="AF597" s="82">
        <v>0</v>
      </c>
      <c r="AG597">
        <f t="shared" si="36"/>
        <v>0</v>
      </c>
      <c r="AI597" s="94" t="s">
        <v>960</v>
      </c>
      <c r="AJ597" s="90" t="s">
        <v>157</v>
      </c>
      <c r="AX597" t="s">
        <v>960</v>
      </c>
      <c r="AY597" t="s">
        <v>157</v>
      </c>
    </row>
    <row r="598" ht="17.25" spans="25:51">
      <c r="Y598" s="87"/>
      <c r="Z598">
        <f t="shared" si="37"/>
        <v>0</v>
      </c>
      <c r="AA598" t="str">
        <f t="shared" si="35"/>
        <v>运营管理部</v>
      </c>
      <c r="AB598" s="82" t="s">
        <v>307</v>
      </c>
      <c r="AC598" s="82">
        <v>0</v>
      </c>
      <c r="AD598" s="82">
        <v>0</v>
      </c>
      <c r="AE598" s="82">
        <v>0</v>
      </c>
      <c r="AF598" s="82">
        <v>0</v>
      </c>
      <c r="AG598" t="str">
        <f t="shared" si="36"/>
        <v>运营管理部</v>
      </c>
      <c r="AI598" s="95" t="s">
        <v>961</v>
      </c>
      <c r="AJ598" s="90" t="s">
        <v>157</v>
      </c>
      <c r="AX598" t="s">
        <v>961</v>
      </c>
      <c r="AY598" t="s">
        <v>157</v>
      </c>
    </row>
    <row r="599" ht="17.25" spans="25:51">
      <c r="Y599" s="87"/>
      <c r="Z599">
        <f t="shared" si="37"/>
        <v>0</v>
      </c>
      <c r="AA599" t="str">
        <f t="shared" si="35"/>
        <v>金桥支行</v>
      </c>
      <c r="AB599" s="82" t="s">
        <v>249</v>
      </c>
      <c r="AC599" s="82">
        <v>0</v>
      </c>
      <c r="AD599" s="82">
        <v>0</v>
      </c>
      <c r="AE599" s="82">
        <v>0</v>
      </c>
      <c r="AF599" s="82">
        <v>0</v>
      </c>
      <c r="AG599" t="str">
        <f t="shared" si="36"/>
        <v>金桥支行</v>
      </c>
      <c r="AI599" s="96" t="s">
        <v>962</v>
      </c>
      <c r="AJ599" s="90" t="s">
        <v>66</v>
      </c>
      <c r="AX599" t="s">
        <v>962</v>
      </c>
      <c r="AY599" t="s">
        <v>66</v>
      </c>
    </row>
    <row r="600" ht="17.25" spans="25:51">
      <c r="Y600" s="87"/>
      <c r="Z600">
        <f t="shared" si="37"/>
        <v>0</v>
      </c>
      <c r="AA600" t="str">
        <f t="shared" si="35"/>
        <v>高桥支行</v>
      </c>
      <c r="AB600" s="82" t="s">
        <v>481</v>
      </c>
      <c r="AC600" s="82">
        <v>0</v>
      </c>
      <c r="AD600" s="82">
        <v>0</v>
      </c>
      <c r="AE600" s="82">
        <v>0</v>
      </c>
      <c r="AF600" s="82">
        <v>192000</v>
      </c>
      <c r="AG600" t="str">
        <f t="shared" si="36"/>
        <v>高桥支行</v>
      </c>
      <c r="AI600" s="90" t="s">
        <v>567</v>
      </c>
      <c r="AJ600" s="90" t="s">
        <v>66</v>
      </c>
      <c r="AX600" t="s">
        <v>567</v>
      </c>
      <c r="AY600" t="s">
        <v>66</v>
      </c>
    </row>
    <row r="601" ht="17.25" spans="25:51">
      <c r="Y601" s="87"/>
      <c r="Z601">
        <f t="shared" si="37"/>
        <v>0</v>
      </c>
      <c r="AA601" t="str">
        <f t="shared" si="35"/>
        <v>北蔡支行</v>
      </c>
      <c r="AB601" s="82" t="s">
        <v>788</v>
      </c>
      <c r="AC601" s="82">
        <v>0</v>
      </c>
      <c r="AD601" s="82">
        <v>25000</v>
      </c>
      <c r="AE601" s="82">
        <v>0</v>
      </c>
      <c r="AF601" s="82">
        <v>25000</v>
      </c>
      <c r="AG601" t="str">
        <f t="shared" si="36"/>
        <v>北蔡支行</v>
      </c>
      <c r="AI601" s="90" t="s">
        <v>963</v>
      </c>
      <c r="AJ601" s="90" t="s">
        <v>66</v>
      </c>
      <c r="AX601" t="s">
        <v>963</v>
      </c>
      <c r="AY601" t="s">
        <v>66</v>
      </c>
    </row>
    <row r="602" ht="17.25" spans="25:51">
      <c r="Y602" s="87"/>
      <c r="Z602">
        <f t="shared" si="37"/>
        <v>0</v>
      </c>
      <c r="AA602" t="str">
        <f t="shared" si="35"/>
        <v>洋泾支行</v>
      </c>
      <c r="AB602" s="82" t="s">
        <v>703</v>
      </c>
      <c r="AC602" s="82">
        <v>0</v>
      </c>
      <c r="AD602" s="82">
        <v>0</v>
      </c>
      <c r="AE602" s="82">
        <v>5</v>
      </c>
      <c r="AF602" s="82">
        <v>0</v>
      </c>
      <c r="AG602" t="str">
        <f t="shared" si="36"/>
        <v>洋泾支行</v>
      </c>
      <c r="AI602" s="90" t="s">
        <v>136</v>
      </c>
      <c r="AJ602" s="90" t="s">
        <v>66</v>
      </c>
      <c r="AX602" t="s">
        <v>136</v>
      </c>
      <c r="AY602" t="s">
        <v>66</v>
      </c>
    </row>
    <row r="603" ht="17.25" spans="25:51">
      <c r="Y603" s="87"/>
      <c r="Z603">
        <f t="shared" si="37"/>
        <v>0</v>
      </c>
      <c r="AA603" t="str">
        <f t="shared" si="35"/>
        <v>江镇支行</v>
      </c>
      <c r="AB603" s="82" t="s">
        <v>964</v>
      </c>
      <c r="AC603" s="82">
        <v>0</v>
      </c>
      <c r="AD603" s="82">
        <v>0</v>
      </c>
      <c r="AE603" s="82">
        <v>0</v>
      </c>
      <c r="AF603" s="82">
        <v>0</v>
      </c>
      <c r="AG603" t="str">
        <f t="shared" si="36"/>
        <v>江镇支行</v>
      </c>
      <c r="AI603" s="90" t="s">
        <v>711</v>
      </c>
      <c r="AJ603" s="90" t="s">
        <v>66</v>
      </c>
      <c r="AX603" t="s">
        <v>711</v>
      </c>
      <c r="AY603" t="s">
        <v>66</v>
      </c>
    </row>
    <row r="604" ht="17.25" spans="25:51">
      <c r="Y604" s="87"/>
      <c r="Z604">
        <f t="shared" si="37"/>
        <v>0</v>
      </c>
      <c r="AA604">
        <f t="shared" si="35"/>
        <v>0</v>
      </c>
      <c r="AB604" s="82" t="s">
        <v>965</v>
      </c>
      <c r="AC604" s="82">
        <v>0</v>
      </c>
      <c r="AD604" s="82">
        <v>0</v>
      </c>
      <c r="AE604" s="82">
        <v>0</v>
      </c>
      <c r="AF604" s="82">
        <v>0</v>
      </c>
      <c r="AG604">
        <f t="shared" si="36"/>
        <v>0</v>
      </c>
      <c r="AI604" s="90" t="s">
        <v>966</v>
      </c>
      <c r="AJ604" s="90" t="s">
        <v>66</v>
      </c>
      <c r="AX604" t="s">
        <v>966</v>
      </c>
      <c r="AY604" t="s">
        <v>66</v>
      </c>
    </row>
    <row r="605" ht="17.25" spans="25:51">
      <c r="Y605" s="87"/>
      <c r="Z605">
        <f t="shared" si="37"/>
        <v>0</v>
      </c>
      <c r="AA605" t="str">
        <f t="shared" si="35"/>
        <v>香山分理处</v>
      </c>
      <c r="AB605" s="82" t="s">
        <v>484</v>
      </c>
      <c r="AC605" s="82">
        <v>0</v>
      </c>
      <c r="AD605" s="82">
        <v>0</v>
      </c>
      <c r="AE605" s="82">
        <v>0</v>
      </c>
      <c r="AF605" s="82">
        <v>0</v>
      </c>
      <c r="AG605" t="str">
        <f t="shared" si="36"/>
        <v>香山分理处</v>
      </c>
      <c r="AI605" s="90" t="s">
        <v>782</v>
      </c>
      <c r="AJ605" s="90" t="s">
        <v>66</v>
      </c>
      <c r="AX605" t="s">
        <v>782</v>
      </c>
      <c r="AY605" t="s">
        <v>66</v>
      </c>
    </row>
    <row r="606" ht="17.25" spans="25:51">
      <c r="Y606" s="87"/>
      <c r="Z606">
        <f t="shared" si="37"/>
        <v>0</v>
      </c>
      <c r="AA606">
        <f t="shared" si="35"/>
        <v>0</v>
      </c>
      <c r="AB606" s="82" t="s">
        <v>967</v>
      </c>
      <c r="AC606" s="82">
        <v>0</v>
      </c>
      <c r="AD606" s="82">
        <v>0</v>
      </c>
      <c r="AE606" s="82">
        <v>0</v>
      </c>
      <c r="AF606" s="82">
        <v>0</v>
      </c>
      <c r="AG606">
        <f t="shared" si="36"/>
        <v>0</v>
      </c>
      <c r="AI606" s="90" t="s">
        <v>969</v>
      </c>
      <c r="AJ606" s="90" t="s">
        <v>66</v>
      </c>
      <c r="AX606" t="s">
        <v>969</v>
      </c>
      <c r="AY606" t="s">
        <v>66</v>
      </c>
    </row>
    <row r="607" ht="17.25" spans="25:51">
      <c r="Y607" s="87"/>
      <c r="Z607">
        <f t="shared" si="37"/>
        <v>0</v>
      </c>
      <c r="AA607" t="str">
        <f t="shared" si="35"/>
        <v>黄楼支行</v>
      </c>
      <c r="AB607" s="82" t="s">
        <v>968</v>
      </c>
      <c r="AC607" s="82">
        <v>0</v>
      </c>
      <c r="AD607" s="82">
        <v>0</v>
      </c>
      <c r="AE607" s="82">
        <v>0</v>
      </c>
      <c r="AF607" s="82">
        <v>0</v>
      </c>
      <c r="AG607" t="str">
        <f t="shared" si="36"/>
        <v>黄楼支行</v>
      </c>
      <c r="AI607" s="90" t="s">
        <v>971</v>
      </c>
      <c r="AJ607" s="90" t="s">
        <v>66</v>
      </c>
      <c r="AX607" t="s">
        <v>971</v>
      </c>
      <c r="AY607" t="s">
        <v>66</v>
      </c>
    </row>
    <row r="608" ht="17.25" spans="25:51">
      <c r="Y608" s="87"/>
      <c r="Z608">
        <f t="shared" si="37"/>
        <v>0</v>
      </c>
      <c r="AA608" t="str">
        <f t="shared" si="35"/>
        <v>唐镇支行</v>
      </c>
      <c r="AB608" s="82" t="s">
        <v>970</v>
      </c>
      <c r="AC608" s="82">
        <v>0</v>
      </c>
      <c r="AD608" s="82">
        <v>0</v>
      </c>
      <c r="AE608" s="82">
        <v>0</v>
      </c>
      <c r="AF608" s="82">
        <v>0</v>
      </c>
      <c r="AG608" t="str">
        <f t="shared" si="36"/>
        <v>唐镇支行</v>
      </c>
      <c r="AI608" s="90" t="s">
        <v>972</v>
      </c>
      <c r="AJ608" s="90" t="s">
        <v>66</v>
      </c>
      <c r="AX608" t="s">
        <v>972</v>
      </c>
      <c r="AY608" t="s">
        <v>66</v>
      </c>
    </row>
    <row r="609" ht="17.25" spans="25:51">
      <c r="Y609" s="87"/>
      <c r="Z609">
        <f t="shared" si="37"/>
        <v>0</v>
      </c>
      <c r="AA609" t="str">
        <f t="shared" si="35"/>
        <v>御桥分理处</v>
      </c>
      <c r="AB609" s="82" t="s">
        <v>486</v>
      </c>
      <c r="AC609" s="82">
        <v>0</v>
      </c>
      <c r="AD609" s="82">
        <v>0</v>
      </c>
      <c r="AE609" s="82">
        <v>0</v>
      </c>
      <c r="AF609" s="82">
        <v>0</v>
      </c>
      <c r="AG609" t="str">
        <f t="shared" si="36"/>
        <v>御桥分理处</v>
      </c>
      <c r="AI609" s="90" t="s">
        <v>974</v>
      </c>
      <c r="AJ609" s="90" t="s">
        <v>66</v>
      </c>
      <c r="AX609" t="s">
        <v>974</v>
      </c>
      <c r="AY609" t="s">
        <v>66</v>
      </c>
    </row>
    <row r="610" ht="17.25" spans="25:51">
      <c r="Y610" s="87"/>
      <c r="Z610">
        <f t="shared" si="37"/>
        <v>0</v>
      </c>
      <c r="AA610">
        <f t="shared" si="35"/>
        <v>0</v>
      </c>
      <c r="AB610" s="82" t="s">
        <v>973</v>
      </c>
      <c r="AC610" s="82">
        <v>0</v>
      </c>
      <c r="AD610" s="82">
        <v>0</v>
      </c>
      <c r="AE610" s="82">
        <v>0</v>
      </c>
      <c r="AF610" s="82">
        <v>0</v>
      </c>
      <c r="AG610">
        <f t="shared" si="36"/>
        <v>0</v>
      </c>
      <c r="AI610" s="90" t="s">
        <v>475</v>
      </c>
      <c r="AJ610" s="90" t="s">
        <v>66</v>
      </c>
      <c r="AX610" t="s">
        <v>475</v>
      </c>
      <c r="AY610" t="s">
        <v>66</v>
      </c>
    </row>
    <row r="611" ht="17.25" spans="25:51">
      <c r="Y611" s="87"/>
      <c r="Z611">
        <f t="shared" si="37"/>
        <v>0</v>
      </c>
      <c r="AA611" t="str">
        <f t="shared" si="35"/>
        <v>三林支行</v>
      </c>
      <c r="AB611" s="82" t="s">
        <v>732</v>
      </c>
      <c r="AC611" s="82">
        <v>0</v>
      </c>
      <c r="AD611" s="82">
        <v>0</v>
      </c>
      <c r="AE611" s="82">
        <v>0</v>
      </c>
      <c r="AF611" s="82">
        <v>0</v>
      </c>
      <c r="AG611" t="str">
        <f t="shared" si="36"/>
        <v>三林支行</v>
      </c>
      <c r="AI611" s="90" t="s">
        <v>203</v>
      </c>
      <c r="AJ611" s="90" t="s">
        <v>163</v>
      </c>
      <c r="AX611" t="s">
        <v>203</v>
      </c>
      <c r="AY611" t="s">
        <v>163</v>
      </c>
    </row>
    <row r="612" ht="17.25" spans="25:51">
      <c r="Y612" s="87"/>
      <c r="Z612">
        <f t="shared" si="37"/>
        <v>0</v>
      </c>
      <c r="AA612" t="str">
        <f t="shared" si="35"/>
        <v>洋泾支行</v>
      </c>
      <c r="AB612" s="82" t="s">
        <v>194</v>
      </c>
      <c r="AC612" s="82">
        <v>0</v>
      </c>
      <c r="AD612" s="82">
        <v>0</v>
      </c>
      <c r="AE612" s="82">
        <v>0</v>
      </c>
      <c r="AF612" s="82">
        <v>0</v>
      </c>
      <c r="AG612" t="str">
        <f t="shared" si="36"/>
        <v>洋泾支行</v>
      </c>
      <c r="AI612" s="90" t="s">
        <v>493</v>
      </c>
      <c r="AJ612" s="90" t="s">
        <v>66</v>
      </c>
      <c r="AX612" t="s">
        <v>493</v>
      </c>
      <c r="AY612" t="s">
        <v>66</v>
      </c>
    </row>
    <row r="613" ht="17.25" spans="25:51">
      <c r="Y613" s="87"/>
      <c r="Z613">
        <f t="shared" si="37"/>
        <v>0</v>
      </c>
      <c r="AA613" t="str">
        <f t="shared" si="35"/>
        <v>高东支行</v>
      </c>
      <c r="AB613" s="82" t="s">
        <v>938</v>
      </c>
      <c r="AC613" s="82">
        <v>0</v>
      </c>
      <c r="AD613" s="82">
        <v>0</v>
      </c>
      <c r="AE613" s="82">
        <v>0</v>
      </c>
      <c r="AF613" s="82">
        <v>0</v>
      </c>
      <c r="AG613" t="str">
        <f t="shared" si="36"/>
        <v>高东支行</v>
      </c>
      <c r="AI613" s="90" t="s">
        <v>596</v>
      </c>
      <c r="AJ613" s="90" t="s">
        <v>66</v>
      </c>
      <c r="AX613" t="s">
        <v>596</v>
      </c>
      <c r="AY613" t="s">
        <v>66</v>
      </c>
    </row>
    <row r="614" ht="17.25" spans="25:51">
      <c r="Y614" s="87"/>
      <c r="Z614">
        <f t="shared" si="37"/>
        <v>0</v>
      </c>
      <c r="AA614">
        <f t="shared" si="35"/>
        <v>0</v>
      </c>
      <c r="AB614" s="82" t="s">
        <v>975</v>
      </c>
      <c r="AC614" s="82">
        <v>0</v>
      </c>
      <c r="AD614" s="82">
        <v>0</v>
      </c>
      <c r="AE614" s="82">
        <v>0</v>
      </c>
      <c r="AF614" s="82">
        <v>0</v>
      </c>
      <c r="AG614">
        <f t="shared" si="36"/>
        <v>0</v>
      </c>
      <c r="AI614" s="90" t="s">
        <v>976</v>
      </c>
      <c r="AJ614" s="90" t="s">
        <v>66</v>
      </c>
      <c r="AX614" t="s">
        <v>976</v>
      </c>
      <c r="AY614" t="s">
        <v>66</v>
      </c>
    </row>
    <row r="615" ht="17.25" spans="25:51">
      <c r="Y615" s="87"/>
      <c r="Z615">
        <f t="shared" si="37"/>
        <v>0</v>
      </c>
      <c r="AA615" t="str">
        <f t="shared" si="35"/>
        <v>张江支行</v>
      </c>
      <c r="AB615" s="82" t="s">
        <v>614</v>
      </c>
      <c r="AC615" s="82">
        <v>0</v>
      </c>
      <c r="AD615" s="82">
        <v>0</v>
      </c>
      <c r="AE615" s="82">
        <v>0</v>
      </c>
      <c r="AF615" s="82">
        <v>0</v>
      </c>
      <c r="AG615" t="str">
        <f t="shared" si="36"/>
        <v>张江支行</v>
      </c>
      <c r="AI615" s="90" t="s">
        <v>977</v>
      </c>
      <c r="AJ615" s="90" t="s">
        <v>66</v>
      </c>
      <c r="AX615" t="s">
        <v>977</v>
      </c>
      <c r="AY615" t="s">
        <v>66</v>
      </c>
    </row>
    <row r="616" ht="17.25" spans="25:51">
      <c r="Y616" s="87"/>
      <c r="Z616">
        <f t="shared" si="37"/>
        <v>0</v>
      </c>
      <c r="AA616" t="str">
        <f t="shared" si="35"/>
        <v>杨思支行</v>
      </c>
      <c r="AB616" s="82" t="s">
        <v>737</v>
      </c>
      <c r="AC616" s="82">
        <v>0</v>
      </c>
      <c r="AD616" s="82">
        <v>0</v>
      </c>
      <c r="AE616" s="82">
        <v>0</v>
      </c>
      <c r="AF616" s="82">
        <v>500</v>
      </c>
      <c r="AG616" t="str">
        <f t="shared" si="36"/>
        <v>杨思支行</v>
      </c>
      <c r="AI616" s="90" t="s">
        <v>979</v>
      </c>
      <c r="AJ616" s="90" t="s">
        <v>66</v>
      </c>
      <c r="AX616" t="s">
        <v>979</v>
      </c>
      <c r="AY616" t="s">
        <v>66</v>
      </c>
    </row>
    <row r="617" ht="17.25" spans="25:51">
      <c r="Y617" s="87"/>
      <c r="Z617">
        <f t="shared" si="37"/>
        <v>0</v>
      </c>
      <c r="AA617" t="str">
        <f t="shared" si="35"/>
        <v>合庆支行</v>
      </c>
      <c r="AB617" s="82" t="s">
        <v>978</v>
      </c>
      <c r="AC617" s="82">
        <v>0</v>
      </c>
      <c r="AD617" s="82">
        <v>0</v>
      </c>
      <c r="AE617" s="82">
        <v>0</v>
      </c>
      <c r="AF617" s="82">
        <v>0</v>
      </c>
      <c r="AG617" t="str">
        <f t="shared" si="36"/>
        <v>合庆支行</v>
      </c>
      <c r="AI617" s="90" t="s">
        <v>358</v>
      </c>
      <c r="AJ617" s="90" t="s">
        <v>66</v>
      </c>
      <c r="AX617" t="s">
        <v>358</v>
      </c>
      <c r="AY617" t="s">
        <v>66</v>
      </c>
    </row>
    <row r="618" ht="17.25" spans="25:51">
      <c r="Y618" s="87"/>
      <c r="Z618">
        <f t="shared" si="37"/>
        <v>0</v>
      </c>
      <c r="AA618" t="str">
        <f t="shared" si="35"/>
        <v>香山分理处</v>
      </c>
      <c r="AB618" s="82" t="s">
        <v>675</v>
      </c>
      <c r="AC618" s="82">
        <v>0</v>
      </c>
      <c r="AD618" s="82">
        <v>0</v>
      </c>
      <c r="AE618" s="82">
        <v>0</v>
      </c>
      <c r="AF618" s="82">
        <v>0</v>
      </c>
      <c r="AG618" t="str">
        <f t="shared" si="36"/>
        <v>香山分理处</v>
      </c>
      <c r="AI618" s="90" t="s">
        <v>980</v>
      </c>
      <c r="AJ618" s="90" t="s">
        <v>66</v>
      </c>
      <c r="AX618" t="s">
        <v>980</v>
      </c>
      <c r="AY618" t="s">
        <v>66</v>
      </c>
    </row>
    <row r="619" ht="17.25" spans="25:51">
      <c r="Y619" s="87"/>
      <c r="Z619">
        <f t="shared" si="37"/>
        <v>0</v>
      </c>
      <c r="AA619" t="str">
        <f t="shared" si="35"/>
        <v>合庆支行</v>
      </c>
      <c r="AB619" s="82" t="s">
        <v>491</v>
      </c>
      <c r="AC619" s="82">
        <v>0</v>
      </c>
      <c r="AD619" s="82">
        <v>0</v>
      </c>
      <c r="AE619" s="82">
        <v>0</v>
      </c>
      <c r="AF619" s="82">
        <v>0</v>
      </c>
      <c r="AG619" t="str">
        <f t="shared" si="36"/>
        <v>合庆支行</v>
      </c>
      <c r="AI619" s="95" t="s">
        <v>97</v>
      </c>
      <c r="AJ619" s="90" t="s">
        <v>66</v>
      </c>
      <c r="AX619" t="s">
        <v>97</v>
      </c>
      <c r="AY619" t="s">
        <v>66</v>
      </c>
    </row>
    <row r="620" ht="17.25" spans="25:51">
      <c r="Y620" s="87"/>
      <c r="Z620">
        <f t="shared" si="37"/>
        <v>0</v>
      </c>
      <c r="AA620" t="str">
        <f t="shared" si="35"/>
        <v>三林支行</v>
      </c>
      <c r="AB620" s="82" t="s">
        <v>722</v>
      </c>
      <c r="AC620" s="82">
        <v>0</v>
      </c>
      <c r="AD620" s="82">
        <v>0</v>
      </c>
      <c r="AE620" s="82">
        <v>0</v>
      </c>
      <c r="AF620" s="82">
        <v>27700</v>
      </c>
      <c r="AG620" t="str">
        <f t="shared" si="36"/>
        <v>三林支行</v>
      </c>
      <c r="AI620" s="96" t="s">
        <v>468</v>
      </c>
      <c r="AJ620" s="90" t="s">
        <v>163</v>
      </c>
      <c r="AX620" t="s">
        <v>468</v>
      </c>
      <c r="AY620" t="s">
        <v>163</v>
      </c>
    </row>
    <row r="621" ht="17.25" spans="25:51">
      <c r="Y621" s="87"/>
      <c r="Z621">
        <f t="shared" si="37"/>
        <v>0</v>
      </c>
      <c r="AA621">
        <f t="shared" si="35"/>
        <v>0</v>
      </c>
      <c r="AB621" s="82" t="s">
        <v>981</v>
      </c>
      <c r="AC621" s="82">
        <v>0</v>
      </c>
      <c r="AD621" s="82">
        <v>0</v>
      </c>
      <c r="AE621" s="82">
        <v>0</v>
      </c>
      <c r="AF621" s="82">
        <v>0</v>
      </c>
      <c r="AG621">
        <f t="shared" si="36"/>
        <v>0</v>
      </c>
      <c r="AI621" s="90" t="s">
        <v>342</v>
      </c>
      <c r="AJ621" s="90" t="s">
        <v>163</v>
      </c>
      <c r="AX621" t="s">
        <v>342</v>
      </c>
      <c r="AY621" t="s">
        <v>163</v>
      </c>
    </row>
    <row r="622" ht="17.25" spans="25:51">
      <c r="Y622" s="87"/>
      <c r="Z622">
        <f t="shared" si="37"/>
        <v>0</v>
      </c>
      <c r="AA622" t="str">
        <f t="shared" si="35"/>
        <v>市场一部</v>
      </c>
      <c r="AB622" s="82" t="s">
        <v>588</v>
      </c>
      <c r="AC622" s="82">
        <v>0</v>
      </c>
      <c r="AD622" s="82">
        <v>0</v>
      </c>
      <c r="AE622" s="82">
        <v>0</v>
      </c>
      <c r="AF622" s="82">
        <v>0</v>
      </c>
      <c r="AG622" t="str">
        <f t="shared" si="36"/>
        <v>市场一部</v>
      </c>
      <c r="AI622" s="90" t="s">
        <v>536</v>
      </c>
      <c r="AJ622" s="90" t="s">
        <v>163</v>
      </c>
      <c r="AX622" t="s">
        <v>536</v>
      </c>
      <c r="AY622" t="s">
        <v>163</v>
      </c>
    </row>
    <row r="623" ht="17.25" spans="25:51">
      <c r="Y623" s="87"/>
      <c r="Z623">
        <f t="shared" si="37"/>
        <v>0</v>
      </c>
      <c r="AA623" t="str">
        <f t="shared" si="35"/>
        <v>张江支行</v>
      </c>
      <c r="AB623" s="82" t="s">
        <v>493</v>
      </c>
      <c r="AC623" s="82">
        <v>0</v>
      </c>
      <c r="AD623" s="82">
        <v>0</v>
      </c>
      <c r="AE623" s="82">
        <v>0</v>
      </c>
      <c r="AF623" s="82">
        <v>0</v>
      </c>
      <c r="AG623" t="str">
        <f t="shared" si="36"/>
        <v>张江支行</v>
      </c>
      <c r="AI623" s="90" t="s">
        <v>399</v>
      </c>
      <c r="AJ623" s="90" t="s">
        <v>128</v>
      </c>
      <c r="AX623" t="s">
        <v>399</v>
      </c>
      <c r="AY623" t="s">
        <v>290</v>
      </c>
    </row>
    <row r="624" ht="17.25" spans="25:51">
      <c r="Y624" s="87"/>
      <c r="Z624">
        <f t="shared" si="37"/>
        <v>0</v>
      </c>
      <c r="AA624" t="str">
        <f t="shared" si="35"/>
        <v>曹路支行</v>
      </c>
      <c r="AB624" s="82" t="s">
        <v>496</v>
      </c>
      <c r="AC624" s="82">
        <v>0</v>
      </c>
      <c r="AD624" s="82">
        <v>0</v>
      </c>
      <c r="AE624" s="82">
        <v>0</v>
      </c>
      <c r="AF624" s="82">
        <v>74700</v>
      </c>
      <c r="AG624" t="str">
        <f t="shared" si="36"/>
        <v>曹路支行</v>
      </c>
      <c r="AI624" s="90" t="s">
        <v>743</v>
      </c>
      <c r="AJ624" s="90" t="s">
        <v>163</v>
      </c>
      <c r="AX624" t="s">
        <v>743</v>
      </c>
      <c r="AY624" t="s">
        <v>163</v>
      </c>
    </row>
    <row r="625" ht="17.25" spans="25:51">
      <c r="Y625" s="87"/>
      <c r="Z625">
        <f t="shared" si="37"/>
        <v>0</v>
      </c>
      <c r="AA625" t="str">
        <f t="shared" si="35"/>
        <v>营业部</v>
      </c>
      <c r="AB625" s="82" t="s">
        <v>637</v>
      </c>
      <c r="AC625" s="82">
        <v>0</v>
      </c>
      <c r="AD625" s="82">
        <v>0</v>
      </c>
      <c r="AE625" s="82">
        <v>0</v>
      </c>
      <c r="AF625" s="82">
        <v>0</v>
      </c>
      <c r="AG625" t="str">
        <f t="shared" si="36"/>
        <v>营业部</v>
      </c>
      <c r="AI625" s="90" t="s">
        <v>983</v>
      </c>
      <c r="AJ625" s="90" t="s">
        <v>163</v>
      </c>
      <c r="AX625" t="s">
        <v>983</v>
      </c>
      <c r="AY625" t="s">
        <v>163</v>
      </c>
    </row>
    <row r="626" ht="17.25" spans="25:51">
      <c r="Y626" s="87"/>
      <c r="Z626">
        <f t="shared" si="37"/>
        <v>0</v>
      </c>
      <c r="AA626" t="str">
        <f t="shared" si="35"/>
        <v>川沙支行</v>
      </c>
      <c r="AB626" s="82" t="s">
        <v>982</v>
      </c>
      <c r="AC626" s="82">
        <v>0</v>
      </c>
      <c r="AD626" s="82">
        <v>0</v>
      </c>
      <c r="AE626" s="82">
        <v>0</v>
      </c>
      <c r="AF626" s="82">
        <v>0</v>
      </c>
      <c r="AG626" t="str">
        <f t="shared" si="36"/>
        <v>川沙支行</v>
      </c>
      <c r="AI626" s="90" t="s">
        <v>985</v>
      </c>
      <c r="AJ626" s="90" t="s">
        <v>163</v>
      </c>
      <c r="AX626" t="s">
        <v>985</v>
      </c>
      <c r="AY626" t="s">
        <v>163</v>
      </c>
    </row>
    <row r="627" ht="17.25" spans="25:51">
      <c r="Y627" s="87"/>
      <c r="Z627">
        <f t="shared" si="37"/>
        <v>0</v>
      </c>
      <c r="AA627" t="str">
        <f t="shared" si="35"/>
        <v>黄楼支行</v>
      </c>
      <c r="AB627" s="82" t="s">
        <v>984</v>
      </c>
      <c r="AC627" s="82">
        <v>0</v>
      </c>
      <c r="AD627" s="82">
        <v>0</v>
      </c>
      <c r="AE627" s="82">
        <v>0</v>
      </c>
      <c r="AF627" s="82">
        <v>0</v>
      </c>
      <c r="AG627" t="str">
        <f t="shared" si="36"/>
        <v>黄楼支行</v>
      </c>
      <c r="AI627" s="90" t="s">
        <v>986</v>
      </c>
      <c r="AJ627" s="90" t="s">
        <v>163</v>
      </c>
      <c r="AX627" t="s">
        <v>986</v>
      </c>
      <c r="AY627" t="s">
        <v>163</v>
      </c>
    </row>
    <row r="628" ht="17.25" spans="25:51">
      <c r="Y628" s="87"/>
      <c r="Z628">
        <f t="shared" si="37"/>
        <v>0</v>
      </c>
      <c r="AA628" t="str">
        <f t="shared" si="35"/>
        <v>和炯路支行</v>
      </c>
      <c r="AB628" s="82" t="s">
        <v>754</v>
      </c>
      <c r="AC628" s="82">
        <v>0</v>
      </c>
      <c r="AD628" s="82">
        <v>0</v>
      </c>
      <c r="AE628" s="82">
        <v>0</v>
      </c>
      <c r="AF628" s="82">
        <v>0</v>
      </c>
      <c r="AG628" t="str">
        <f t="shared" si="36"/>
        <v>和炯路支行</v>
      </c>
      <c r="AI628" s="90" t="s">
        <v>988</v>
      </c>
      <c r="AJ628" s="90" t="s">
        <v>163</v>
      </c>
      <c r="AX628" t="s">
        <v>988</v>
      </c>
      <c r="AY628" t="s">
        <v>163</v>
      </c>
    </row>
    <row r="629" ht="17.25" spans="25:51">
      <c r="Y629" s="87"/>
      <c r="Z629">
        <f t="shared" si="37"/>
        <v>0</v>
      </c>
      <c r="AA629" t="str">
        <f t="shared" si="35"/>
        <v>川沙支行</v>
      </c>
      <c r="AB629" s="82" t="s">
        <v>987</v>
      </c>
      <c r="AC629" s="82">
        <v>0</v>
      </c>
      <c r="AD629" s="82">
        <v>0</v>
      </c>
      <c r="AE629" s="82">
        <v>0</v>
      </c>
      <c r="AF629" s="82">
        <v>0</v>
      </c>
      <c r="AG629" t="str">
        <f t="shared" si="36"/>
        <v>川沙支行</v>
      </c>
      <c r="AI629" s="95" t="s">
        <v>522</v>
      </c>
      <c r="AJ629" s="90" t="s">
        <v>128</v>
      </c>
      <c r="AX629" t="s">
        <v>522</v>
      </c>
      <c r="AY629" t="s">
        <v>128</v>
      </c>
    </row>
    <row r="630" ht="17.25" spans="25:51">
      <c r="Y630" s="87"/>
      <c r="Z630">
        <f t="shared" si="37"/>
        <v>0</v>
      </c>
      <c r="AA630" t="str">
        <f t="shared" si="35"/>
        <v>金杨支行</v>
      </c>
      <c r="AB630" s="82" t="s">
        <v>863</v>
      </c>
      <c r="AC630" s="82">
        <v>0</v>
      </c>
      <c r="AD630" s="82">
        <v>0</v>
      </c>
      <c r="AE630" s="82">
        <v>0</v>
      </c>
      <c r="AF630" s="82">
        <v>0</v>
      </c>
      <c r="AG630" t="str">
        <f t="shared" si="36"/>
        <v>金杨支行</v>
      </c>
      <c r="AI630" s="96" t="s">
        <v>140</v>
      </c>
      <c r="AJ630" s="90" t="s">
        <v>32</v>
      </c>
      <c r="AX630" t="s">
        <v>140</v>
      </c>
      <c r="AY630" t="s">
        <v>32</v>
      </c>
    </row>
    <row r="631" ht="17.25" spans="25:51">
      <c r="Y631" s="87"/>
      <c r="Z631">
        <f t="shared" si="37"/>
        <v>0</v>
      </c>
      <c r="AA631" t="str">
        <f t="shared" si="35"/>
        <v>凌兆分理处</v>
      </c>
      <c r="AB631" s="82" t="s">
        <v>763</v>
      </c>
      <c r="AC631" s="82">
        <v>0</v>
      </c>
      <c r="AD631" s="82">
        <v>58000</v>
      </c>
      <c r="AE631" s="82">
        <v>0</v>
      </c>
      <c r="AF631" s="82">
        <v>58000</v>
      </c>
      <c r="AG631" t="str">
        <f t="shared" si="36"/>
        <v>凌兆分理处</v>
      </c>
      <c r="AI631" s="90" t="s">
        <v>215</v>
      </c>
      <c r="AJ631" s="90" t="s">
        <v>128</v>
      </c>
      <c r="AX631" t="s">
        <v>215</v>
      </c>
      <c r="AY631" t="s">
        <v>128</v>
      </c>
    </row>
    <row r="632" ht="17.25" spans="25:51">
      <c r="Y632" s="87"/>
      <c r="Z632">
        <f t="shared" si="37"/>
        <v>0</v>
      </c>
      <c r="AA632">
        <f t="shared" si="35"/>
        <v>0</v>
      </c>
      <c r="AB632" s="82" t="s">
        <v>989</v>
      </c>
      <c r="AC632" s="82">
        <v>0</v>
      </c>
      <c r="AD632" s="82">
        <v>0</v>
      </c>
      <c r="AE632" s="82">
        <v>0</v>
      </c>
      <c r="AF632" s="82">
        <v>0</v>
      </c>
      <c r="AG632">
        <f t="shared" si="36"/>
        <v>0</v>
      </c>
      <c r="AI632" s="90" t="s">
        <v>942</v>
      </c>
      <c r="AJ632" s="90" t="s">
        <v>128</v>
      </c>
      <c r="AX632" t="s">
        <v>942</v>
      </c>
      <c r="AY632" t="s">
        <v>128</v>
      </c>
    </row>
    <row r="633" ht="17.25" spans="25:51">
      <c r="Y633" s="87"/>
      <c r="Z633">
        <f t="shared" si="37"/>
        <v>0</v>
      </c>
      <c r="AA633" t="str">
        <f t="shared" si="35"/>
        <v>御桥分理处</v>
      </c>
      <c r="AB633" s="82" t="s">
        <v>836</v>
      </c>
      <c r="AC633" s="82">
        <v>0</v>
      </c>
      <c r="AD633" s="82">
        <v>0</v>
      </c>
      <c r="AE633" s="82">
        <v>0</v>
      </c>
      <c r="AF633" s="82">
        <v>0</v>
      </c>
      <c r="AG633" t="str">
        <f t="shared" si="36"/>
        <v>御桥分理处</v>
      </c>
      <c r="AI633" s="90" t="s">
        <v>990</v>
      </c>
      <c r="AJ633" s="90" t="s">
        <v>128</v>
      </c>
      <c r="AX633" t="s">
        <v>990</v>
      </c>
      <c r="AY633" t="s">
        <v>128</v>
      </c>
    </row>
    <row r="634" ht="17.25" spans="25:51">
      <c r="Y634" s="87"/>
      <c r="Z634">
        <f t="shared" si="37"/>
        <v>0</v>
      </c>
      <c r="AA634" t="str">
        <f t="shared" si="35"/>
        <v>张江支行</v>
      </c>
      <c r="AB634" s="82" t="s">
        <v>971</v>
      </c>
      <c r="AC634" s="82">
        <v>0</v>
      </c>
      <c r="AD634" s="82">
        <v>0</v>
      </c>
      <c r="AE634" s="82">
        <v>0</v>
      </c>
      <c r="AF634" s="82">
        <v>0</v>
      </c>
      <c r="AG634" t="str">
        <f t="shared" si="36"/>
        <v>张江支行</v>
      </c>
      <c r="AI634" s="90" t="s">
        <v>991</v>
      </c>
      <c r="AJ634" s="90" t="s">
        <v>128</v>
      </c>
      <c r="AX634" t="s">
        <v>991</v>
      </c>
      <c r="AY634" t="s">
        <v>128</v>
      </c>
    </row>
    <row r="635" ht="17.25" spans="25:51">
      <c r="Y635" s="87"/>
      <c r="Z635">
        <f t="shared" si="37"/>
        <v>0</v>
      </c>
      <c r="AA635" t="str">
        <f t="shared" si="35"/>
        <v>运营管理部</v>
      </c>
      <c r="AB635" s="82" t="s">
        <v>377</v>
      </c>
      <c r="AC635" s="82">
        <v>0</v>
      </c>
      <c r="AD635" s="82">
        <v>0</v>
      </c>
      <c r="AE635" s="82">
        <v>0</v>
      </c>
      <c r="AF635" s="82">
        <v>0</v>
      </c>
      <c r="AG635" t="str">
        <f t="shared" si="36"/>
        <v>运营管理部</v>
      </c>
      <c r="AI635" s="90" t="s">
        <v>992</v>
      </c>
      <c r="AJ635" s="90" t="s">
        <v>128</v>
      </c>
      <c r="AX635" t="s">
        <v>992</v>
      </c>
      <c r="AY635" t="s">
        <v>128</v>
      </c>
    </row>
    <row r="636" ht="17.25" spans="25:51">
      <c r="Y636" s="87"/>
      <c r="Z636">
        <f t="shared" si="37"/>
        <v>0</v>
      </c>
      <c r="AA636" t="str">
        <f t="shared" si="35"/>
        <v>运营管理部</v>
      </c>
      <c r="AB636" s="82" t="s">
        <v>380</v>
      </c>
      <c r="AC636" s="82">
        <v>0</v>
      </c>
      <c r="AD636" s="82">
        <v>0</v>
      </c>
      <c r="AE636" s="82">
        <v>0</v>
      </c>
      <c r="AF636" s="82">
        <v>0</v>
      </c>
      <c r="AG636" t="str">
        <f t="shared" si="36"/>
        <v>运营管理部</v>
      </c>
      <c r="AI636" s="93" t="s">
        <v>993</v>
      </c>
      <c r="AJ636" s="90" t="s">
        <v>107</v>
      </c>
      <c r="AX636" t="s">
        <v>993</v>
      </c>
      <c r="AY636" t="s">
        <v>107</v>
      </c>
    </row>
    <row r="637" ht="17.25" spans="25:51">
      <c r="Y637" s="87"/>
      <c r="Z637">
        <f t="shared" si="37"/>
        <v>0</v>
      </c>
      <c r="AA637" t="str">
        <f t="shared" si="35"/>
        <v>蔡路支行</v>
      </c>
      <c r="AB637" s="82" t="s">
        <v>499</v>
      </c>
      <c r="AC637" s="82">
        <v>0</v>
      </c>
      <c r="AD637" s="82">
        <v>0</v>
      </c>
      <c r="AE637" s="82">
        <v>0</v>
      </c>
      <c r="AF637" s="82">
        <v>0</v>
      </c>
      <c r="AG637" t="str">
        <f t="shared" si="36"/>
        <v>蔡路支行</v>
      </c>
      <c r="AI637" s="95" t="s">
        <v>343</v>
      </c>
      <c r="AJ637" s="90" t="s">
        <v>107</v>
      </c>
      <c r="AX637" t="s">
        <v>343</v>
      </c>
      <c r="AY637" t="s">
        <v>107</v>
      </c>
    </row>
    <row r="638" ht="17.25" spans="25:51">
      <c r="Y638" s="87"/>
      <c r="Z638">
        <f t="shared" si="37"/>
        <v>0</v>
      </c>
      <c r="AA638" t="str">
        <f t="shared" si="35"/>
        <v>运营管理部</v>
      </c>
      <c r="AB638" s="82" t="s">
        <v>404</v>
      </c>
      <c r="AC638" s="82">
        <v>0</v>
      </c>
      <c r="AD638" s="82">
        <v>0</v>
      </c>
      <c r="AE638" s="82">
        <v>0</v>
      </c>
      <c r="AF638" s="82">
        <v>0</v>
      </c>
      <c r="AG638" t="str">
        <f t="shared" si="36"/>
        <v>运营管理部</v>
      </c>
      <c r="AI638" s="94" t="s">
        <v>919</v>
      </c>
      <c r="AJ638" s="90" t="s">
        <v>107</v>
      </c>
      <c r="AX638" t="s">
        <v>919</v>
      </c>
      <c r="AY638" t="s">
        <v>107</v>
      </c>
    </row>
    <row r="639" ht="17.25" spans="25:51">
      <c r="Y639" s="87"/>
      <c r="Z639">
        <f t="shared" si="37"/>
        <v>0</v>
      </c>
      <c r="AA639" t="str">
        <f t="shared" si="35"/>
        <v>曹路支行</v>
      </c>
      <c r="AB639" s="82" t="s">
        <v>871</v>
      </c>
      <c r="AC639" s="82">
        <v>0</v>
      </c>
      <c r="AD639" s="82">
        <v>0</v>
      </c>
      <c r="AE639" s="82">
        <v>0</v>
      </c>
      <c r="AF639" s="82">
        <v>0</v>
      </c>
      <c r="AG639" t="str">
        <f t="shared" si="36"/>
        <v>曹路支行</v>
      </c>
      <c r="AI639" s="96" t="s">
        <v>970</v>
      </c>
      <c r="AJ639" s="90" t="s">
        <v>107</v>
      </c>
      <c r="AX639" t="s">
        <v>970</v>
      </c>
      <c r="AY639" t="s">
        <v>107</v>
      </c>
    </row>
    <row r="640" ht="17.25" spans="25:51">
      <c r="Y640" s="87"/>
      <c r="Z640">
        <f t="shared" si="37"/>
        <v>0</v>
      </c>
      <c r="AA640" t="str">
        <f t="shared" si="35"/>
        <v>施湾支行</v>
      </c>
      <c r="AB640" s="82" t="s">
        <v>502</v>
      </c>
      <c r="AC640" s="82">
        <v>0</v>
      </c>
      <c r="AD640" s="82">
        <v>0</v>
      </c>
      <c r="AE640" s="82">
        <v>0</v>
      </c>
      <c r="AF640" s="82">
        <v>13000</v>
      </c>
      <c r="AG640" t="str">
        <f t="shared" si="36"/>
        <v>施湾支行</v>
      </c>
      <c r="AI640" s="90" t="s">
        <v>798</v>
      </c>
      <c r="AJ640" s="90" t="s">
        <v>107</v>
      </c>
      <c r="AX640" t="s">
        <v>798</v>
      </c>
      <c r="AY640" t="s">
        <v>107</v>
      </c>
    </row>
    <row r="641" ht="17.25" spans="25:51">
      <c r="Y641" s="87"/>
      <c r="Z641">
        <f t="shared" si="37"/>
        <v>0</v>
      </c>
      <c r="AA641" t="str">
        <f t="shared" si="35"/>
        <v>张江支行</v>
      </c>
      <c r="AB641" s="82" t="s">
        <v>963</v>
      </c>
      <c r="AC641" s="82">
        <v>0</v>
      </c>
      <c r="AD641" s="82">
        <v>50000</v>
      </c>
      <c r="AE641" s="82">
        <v>0</v>
      </c>
      <c r="AF641" s="82">
        <v>50000</v>
      </c>
      <c r="AG641" t="str">
        <f t="shared" si="36"/>
        <v>张江支行</v>
      </c>
      <c r="AI641" s="90" t="s">
        <v>294</v>
      </c>
      <c r="AJ641" s="90" t="s">
        <v>107</v>
      </c>
      <c r="AX641" t="s">
        <v>294</v>
      </c>
      <c r="AY641" t="s">
        <v>107</v>
      </c>
    </row>
    <row r="642" ht="17.25" spans="25:51">
      <c r="Y642" s="87"/>
      <c r="Z642">
        <f t="shared" si="37"/>
        <v>0</v>
      </c>
      <c r="AA642" t="str">
        <f t="shared" ref="AA642:AA705" si="38">AG642</f>
        <v>施湾支行</v>
      </c>
      <c r="AB642" s="82" t="s">
        <v>994</v>
      </c>
      <c r="AC642" s="82">
        <v>0</v>
      </c>
      <c r="AD642" s="82">
        <v>0</v>
      </c>
      <c r="AE642" s="82">
        <v>0</v>
      </c>
      <c r="AF642" s="82">
        <v>0</v>
      </c>
      <c r="AG642" t="str">
        <f t="shared" ref="AG642:AG705" si="39">IFERROR(VLOOKUP(AB642,$AI:$AJ,2,FALSE),0)</f>
        <v>施湾支行</v>
      </c>
      <c r="AI642" s="90" t="s">
        <v>838</v>
      </c>
      <c r="AJ642" s="90" t="s">
        <v>107</v>
      </c>
      <c r="AX642" t="s">
        <v>838</v>
      </c>
      <c r="AY642" t="s">
        <v>107</v>
      </c>
    </row>
    <row r="643" ht="17.25" spans="25:51">
      <c r="Y643" s="87"/>
      <c r="Z643">
        <f t="shared" si="37"/>
        <v>0</v>
      </c>
      <c r="AA643" t="str">
        <f t="shared" si="38"/>
        <v>零售金融部</v>
      </c>
      <c r="AB643" s="82" t="s">
        <v>261</v>
      </c>
      <c r="AC643" s="82">
        <v>0</v>
      </c>
      <c r="AD643" s="82">
        <v>0</v>
      </c>
      <c r="AE643" s="82">
        <v>0</v>
      </c>
      <c r="AF643" s="82">
        <v>0</v>
      </c>
      <c r="AG643" t="str">
        <f t="shared" si="39"/>
        <v>零售金融部</v>
      </c>
      <c r="AI643" s="90" t="s">
        <v>457</v>
      </c>
      <c r="AJ643" s="90" t="s">
        <v>107</v>
      </c>
      <c r="AX643" t="s">
        <v>457</v>
      </c>
      <c r="AY643" t="s">
        <v>107</v>
      </c>
    </row>
    <row r="644" ht="17.25" spans="25:51">
      <c r="Y644" s="87"/>
      <c r="Z644">
        <f t="shared" ref="Z644:Z707" si="40">P644-Y644</f>
        <v>0</v>
      </c>
      <c r="AA644" t="str">
        <f t="shared" si="38"/>
        <v>川沙支行</v>
      </c>
      <c r="AB644" s="82" t="s">
        <v>995</v>
      </c>
      <c r="AC644" s="82">
        <v>0</v>
      </c>
      <c r="AD644" s="82">
        <v>0</v>
      </c>
      <c r="AE644" s="82">
        <v>0</v>
      </c>
      <c r="AF644" s="82">
        <v>0</v>
      </c>
      <c r="AG644" t="str">
        <f t="shared" si="39"/>
        <v>川沙支行</v>
      </c>
      <c r="AI644" s="90" t="s">
        <v>652</v>
      </c>
      <c r="AJ644" s="90" t="s">
        <v>107</v>
      </c>
      <c r="AX644" t="s">
        <v>652</v>
      </c>
      <c r="AY644" t="s">
        <v>107</v>
      </c>
    </row>
    <row r="645" ht="17.25" spans="25:51">
      <c r="Y645" s="87"/>
      <c r="Z645">
        <f t="shared" si="40"/>
        <v>0</v>
      </c>
      <c r="AA645" t="str">
        <f t="shared" si="38"/>
        <v>南新支行</v>
      </c>
      <c r="AB645" s="82" t="s">
        <v>747</v>
      </c>
      <c r="AC645" s="82">
        <v>0</v>
      </c>
      <c r="AD645" s="82">
        <v>0</v>
      </c>
      <c r="AE645" s="82">
        <v>0</v>
      </c>
      <c r="AF645" s="82">
        <v>0</v>
      </c>
      <c r="AG645" t="str">
        <f t="shared" si="39"/>
        <v>南新支行</v>
      </c>
      <c r="AI645" s="90" t="s">
        <v>996</v>
      </c>
      <c r="AJ645" s="90" t="s">
        <v>107</v>
      </c>
      <c r="AX645" t="s">
        <v>996</v>
      </c>
      <c r="AY645" t="s">
        <v>107</v>
      </c>
    </row>
    <row r="646" ht="17.25" spans="25:51">
      <c r="Y646" s="87"/>
      <c r="Z646">
        <f t="shared" si="40"/>
        <v>0</v>
      </c>
      <c r="AA646" t="str">
        <f t="shared" si="38"/>
        <v>杨思支行</v>
      </c>
      <c r="AB646" s="82" t="s">
        <v>198</v>
      </c>
      <c r="AC646" s="82">
        <v>0</v>
      </c>
      <c r="AD646" s="82">
        <v>0</v>
      </c>
      <c r="AE646" s="82">
        <v>0</v>
      </c>
      <c r="AF646" s="82">
        <v>0</v>
      </c>
      <c r="AG646" t="str">
        <f t="shared" si="39"/>
        <v>杨思支行</v>
      </c>
      <c r="AI646" s="90" t="s">
        <v>437</v>
      </c>
      <c r="AJ646" s="90" t="s">
        <v>107</v>
      </c>
      <c r="AX646" t="s">
        <v>437</v>
      </c>
      <c r="AY646" t="s">
        <v>107</v>
      </c>
    </row>
    <row r="647" ht="17.25" spans="25:51">
      <c r="Y647" s="87"/>
      <c r="Z647">
        <f t="shared" si="40"/>
        <v>0</v>
      </c>
      <c r="AA647" t="str">
        <f t="shared" si="38"/>
        <v>江镇支行</v>
      </c>
      <c r="AB647" s="82" t="s">
        <v>997</v>
      </c>
      <c r="AC647" s="82">
        <v>0</v>
      </c>
      <c r="AD647" s="82">
        <v>0</v>
      </c>
      <c r="AE647" s="82">
        <v>0</v>
      </c>
      <c r="AF647" s="82">
        <v>0</v>
      </c>
      <c r="AG647" t="str">
        <f t="shared" si="39"/>
        <v>江镇支行</v>
      </c>
      <c r="AI647" s="90" t="s">
        <v>110</v>
      </c>
      <c r="AJ647" s="90" t="s">
        <v>159</v>
      </c>
      <c r="AX647" t="s">
        <v>110</v>
      </c>
      <c r="AY647" t="s">
        <v>159</v>
      </c>
    </row>
    <row r="648" ht="17.25" spans="25:51">
      <c r="Y648" s="87"/>
      <c r="Z648">
        <f t="shared" si="40"/>
        <v>0</v>
      </c>
      <c r="AA648" t="str">
        <f t="shared" si="38"/>
        <v>北蔡支行</v>
      </c>
      <c r="AB648" s="82" t="s">
        <v>784</v>
      </c>
      <c r="AC648" s="82">
        <v>0</v>
      </c>
      <c r="AD648" s="82">
        <v>0</v>
      </c>
      <c r="AE648" s="82">
        <v>0</v>
      </c>
      <c r="AF648" s="82">
        <v>0</v>
      </c>
      <c r="AG648" t="str">
        <f t="shared" si="39"/>
        <v>北蔡支行</v>
      </c>
      <c r="AI648" s="90" t="s">
        <v>544</v>
      </c>
      <c r="AJ648" s="90" t="s">
        <v>107</v>
      </c>
      <c r="AX648" t="s">
        <v>544</v>
      </c>
      <c r="AY648" t="s">
        <v>107</v>
      </c>
    </row>
    <row r="649" ht="17.25" spans="25:51">
      <c r="Y649" s="87"/>
      <c r="Z649">
        <f t="shared" si="40"/>
        <v>0</v>
      </c>
      <c r="AA649" t="str">
        <f t="shared" si="38"/>
        <v>潼港分理处</v>
      </c>
      <c r="AB649" s="82" t="s">
        <v>911</v>
      </c>
      <c r="AC649" s="82">
        <v>0</v>
      </c>
      <c r="AD649" s="82">
        <v>0</v>
      </c>
      <c r="AE649" s="82">
        <v>0</v>
      </c>
      <c r="AF649" s="82">
        <v>0</v>
      </c>
      <c r="AG649" t="str">
        <f t="shared" si="39"/>
        <v>潼港分理处</v>
      </c>
      <c r="AI649" s="90" t="s">
        <v>362</v>
      </c>
      <c r="AJ649" s="90" t="s">
        <v>107</v>
      </c>
      <c r="AX649" t="s">
        <v>362</v>
      </c>
      <c r="AY649" t="s">
        <v>107</v>
      </c>
    </row>
    <row r="650" ht="17.25" spans="25:51">
      <c r="Y650" s="87"/>
      <c r="Z650">
        <f t="shared" si="40"/>
        <v>0</v>
      </c>
      <c r="AA650" t="str">
        <f t="shared" si="38"/>
        <v>运营管理部</v>
      </c>
      <c r="AB650" s="82" t="s">
        <v>383</v>
      </c>
      <c r="AC650" s="82">
        <v>0</v>
      </c>
      <c r="AD650" s="82">
        <v>0</v>
      </c>
      <c r="AE650" s="82">
        <v>0</v>
      </c>
      <c r="AF650" s="82">
        <v>0</v>
      </c>
      <c r="AG650" t="str">
        <f t="shared" si="39"/>
        <v>运营管理部</v>
      </c>
      <c r="AI650" s="90" t="s">
        <v>998</v>
      </c>
      <c r="AJ650" s="90" t="s">
        <v>107</v>
      </c>
      <c r="AX650" t="s">
        <v>998</v>
      </c>
      <c r="AY650" t="s">
        <v>107</v>
      </c>
    </row>
    <row r="651" ht="17.25" spans="25:51">
      <c r="Y651" s="87"/>
      <c r="Z651">
        <f t="shared" si="40"/>
        <v>0</v>
      </c>
      <c r="AA651" t="str">
        <f t="shared" si="38"/>
        <v>营业部</v>
      </c>
      <c r="AB651" s="82" t="s">
        <v>598</v>
      </c>
      <c r="AC651" s="82">
        <v>0</v>
      </c>
      <c r="AD651" s="82">
        <v>0</v>
      </c>
      <c r="AE651" s="82">
        <v>0</v>
      </c>
      <c r="AF651" s="82">
        <v>0</v>
      </c>
      <c r="AG651" t="str">
        <f t="shared" si="39"/>
        <v>营业部</v>
      </c>
      <c r="AI651" s="90" t="s">
        <v>999</v>
      </c>
      <c r="AJ651" s="90" t="s">
        <v>107</v>
      </c>
      <c r="AX651" t="s">
        <v>999</v>
      </c>
      <c r="AY651" t="s">
        <v>107</v>
      </c>
    </row>
    <row r="652" ht="17.25" spans="25:51">
      <c r="Y652" s="87"/>
      <c r="Z652">
        <f t="shared" si="40"/>
        <v>0</v>
      </c>
      <c r="AA652" t="str">
        <f t="shared" si="38"/>
        <v>凌兆分理处</v>
      </c>
      <c r="AB652" s="82" t="s">
        <v>768</v>
      </c>
      <c r="AC652" s="82">
        <v>0</v>
      </c>
      <c r="AD652" s="82">
        <v>0</v>
      </c>
      <c r="AE652" s="82">
        <v>0</v>
      </c>
      <c r="AF652" s="82">
        <v>0</v>
      </c>
      <c r="AG652" t="str">
        <f t="shared" si="39"/>
        <v>凌兆分理处</v>
      </c>
      <c r="AI652" s="90" t="s">
        <v>903</v>
      </c>
      <c r="AJ652" s="90" t="s">
        <v>107</v>
      </c>
      <c r="AX652" t="s">
        <v>903</v>
      </c>
      <c r="AY652" t="s">
        <v>107</v>
      </c>
    </row>
    <row r="653" ht="17.25" spans="25:51">
      <c r="Y653" s="87"/>
      <c r="Z653">
        <f t="shared" si="40"/>
        <v>0</v>
      </c>
      <c r="AA653">
        <f t="shared" si="38"/>
        <v>0</v>
      </c>
      <c r="AB653" s="82" t="s">
        <v>1000</v>
      </c>
      <c r="AC653" s="82">
        <v>0</v>
      </c>
      <c r="AD653" s="82">
        <v>0</v>
      </c>
      <c r="AE653" s="82">
        <v>0</v>
      </c>
      <c r="AF653" s="82">
        <v>0</v>
      </c>
      <c r="AG653">
        <f t="shared" si="39"/>
        <v>0</v>
      </c>
      <c r="AI653" s="90" t="s">
        <v>1002</v>
      </c>
      <c r="AJ653" s="90" t="s">
        <v>107</v>
      </c>
      <c r="AX653" t="s">
        <v>1002</v>
      </c>
      <c r="AY653" t="s">
        <v>107</v>
      </c>
    </row>
    <row r="654" ht="17.25" spans="25:51">
      <c r="Y654" s="87"/>
      <c r="Z654">
        <f t="shared" si="40"/>
        <v>0</v>
      </c>
      <c r="AA654" t="str">
        <f t="shared" si="38"/>
        <v>施湾支行</v>
      </c>
      <c r="AB654" s="82" t="s">
        <v>1001</v>
      </c>
      <c r="AC654" s="82">
        <v>0</v>
      </c>
      <c r="AD654" s="82">
        <v>0</v>
      </c>
      <c r="AE654" s="82">
        <v>0</v>
      </c>
      <c r="AF654" s="82">
        <v>0</v>
      </c>
      <c r="AG654" t="str">
        <f t="shared" si="39"/>
        <v>施湾支行</v>
      </c>
      <c r="AI654" s="90" t="s">
        <v>878</v>
      </c>
      <c r="AJ654" s="90" t="s">
        <v>107</v>
      </c>
      <c r="AX654" t="s">
        <v>878</v>
      </c>
      <c r="AY654" t="s">
        <v>107</v>
      </c>
    </row>
    <row r="655" ht="17.25" spans="25:51">
      <c r="Y655" s="87"/>
      <c r="Z655">
        <f t="shared" si="40"/>
        <v>0</v>
      </c>
      <c r="AA655" t="str">
        <f t="shared" si="38"/>
        <v>花木支行</v>
      </c>
      <c r="AB655" s="82" t="s">
        <v>505</v>
      </c>
      <c r="AC655" s="82">
        <v>0</v>
      </c>
      <c r="AD655" s="82">
        <v>0</v>
      </c>
      <c r="AE655" s="82">
        <v>0</v>
      </c>
      <c r="AF655" s="82">
        <v>0</v>
      </c>
      <c r="AG655" t="str">
        <f t="shared" si="39"/>
        <v>花木支行</v>
      </c>
      <c r="AI655" s="90" t="s">
        <v>1004</v>
      </c>
      <c r="AJ655" s="90" t="s">
        <v>107</v>
      </c>
      <c r="AX655" t="s">
        <v>1004</v>
      </c>
      <c r="AY655" t="s">
        <v>107</v>
      </c>
    </row>
    <row r="656" ht="17.25" spans="25:51">
      <c r="Y656" s="87"/>
      <c r="Z656">
        <f t="shared" si="40"/>
        <v>0</v>
      </c>
      <c r="AA656" t="str">
        <f t="shared" si="38"/>
        <v>合庆支行</v>
      </c>
      <c r="AB656" s="82" t="s">
        <v>1003</v>
      </c>
      <c r="AC656" s="82">
        <v>0</v>
      </c>
      <c r="AD656" s="82">
        <v>0</v>
      </c>
      <c r="AE656" s="82">
        <v>0</v>
      </c>
      <c r="AF656" s="82">
        <v>100000</v>
      </c>
      <c r="AG656" t="str">
        <f t="shared" si="39"/>
        <v>合庆支行</v>
      </c>
      <c r="AI656" s="95" t="s">
        <v>1005</v>
      </c>
      <c r="AJ656" s="90" t="s">
        <v>107</v>
      </c>
      <c r="AX656" t="s">
        <v>1005</v>
      </c>
      <c r="AY656" t="s">
        <v>107</v>
      </c>
    </row>
    <row r="657" ht="17.25" spans="25:51">
      <c r="Y657" s="87"/>
      <c r="Z657">
        <f t="shared" si="40"/>
        <v>0</v>
      </c>
      <c r="AA657" t="str">
        <f t="shared" si="38"/>
        <v>运营管理部</v>
      </c>
      <c r="AB657" s="82" t="s">
        <v>406</v>
      </c>
      <c r="AC657" s="82">
        <v>0</v>
      </c>
      <c r="AD657" s="82">
        <v>0</v>
      </c>
      <c r="AE657" s="82">
        <v>0</v>
      </c>
      <c r="AF657" s="82">
        <v>0</v>
      </c>
      <c r="AG657" t="str">
        <f t="shared" si="39"/>
        <v>运营管理部</v>
      </c>
      <c r="AI657" s="95" t="s">
        <v>955</v>
      </c>
      <c r="AJ657" s="90" t="s">
        <v>102</v>
      </c>
      <c r="AX657" t="s">
        <v>955</v>
      </c>
      <c r="AY657" t="s">
        <v>102</v>
      </c>
    </row>
    <row r="658" ht="17.25" spans="25:51">
      <c r="Y658" s="87"/>
      <c r="Z658">
        <f t="shared" si="40"/>
        <v>0</v>
      </c>
      <c r="AA658" t="str">
        <f t="shared" si="38"/>
        <v>高桥支行</v>
      </c>
      <c r="AB658" s="82" t="s">
        <v>508</v>
      </c>
      <c r="AC658" s="82">
        <v>0</v>
      </c>
      <c r="AD658" s="82">
        <v>0</v>
      </c>
      <c r="AE658" s="82">
        <v>0</v>
      </c>
      <c r="AF658" s="82">
        <v>0</v>
      </c>
      <c r="AG658" t="str">
        <f t="shared" si="39"/>
        <v>高桥支行</v>
      </c>
      <c r="AI658" s="96" t="s">
        <v>452</v>
      </c>
      <c r="AJ658" s="90" t="s">
        <v>102</v>
      </c>
      <c r="AX658" t="s">
        <v>452</v>
      </c>
      <c r="AY658" t="s">
        <v>102</v>
      </c>
    </row>
    <row r="659" ht="17.25" spans="25:51">
      <c r="Y659" s="87"/>
      <c r="Z659">
        <f t="shared" si="40"/>
        <v>0</v>
      </c>
      <c r="AA659" t="str">
        <f t="shared" si="38"/>
        <v>杨园支行</v>
      </c>
      <c r="AB659" s="82" t="s">
        <v>510</v>
      </c>
      <c r="AC659" s="82">
        <v>0</v>
      </c>
      <c r="AD659" s="82">
        <v>0</v>
      </c>
      <c r="AE659" s="82">
        <v>0</v>
      </c>
      <c r="AF659" s="82">
        <v>0</v>
      </c>
      <c r="AG659" t="str">
        <f t="shared" si="39"/>
        <v>杨园支行</v>
      </c>
      <c r="AI659" s="90" t="s">
        <v>83</v>
      </c>
      <c r="AJ659" s="90" t="s">
        <v>102</v>
      </c>
      <c r="AX659" t="s">
        <v>83</v>
      </c>
      <c r="AY659" t="s">
        <v>102</v>
      </c>
    </row>
    <row r="660" ht="17.25" spans="25:51">
      <c r="Y660" s="87"/>
      <c r="Z660">
        <f t="shared" si="40"/>
        <v>0</v>
      </c>
      <c r="AA660">
        <f t="shared" si="38"/>
        <v>0</v>
      </c>
      <c r="AB660" s="82" t="s">
        <v>1006</v>
      </c>
      <c r="AC660" s="82">
        <v>0</v>
      </c>
      <c r="AD660" s="82">
        <v>0</v>
      </c>
      <c r="AE660" s="82">
        <v>0</v>
      </c>
      <c r="AF660" s="82">
        <v>0</v>
      </c>
      <c r="AG660">
        <f t="shared" si="39"/>
        <v>0</v>
      </c>
      <c r="AI660" s="90" t="s">
        <v>881</v>
      </c>
      <c r="AJ660" s="90" t="s">
        <v>102</v>
      </c>
      <c r="AX660" t="s">
        <v>881</v>
      </c>
      <c r="AY660" t="s">
        <v>102</v>
      </c>
    </row>
    <row r="661" ht="17.25" spans="25:51">
      <c r="Y661" s="87"/>
      <c r="Z661">
        <f t="shared" si="40"/>
        <v>0</v>
      </c>
      <c r="AA661" t="str">
        <f t="shared" si="38"/>
        <v>市场一部</v>
      </c>
      <c r="AB661" s="82" t="s">
        <v>586</v>
      </c>
      <c r="AC661" s="82">
        <v>0</v>
      </c>
      <c r="AD661" s="82">
        <v>0</v>
      </c>
      <c r="AE661" s="82">
        <v>0</v>
      </c>
      <c r="AF661" s="82">
        <v>200000</v>
      </c>
      <c r="AG661" t="str">
        <f t="shared" si="39"/>
        <v>市场一部</v>
      </c>
      <c r="AI661" s="90" t="s">
        <v>759</v>
      </c>
      <c r="AJ661" s="90" t="s">
        <v>102</v>
      </c>
      <c r="AX661" t="s">
        <v>759</v>
      </c>
      <c r="AY661" t="s">
        <v>102</v>
      </c>
    </row>
    <row r="662" ht="17.25" spans="25:51">
      <c r="Y662" s="87"/>
      <c r="Z662">
        <f t="shared" si="40"/>
        <v>0</v>
      </c>
      <c r="AA662" t="str">
        <f t="shared" si="38"/>
        <v>和炯路支行</v>
      </c>
      <c r="AB662" s="82" t="s">
        <v>749</v>
      </c>
      <c r="AC662" s="82">
        <v>0</v>
      </c>
      <c r="AD662" s="82">
        <v>0</v>
      </c>
      <c r="AE662" s="82">
        <v>0</v>
      </c>
      <c r="AF662" s="82">
        <v>5600</v>
      </c>
      <c r="AG662" t="str">
        <f t="shared" si="39"/>
        <v>和炯路支行</v>
      </c>
      <c r="AI662" s="90" t="s">
        <v>324</v>
      </c>
      <c r="AJ662" s="90" t="s">
        <v>102</v>
      </c>
      <c r="AX662" t="s">
        <v>324</v>
      </c>
      <c r="AY662" t="s">
        <v>102</v>
      </c>
    </row>
    <row r="663" ht="17.25" spans="25:51">
      <c r="Y663" s="87"/>
      <c r="Z663">
        <f t="shared" si="40"/>
        <v>0</v>
      </c>
      <c r="AA663" t="str">
        <f t="shared" si="38"/>
        <v>北蔡支行</v>
      </c>
      <c r="AB663" s="82" t="s">
        <v>512</v>
      </c>
      <c r="AC663" s="82">
        <v>0</v>
      </c>
      <c r="AD663" s="82">
        <v>0</v>
      </c>
      <c r="AE663" s="82">
        <v>0</v>
      </c>
      <c r="AF663" s="82">
        <v>0</v>
      </c>
      <c r="AG663" t="str">
        <f t="shared" si="39"/>
        <v>北蔡支行</v>
      </c>
      <c r="AI663" s="90" t="s">
        <v>1008</v>
      </c>
      <c r="AJ663" s="90" t="s">
        <v>102</v>
      </c>
      <c r="AX663" t="s">
        <v>1008</v>
      </c>
      <c r="AY663" t="s">
        <v>102</v>
      </c>
    </row>
    <row r="664" ht="17.25" spans="25:51">
      <c r="Y664" s="87"/>
      <c r="Z664">
        <f t="shared" si="40"/>
        <v>0</v>
      </c>
      <c r="AA664" t="str">
        <f t="shared" si="38"/>
        <v>黄楼支行</v>
      </c>
      <c r="AB664" s="82" t="s">
        <v>1007</v>
      </c>
      <c r="AC664" s="82">
        <v>0</v>
      </c>
      <c r="AD664" s="82">
        <v>0</v>
      </c>
      <c r="AE664" s="82">
        <v>0</v>
      </c>
      <c r="AF664" s="82">
        <v>0</v>
      </c>
      <c r="AG664" t="str">
        <f t="shared" si="39"/>
        <v>黄楼支行</v>
      </c>
      <c r="AI664" s="90" t="s">
        <v>1009</v>
      </c>
      <c r="AJ664" s="90" t="s">
        <v>102</v>
      </c>
      <c r="AX664" t="s">
        <v>1009</v>
      </c>
      <c r="AY664" t="s">
        <v>102</v>
      </c>
    </row>
    <row r="665" ht="17.25" spans="25:51">
      <c r="Y665" s="87"/>
      <c r="Z665">
        <f t="shared" si="40"/>
        <v>0</v>
      </c>
      <c r="AA665" t="str">
        <f t="shared" si="38"/>
        <v>金桥支行</v>
      </c>
      <c r="AB665" s="82" t="s">
        <v>846</v>
      </c>
      <c r="AC665" s="82">
        <v>0</v>
      </c>
      <c r="AD665" s="82">
        <v>0</v>
      </c>
      <c r="AE665" s="82">
        <v>0</v>
      </c>
      <c r="AF665" s="82">
        <v>0</v>
      </c>
      <c r="AG665" t="str">
        <f t="shared" si="39"/>
        <v>金桥支行</v>
      </c>
      <c r="AI665" s="90" t="s">
        <v>1010</v>
      </c>
      <c r="AJ665" s="90" t="s">
        <v>102</v>
      </c>
      <c r="AX665" t="s">
        <v>1010</v>
      </c>
      <c r="AY665" t="s">
        <v>102</v>
      </c>
    </row>
    <row r="666" ht="17.25" spans="25:51">
      <c r="Y666" s="87"/>
      <c r="Z666">
        <f t="shared" si="40"/>
        <v>0</v>
      </c>
      <c r="AA666" t="str">
        <f t="shared" si="38"/>
        <v>东波分理处</v>
      </c>
      <c r="AB666" s="82" t="s">
        <v>514</v>
      </c>
      <c r="AC666" s="82">
        <v>0</v>
      </c>
      <c r="AD666" s="82">
        <v>0</v>
      </c>
      <c r="AE666" s="82">
        <v>0</v>
      </c>
      <c r="AF666" s="82">
        <v>0</v>
      </c>
      <c r="AG666" t="str">
        <f t="shared" si="39"/>
        <v>东波分理处</v>
      </c>
      <c r="AI666" s="90" t="s">
        <v>304</v>
      </c>
      <c r="AJ666" s="90" t="s">
        <v>102</v>
      </c>
      <c r="AX666" t="s">
        <v>304</v>
      </c>
      <c r="AY666" t="s">
        <v>102</v>
      </c>
    </row>
    <row r="667" ht="17.25" spans="25:51">
      <c r="Y667" s="87"/>
      <c r="Z667">
        <f t="shared" si="40"/>
        <v>0</v>
      </c>
      <c r="AA667" t="str">
        <f t="shared" si="38"/>
        <v>金桥支行</v>
      </c>
      <c r="AB667" s="82" t="s">
        <v>854</v>
      </c>
      <c r="AC667" s="82">
        <v>0</v>
      </c>
      <c r="AD667" s="82">
        <v>0</v>
      </c>
      <c r="AE667" s="82">
        <v>0</v>
      </c>
      <c r="AF667" s="82">
        <v>0</v>
      </c>
      <c r="AG667" t="str">
        <f t="shared" si="39"/>
        <v>金桥支行</v>
      </c>
      <c r="AI667" s="93" t="s">
        <v>641</v>
      </c>
      <c r="AJ667" s="90" t="s">
        <v>35</v>
      </c>
      <c r="AX667" t="s">
        <v>641</v>
      </c>
      <c r="AY667" t="s">
        <v>35</v>
      </c>
    </row>
    <row r="668" ht="17.25" spans="25:51">
      <c r="Y668" s="87"/>
      <c r="Z668">
        <f t="shared" si="40"/>
        <v>0</v>
      </c>
      <c r="AA668" t="str">
        <f t="shared" si="38"/>
        <v>公司金融部</v>
      </c>
      <c r="AB668" s="82" t="s">
        <v>234</v>
      </c>
      <c r="AC668" s="82">
        <v>0</v>
      </c>
      <c r="AD668" s="82">
        <v>0</v>
      </c>
      <c r="AE668" s="82">
        <v>0</v>
      </c>
      <c r="AF668" s="82">
        <v>0</v>
      </c>
      <c r="AG668" t="str">
        <f t="shared" si="39"/>
        <v>公司金融部</v>
      </c>
      <c r="AI668" s="94" t="s">
        <v>946</v>
      </c>
      <c r="AJ668" s="90" t="s">
        <v>35</v>
      </c>
      <c r="AX668" t="s">
        <v>946</v>
      </c>
      <c r="AY668" t="s">
        <v>35</v>
      </c>
    </row>
    <row r="669" ht="17.25" spans="25:51">
      <c r="Y669" s="87"/>
      <c r="Z669">
        <f t="shared" si="40"/>
        <v>0</v>
      </c>
      <c r="AA669" t="str">
        <f t="shared" si="38"/>
        <v>南新分理处</v>
      </c>
      <c r="AB669" s="82" t="s">
        <v>828</v>
      </c>
      <c r="AC669" s="82">
        <v>0</v>
      </c>
      <c r="AD669" s="82">
        <v>0</v>
      </c>
      <c r="AE669" s="82">
        <v>0</v>
      </c>
      <c r="AF669" s="82">
        <v>20000</v>
      </c>
      <c r="AG669" t="str">
        <f t="shared" si="39"/>
        <v>南新分理处</v>
      </c>
      <c r="AI669" s="95" t="s">
        <v>491</v>
      </c>
      <c r="AJ669" s="90" t="s">
        <v>35</v>
      </c>
      <c r="AX669" t="s">
        <v>491</v>
      </c>
      <c r="AY669" t="s">
        <v>35</v>
      </c>
    </row>
    <row r="670" ht="17.25" spans="25:51">
      <c r="Y670" s="87"/>
      <c r="Z670">
        <f t="shared" si="40"/>
        <v>0</v>
      </c>
      <c r="AA670">
        <f t="shared" si="38"/>
        <v>0</v>
      </c>
      <c r="AB670" s="82" t="s">
        <v>1011</v>
      </c>
      <c r="AC670" s="82">
        <v>0</v>
      </c>
      <c r="AD670" s="82">
        <v>0</v>
      </c>
      <c r="AE670" s="82">
        <v>0</v>
      </c>
      <c r="AF670" s="82">
        <v>0</v>
      </c>
      <c r="AG670">
        <f t="shared" si="39"/>
        <v>0</v>
      </c>
      <c r="AI670" s="90" t="s">
        <v>780</v>
      </c>
      <c r="AJ670" s="90" t="s">
        <v>35</v>
      </c>
      <c r="AX670" t="s">
        <v>780</v>
      </c>
      <c r="AY670" t="s">
        <v>35</v>
      </c>
    </row>
    <row r="671" ht="17.25" spans="25:51">
      <c r="Y671" s="87"/>
      <c r="Z671">
        <f t="shared" si="40"/>
        <v>0</v>
      </c>
      <c r="AA671">
        <f t="shared" si="38"/>
        <v>0</v>
      </c>
      <c r="AB671" s="82" t="s">
        <v>1012</v>
      </c>
      <c r="AC671" s="82">
        <v>0</v>
      </c>
      <c r="AD671" s="82">
        <v>0</v>
      </c>
      <c r="AE671" s="82">
        <v>0</v>
      </c>
      <c r="AF671" s="82">
        <v>0</v>
      </c>
      <c r="AG671">
        <f t="shared" si="39"/>
        <v>0</v>
      </c>
      <c r="AI671" s="96" t="s">
        <v>105</v>
      </c>
      <c r="AJ671" s="90" t="s">
        <v>35</v>
      </c>
      <c r="AX671" t="s">
        <v>105</v>
      </c>
      <c r="AY671" t="s">
        <v>35</v>
      </c>
    </row>
    <row r="672" ht="17.25" spans="25:51">
      <c r="Y672" s="87"/>
      <c r="Z672">
        <f t="shared" si="40"/>
        <v>0</v>
      </c>
      <c r="AA672">
        <f t="shared" si="38"/>
        <v>0</v>
      </c>
      <c r="AB672" s="82" t="s">
        <v>1013</v>
      </c>
      <c r="AC672" s="82">
        <v>0</v>
      </c>
      <c r="AD672" s="82">
        <v>0</v>
      </c>
      <c r="AE672" s="82">
        <v>0</v>
      </c>
      <c r="AF672" s="82">
        <v>0</v>
      </c>
      <c r="AG672">
        <f t="shared" si="39"/>
        <v>0</v>
      </c>
      <c r="AI672" s="90" t="s">
        <v>1014</v>
      </c>
      <c r="AJ672" s="90" t="s">
        <v>35</v>
      </c>
      <c r="AX672" t="s">
        <v>1014</v>
      </c>
      <c r="AY672" t="s">
        <v>35</v>
      </c>
    </row>
    <row r="673" ht="17.25" spans="25:51">
      <c r="Y673" s="87"/>
      <c r="Z673">
        <f t="shared" si="40"/>
        <v>0</v>
      </c>
      <c r="AA673" t="str">
        <f t="shared" si="38"/>
        <v>曹路支行</v>
      </c>
      <c r="AB673" s="82" t="s">
        <v>865</v>
      </c>
      <c r="AC673" s="82">
        <v>0</v>
      </c>
      <c r="AD673" s="82">
        <v>0</v>
      </c>
      <c r="AE673" s="82">
        <v>0</v>
      </c>
      <c r="AF673" s="82">
        <v>0</v>
      </c>
      <c r="AG673" t="str">
        <f t="shared" si="39"/>
        <v>曹路支行</v>
      </c>
      <c r="AI673" s="90" t="s">
        <v>161</v>
      </c>
      <c r="AJ673" s="90" t="s">
        <v>35</v>
      </c>
      <c r="AX673" t="s">
        <v>161</v>
      </c>
      <c r="AY673" t="s">
        <v>35</v>
      </c>
    </row>
    <row r="674" ht="17.25" spans="25:51">
      <c r="Y674" s="87"/>
      <c r="Z674">
        <f t="shared" si="40"/>
        <v>0</v>
      </c>
      <c r="AA674" t="str">
        <f t="shared" si="38"/>
        <v>凌桥支行</v>
      </c>
      <c r="AB674" s="82" t="s">
        <v>907</v>
      </c>
      <c r="AC674" s="82">
        <v>0</v>
      </c>
      <c r="AD674" s="82">
        <v>0</v>
      </c>
      <c r="AE674" s="82">
        <v>0</v>
      </c>
      <c r="AF674" s="82">
        <v>0</v>
      </c>
      <c r="AG674" t="str">
        <f t="shared" si="39"/>
        <v>凌桥支行</v>
      </c>
      <c r="AI674" s="90" t="s">
        <v>1015</v>
      </c>
      <c r="AJ674" s="90" t="s">
        <v>35</v>
      </c>
      <c r="AX674" t="s">
        <v>1015</v>
      </c>
      <c r="AY674" t="s">
        <v>35</v>
      </c>
    </row>
    <row r="675" ht="17.25" spans="25:51">
      <c r="Y675" s="87"/>
      <c r="Z675">
        <f t="shared" si="40"/>
        <v>0</v>
      </c>
      <c r="AA675" t="str">
        <f t="shared" si="38"/>
        <v>五星路支行</v>
      </c>
      <c r="AB675" s="82" t="s">
        <v>516</v>
      </c>
      <c r="AC675" s="82">
        <v>0</v>
      </c>
      <c r="AD675" s="82">
        <v>0</v>
      </c>
      <c r="AE675" s="82">
        <v>1</v>
      </c>
      <c r="AF675" s="82">
        <v>0</v>
      </c>
      <c r="AG675" t="str">
        <f t="shared" si="39"/>
        <v>五星路支行</v>
      </c>
      <c r="AI675" s="90" t="s">
        <v>542</v>
      </c>
      <c r="AJ675" s="90" t="s">
        <v>35</v>
      </c>
      <c r="AX675" t="s">
        <v>542</v>
      </c>
      <c r="AY675" t="s">
        <v>35</v>
      </c>
    </row>
    <row r="676" ht="17.25" spans="25:51">
      <c r="Y676" s="87"/>
      <c r="Z676">
        <f t="shared" si="40"/>
        <v>0</v>
      </c>
      <c r="AA676" t="str">
        <f t="shared" si="38"/>
        <v>零售市场部</v>
      </c>
      <c r="AB676" s="82" t="s">
        <v>617</v>
      </c>
      <c r="AC676" s="82">
        <v>0</v>
      </c>
      <c r="AD676" s="82">
        <v>0</v>
      </c>
      <c r="AE676" s="82">
        <v>0</v>
      </c>
      <c r="AF676" s="82">
        <v>0</v>
      </c>
      <c r="AG676" t="str">
        <f t="shared" si="39"/>
        <v>零售市场部</v>
      </c>
      <c r="AI676" s="90" t="s">
        <v>471</v>
      </c>
      <c r="AJ676" s="90" t="s">
        <v>35</v>
      </c>
      <c r="AX676" t="s">
        <v>471</v>
      </c>
      <c r="AY676" t="s">
        <v>35</v>
      </c>
    </row>
    <row r="677" ht="17.25" spans="25:51">
      <c r="Y677" s="87"/>
      <c r="Z677">
        <f t="shared" si="40"/>
        <v>0</v>
      </c>
      <c r="AA677" t="str">
        <f t="shared" si="38"/>
        <v>高东支行</v>
      </c>
      <c r="AB677" s="82" t="s">
        <v>937</v>
      </c>
      <c r="AC677" s="82">
        <v>0</v>
      </c>
      <c r="AD677" s="82">
        <v>0</v>
      </c>
      <c r="AE677" s="82">
        <v>0</v>
      </c>
      <c r="AF677" s="82">
        <v>0</v>
      </c>
      <c r="AG677" t="str">
        <f t="shared" si="39"/>
        <v>高东支行</v>
      </c>
      <c r="AI677" s="90" t="s">
        <v>384</v>
      </c>
      <c r="AJ677" s="90" t="s">
        <v>35</v>
      </c>
      <c r="AX677" t="s">
        <v>384</v>
      </c>
      <c r="AY677" t="s">
        <v>35</v>
      </c>
    </row>
    <row r="678" ht="17.25" spans="25:51">
      <c r="Y678" s="87"/>
      <c r="Z678">
        <f t="shared" si="40"/>
        <v>0</v>
      </c>
      <c r="AA678" t="str">
        <f t="shared" si="38"/>
        <v>公司金融部</v>
      </c>
      <c r="AB678" s="82" t="s">
        <v>220</v>
      </c>
      <c r="AC678" s="82">
        <v>0</v>
      </c>
      <c r="AD678" s="82">
        <v>0</v>
      </c>
      <c r="AE678" s="82">
        <v>0</v>
      </c>
      <c r="AF678" s="82">
        <v>0</v>
      </c>
      <c r="AG678" t="str">
        <f t="shared" si="39"/>
        <v>公司金融部</v>
      </c>
      <c r="AI678" s="90" t="s">
        <v>1003</v>
      </c>
      <c r="AJ678" s="90" t="s">
        <v>35</v>
      </c>
      <c r="AX678" t="s">
        <v>1003</v>
      </c>
      <c r="AY678" t="s">
        <v>35</v>
      </c>
    </row>
    <row r="679" ht="17.25" spans="25:51">
      <c r="Y679" s="87"/>
      <c r="Z679">
        <f t="shared" si="40"/>
        <v>0</v>
      </c>
      <c r="AA679" t="str">
        <f t="shared" si="38"/>
        <v>运营管理部</v>
      </c>
      <c r="AB679" s="82" t="s">
        <v>389</v>
      </c>
      <c r="AC679" s="82">
        <v>0</v>
      </c>
      <c r="AD679" s="82">
        <v>0</v>
      </c>
      <c r="AE679" s="82">
        <v>0</v>
      </c>
      <c r="AF679" s="82">
        <v>0</v>
      </c>
      <c r="AG679" t="str">
        <f t="shared" si="39"/>
        <v>运营管理部</v>
      </c>
      <c r="AI679" s="90" t="s">
        <v>253</v>
      </c>
      <c r="AJ679" s="90" t="s">
        <v>35</v>
      </c>
      <c r="AX679" t="s">
        <v>253</v>
      </c>
      <c r="AY679" t="s">
        <v>35</v>
      </c>
    </row>
    <row r="680" ht="17.25" spans="25:51">
      <c r="Y680" s="87"/>
      <c r="Z680">
        <f t="shared" si="40"/>
        <v>0</v>
      </c>
      <c r="AA680">
        <f t="shared" si="38"/>
        <v>0</v>
      </c>
      <c r="AB680" s="82" t="s">
        <v>1016</v>
      </c>
      <c r="AC680" s="82">
        <v>0</v>
      </c>
      <c r="AD680" s="82">
        <v>0</v>
      </c>
      <c r="AE680" s="82">
        <v>0</v>
      </c>
      <c r="AF680" s="82">
        <v>0</v>
      </c>
      <c r="AG680">
        <f t="shared" si="39"/>
        <v>0</v>
      </c>
      <c r="AI680" s="90" t="s">
        <v>697</v>
      </c>
      <c r="AJ680" s="90" t="s">
        <v>35</v>
      </c>
      <c r="AX680" t="s">
        <v>697</v>
      </c>
      <c r="AY680" t="s">
        <v>35</v>
      </c>
    </row>
    <row r="681" ht="17.25" spans="25:51">
      <c r="Y681" s="87"/>
      <c r="Z681">
        <f t="shared" si="40"/>
        <v>0</v>
      </c>
      <c r="AA681" t="str">
        <f t="shared" si="38"/>
        <v>零售市场部</v>
      </c>
      <c r="AB681" s="82" t="s">
        <v>620</v>
      </c>
      <c r="AC681" s="82">
        <v>0</v>
      </c>
      <c r="AD681" s="82">
        <v>0</v>
      </c>
      <c r="AE681" s="82">
        <v>0</v>
      </c>
      <c r="AF681" s="82">
        <v>0</v>
      </c>
      <c r="AG681" t="str">
        <f t="shared" si="39"/>
        <v>零售市场部</v>
      </c>
      <c r="AI681" s="90" t="s">
        <v>898</v>
      </c>
      <c r="AJ681" s="90" t="s">
        <v>35</v>
      </c>
      <c r="AX681" t="s">
        <v>898</v>
      </c>
      <c r="AY681" t="s">
        <v>35</v>
      </c>
    </row>
    <row r="682" ht="17.25" spans="25:51">
      <c r="Y682" s="87"/>
      <c r="Z682">
        <f t="shared" si="40"/>
        <v>0</v>
      </c>
      <c r="AA682" t="str">
        <f t="shared" si="38"/>
        <v>营业部</v>
      </c>
      <c r="AB682" s="82" t="s">
        <v>519</v>
      </c>
      <c r="AC682" s="82">
        <v>0</v>
      </c>
      <c r="AD682" s="82">
        <v>0</v>
      </c>
      <c r="AE682" s="82">
        <v>0</v>
      </c>
      <c r="AF682" s="82">
        <v>0</v>
      </c>
      <c r="AG682" t="str">
        <f t="shared" si="39"/>
        <v>营业部</v>
      </c>
      <c r="AI682" s="90" t="s">
        <v>1017</v>
      </c>
      <c r="AJ682" s="90" t="s">
        <v>35</v>
      </c>
      <c r="AX682" t="s">
        <v>1017</v>
      </c>
      <c r="AY682" t="s">
        <v>35</v>
      </c>
    </row>
    <row r="683" ht="17.25" spans="25:51">
      <c r="Y683" s="87"/>
      <c r="Z683">
        <f t="shared" si="40"/>
        <v>0</v>
      </c>
      <c r="AA683" t="str">
        <f t="shared" si="38"/>
        <v>合庆支行</v>
      </c>
      <c r="AB683" s="82" t="s">
        <v>1014</v>
      </c>
      <c r="AC683" s="82">
        <v>0</v>
      </c>
      <c r="AD683" s="82">
        <v>0</v>
      </c>
      <c r="AE683" s="82">
        <v>0</v>
      </c>
      <c r="AF683" s="82">
        <v>0</v>
      </c>
      <c r="AG683" t="str">
        <f t="shared" si="39"/>
        <v>合庆支行</v>
      </c>
      <c r="AI683" s="90" t="s">
        <v>1018</v>
      </c>
      <c r="AJ683" s="90" t="s">
        <v>35</v>
      </c>
      <c r="AX683" t="s">
        <v>1018</v>
      </c>
      <c r="AY683" t="s">
        <v>35</v>
      </c>
    </row>
    <row r="684" ht="17.25" spans="25:51">
      <c r="Y684" s="87"/>
      <c r="Z684">
        <f t="shared" si="40"/>
        <v>0</v>
      </c>
      <c r="AA684" t="str">
        <f t="shared" si="38"/>
        <v>益江分理处</v>
      </c>
      <c r="AB684" s="82" t="s">
        <v>522</v>
      </c>
      <c r="AC684" s="82">
        <v>0</v>
      </c>
      <c r="AD684" s="82">
        <v>50000</v>
      </c>
      <c r="AE684" s="82">
        <v>0</v>
      </c>
      <c r="AF684" s="82">
        <v>50000</v>
      </c>
      <c r="AG684" t="str">
        <f t="shared" si="39"/>
        <v>益江分理处</v>
      </c>
      <c r="AI684" s="90" t="s">
        <v>1019</v>
      </c>
      <c r="AJ684" s="90" t="s">
        <v>35</v>
      </c>
      <c r="AX684" t="s">
        <v>1019</v>
      </c>
      <c r="AY684" t="s">
        <v>35</v>
      </c>
    </row>
    <row r="685" ht="17.25" spans="25:51">
      <c r="Y685" s="87"/>
      <c r="Z685">
        <f t="shared" si="40"/>
        <v>0</v>
      </c>
      <c r="AA685">
        <f t="shared" si="38"/>
        <v>0</v>
      </c>
      <c r="AB685" s="82" t="s">
        <v>525</v>
      </c>
      <c r="AC685" s="82">
        <v>0</v>
      </c>
      <c r="AD685" s="82">
        <v>0</v>
      </c>
      <c r="AE685" s="82">
        <v>0</v>
      </c>
      <c r="AF685" s="82">
        <v>0</v>
      </c>
      <c r="AG685">
        <f t="shared" si="39"/>
        <v>0</v>
      </c>
      <c r="AI685" s="90" t="s">
        <v>1020</v>
      </c>
      <c r="AJ685" s="90" t="s">
        <v>35</v>
      </c>
      <c r="AX685" t="s">
        <v>1020</v>
      </c>
      <c r="AY685" t="s">
        <v>35</v>
      </c>
    </row>
    <row r="686" ht="17.25" spans="25:51">
      <c r="Y686" s="87"/>
      <c r="Z686">
        <f t="shared" si="40"/>
        <v>0</v>
      </c>
      <c r="AA686" t="str">
        <f t="shared" si="38"/>
        <v>杨园支行</v>
      </c>
      <c r="AB686" s="82" t="s">
        <v>951</v>
      </c>
      <c r="AC686" s="82">
        <v>0</v>
      </c>
      <c r="AD686" s="82">
        <v>0</v>
      </c>
      <c r="AE686" s="82">
        <v>0</v>
      </c>
      <c r="AF686" s="82">
        <v>0</v>
      </c>
      <c r="AG686" t="str">
        <f t="shared" si="39"/>
        <v>杨园支行</v>
      </c>
      <c r="AI686" s="90" t="s">
        <v>1021</v>
      </c>
      <c r="AJ686" s="90" t="s">
        <v>35</v>
      </c>
      <c r="AX686" t="s">
        <v>1021</v>
      </c>
      <c r="AY686" t="s">
        <v>35</v>
      </c>
    </row>
    <row r="687" ht="17.25" spans="25:51">
      <c r="Y687" s="87"/>
      <c r="Z687">
        <f t="shared" si="40"/>
        <v>0</v>
      </c>
      <c r="AA687" t="str">
        <f t="shared" si="38"/>
        <v>黄楼支行</v>
      </c>
      <c r="AB687" s="82" t="s">
        <v>528</v>
      </c>
      <c r="AC687" s="82">
        <v>0</v>
      </c>
      <c r="AD687" s="82">
        <v>0</v>
      </c>
      <c r="AE687" s="82">
        <v>1</v>
      </c>
      <c r="AF687" s="82">
        <v>0</v>
      </c>
      <c r="AG687" t="str">
        <f t="shared" si="39"/>
        <v>黄楼支行</v>
      </c>
      <c r="AI687" s="90" t="s">
        <v>1022</v>
      </c>
      <c r="AJ687" s="90" t="s">
        <v>35</v>
      </c>
      <c r="AX687" t="s">
        <v>1022</v>
      </c>
      <c r="AY687" t="s">
        <v>35</v>
      </c>
    </row>
    <row r="688" ht="17.25" spans="25:51">
      <c r="Y688" s="87"/>
      <c r="Z688">
        <f t="shared" si="40"/>
        <v>0</v>
      </c>
      <c r="AA688" t="str">
        <f t="shared" si="38"/>
        <v>杨园支行</v>
      </c>
      <c r="AB688" s="82" t="s">
        <v>531</v>
      </c>
      <c r="AC688" s="82">
        <v>0</v>
      </c>
      <c r="AD688" s="82">
        <v>0</v>
      </c>
      <c r="AE688" s="82">
        <v>0</v>
      </c>
      <c r="AF688" s="82">
        <v>0</v>
      </c>
      <c r="AG688" t="str">
        <f t="shared" si="39"/>
        <v>杨园支行</v>
      </c>
      <c r="AI688" s="90" t="s">
        <v>978</v>
      </c>
      <c r="AJ688" s="90" t="s">
        <v>35</v>
      </c>
      <c r="AX688" t="s">
        <v>978</v>
      </c>
      <c r="AY688" t="s">
        <v>35</v>
      </c>
    </row>
    <row r="689" ht="17.25" spans="25:51">
      <c r="Y689" s="87"/>
      <c r="Z689">
        <f t="shared" si="40"/>
        <v>0</v>
      </c>
      <c r="AA689">
        <f t="shared" si="38"/>
        <v>0</v>
      </c>
      <c r="AB689" s="82" t="s">
        <v>1023</v>
      </c>
      <c r="AC689" s="82">
        <v>0</v>
      </c>
      <c r="AD689" s="82">
        <v>0</v>
      </c>
      <c r="AE689" s="82">
        <v>0</v>
      </c>
      <c r="AF689" s="82">
        <v>0</v>
      </c>
      <c r="AG689">
        <f t="shared" si="39"/>
        <v>0</v>
      </c>
      <c r="AI689" s="90" t="s">
        <v>1024</v>
      </c>
      <c r="AJ689" s="90" t="s">
        <v>35</v>
      </c>
      <c r="AX689" t="s">
        <v>1024</v>
      </c>
      <c r="AY689" t="s">
        <v>35</v>
      </c>
    </row>
    <row r="690" ht="17.25" spans="25:51">
      <c r="Y690" s="87"/>
      <c r="Z690">
        <f t="shared" si="40"/>
        <v>0</v>
      </c>
      <c r="AA690" t="str">
        <f t="shared" si="38"/>
        <v>公司金融部</v>
      </c>
      <c r="AB690" s="82" t="s">
        <v>217</v>
      </c>
      <c r="AC690" s="82">
        <v>0</v>
      </c>
      <c r="AD690" s="82">
        <v>0</v>
      </c>
      <c r="AE690" s="82">
        <v>0</v>
      </c>
      <c r="AF690" s="82">
        <v>0</v>
      </c>
      <c r="AG690" t="str">
        <f t="shared" si="39"/>
        <v>公司金融部</v>
      </c>
      <c r="AI690" s="90" t="s">
        <v>499</v>
      </c>
      <c r="AJ690" s="90" t="s">
        <v>61</v>
      </c>
      <c r="AX690" t="s">
        <v>499</v>
      </c>
      <c r="AY690" t="s">
        <v>61</v>
      </c>
    </row>
    <row r="691" ht="17.25" spans="25:51">
      <c r="Y691" s="87"/>
      <c r="Z691">
        <f t="shared" si="40"/>
        <v>0</v>
      </c>
      <c r="AA691">
        <f t="shared" si="38"/>
        <v>0</v>
      </c>
      <c r="AB691" s="82" t="s">
        <v>1025</v>
      </c>
      <c r="AC691" s="82">
        <v>0</v>
      </c>
      <c r="AD691" s="82">
        <v>0</v>
      </c>
      <c r="AE691" s="82">
        <v>0</v>
      </c>
      <c r="AF691" s="82">
        <v>0</v>
      </c>
      <c r="AG691">
        <f t="shared" si="39"/>
        <v>0</v>
      </c>
      <c r="AI691" s="90" t="s">
        <v>555</v>
      </c>
      <c r="AJ691" s="90" t="s">
        <v>61</v>
      </c>
      <c r="AX691" t="s">
        <v>555</v>
      </c>
      <c r="AY691" t="s">
        <v>61</v>
      </c>
    </row>
    <row r="692" ht="17.25" spans="25:51">
      <c r="Y692" s="87"/>
      <c r="Z692">
        <f t="shared" si="40"/>
        <v>0</v>
      </c>
      <c r="AA692" t="str">
        <f t="shared" si="38"/>
        <v>凌桥支行</v>
      </c>
      <c r="AB692" s="82" t="s">
        <v>905</v>
      </c>
      <c r="AC692" s="82">
        <v>0</v>
      </c>
      <c r="AD692" s="82">
        <v>0</v>
      </c>
      <c r="AE692" s="82">
        <v>3</v>
      </c>
      <c r="AF692" s="82">
        <v>0</v>
      </c>
      <c r="AG692" t="str">
        <f t="shared" si="39"/>
        <v>凌桥支行</v>
      </c>
      <c r="AI692" s="95" t="s">
        <v>434</v>
      </c>
      <c r="AJ692" s="90" t="s">
        <v>61</v>
      </c>
      <c r="AX692" t="s">
        <v>434</v>
      </c>
      <c r="AY692" t="s">
        <v>61</v>
      </c>
    </row>
    <row r="693" ht="17.25" spans="25:51">
      <c r="Y693" s="87"/>
      <c r="Z693">
        <f t="shared" si="40"/>
        <v>0</v>
      </c>
      <c r="AA693" t="str">
        <f t="shared" si="38"/>
        <v>高东支行</v>
      </c>
      <c r="AB693" s="82" t="s">
        <v>941</v>
      </c>
      <c r="AC693" s="82">
        <v>0</v>
      </c>
      <c r="AD693" s="82">
        <v>0</v>
      </c>
      <c r="AE693" s="82">
        <v>0</v>
      </c>
      <c r="AF693" s="82">
        <v>0</v>
      </c>
      <c r="AG693" t="str">
        <f t="shared" si="39"/>
        <v>高东支行</v>
      </c>
      <c r="AI693" s="96" t="s">
        <v>1027</v>
      </c>
      <c r="AJ693" s="90" t="s">
        <v>61</v>
      </c>
      <c r="AX693" t="s">
        <v>1027</v>
      </c>
      <c r="AY693" t="s">
        <v>61</v>
      </c>
    </row>
    <row r="694" ht="17.25" spans="25:51">
      <c r="Y694" s="87"/>
      <c r="Z694">
        <f t="shared" si="40"/>
        <v>0</v>
      </c>
      <c r="AA694">
        <f t="shared" si="38"/>
        <v>0</v>
      </c>
      <c r="AB694" s="82" t="s">
        <v>1026</v>
      </c>
      <c r="AC694" s="82">
        <v>0</v>
      </c>
      <c r="AD694" s="82">
        <v>0</v>
      </c>
      <c r="AE694" s="82">
        <v>0</v>
      </c>
      <c r="AF694" s="82">
        <v>0</v>
      </c>
      <c r="AG694">
        <f t="shared" si="39"/>
        <v>0</v>
      </c>
      <c r="AI694" s="90" t="s">
        <v>1028</v>
      </c>
      <c r="AJ694" s="90" t="s">
        <v>61</v>
      </c>
      <c r="AX694" t="s">
        <v>1028</v>
      </c>
      <c r="AY694" t="s">
        <v>61</v>
      </c>
    </row>
    <row r="695" ht="17.25" spans="25:51">
      <c r="Y695" s="87"/>
      <c r="Z695">
        <f t="shared" si="40"/>
        <v>0</v>
      </c>
      <c r="AA695" t="str">
        <f t="shared" si="38"/>
        <v>孙桥支行</v>
      </c>
      <c r="AB695" s="82" t="s">
        <v>983</v>
      </c>
      <c r="AC695" s="82">
        <v>0</v>
      </c>
      <c r="AD695" s="82">
        <v>0</v>
      </c>
      <c r="AE695" s="82">
        <v>0</v>
      </c>
      <c r="AF695" s="82">
        <v>0</v>
      </c>
      <c r="AG695" t="str">
        <f t="shared" si="39"/>
        <v>孙桥支行</v>
      </c>
      <c r="AI695" s="90" t="s">
        <v>1029</v>
      </c>
      <c r="AJ695" s="90" t="s">
        <v>61</v>
      </c>
      <c r="AX695" t="s">
        <v>1029</v>
      </c>
      <c r="AY695" t="s">
        <v>61</v>
      </c>
    </row>
    <row r="696" ht="17.25" spans="25:51">
      <c r="Y696" s="87"/>
      <c r="Z696">
        <f t="shared" si="40"/>
        <v>0</v>
      </c>
      <c r="AA696" t="str">
        <f t="shared" si="38"/>
        <v>凌兆分理处</v>
      </c>
      <c r="AB696" s="82" t="s">
        <v>712</v>
      </c>
      <c r="AC696" s="82">
        <v>0</v>
      </c>
      <c r="AD696" s="82">
        <v>0</v>
      </c>
      <c r="AE696" s="82">
        <v>0</v>
      </c>
      <c r="AF696" s="82">
        <v>0</v>
      </c>
      <c r="AG696" t="str">
        <f t="shared" si="39"/>
        <v>凌兆分理处</v>
      </c>
      <c r="AI696" s="90" t="s">
        <v>496</v>
      </c>
      <c r="AJ696" s="90" t="s">
        <v>61</v>
      </c>
      <c r="AX696" t="s">
        <v>496</v>
      </c>
      <c r="AY696" t="s">
        <v>61</v>
      </c>
    </row>
    <row r="697" ht="17.25" spans="25:51">
      <c r="Y697" s="87"/>
      <c r="Z697">
        <f t="shared" si="40"/>
        <v>0</v>
      </c>
      <c r="AA697" t="str">
        <f t="shared" si="38"/>
        <v>川沙支行</v>
      </c>
      <c r="AB697" s="82" t="s">
        <v>1030</v>
      </c>
      <c r="AC697" s="82">
        <v>0</v>
      </c>
      <c r="AD697" s="82">
        <v>0</v>
      </c>
      <c r="AE697" s="82">
        <v>0</v>
      </c>
      <c r="AF697" s="82">
        <v>90000</v>
      </c>
      <c r="AG697" t="str">
        <f t="shared" si="39"/>
        <v>川沙支行</v>
      </c>
      <c r="AI697" s="90" t="s">
        <v>1031</v>
      </c>
      <c r="AJ697" s="90" t="s">
        <v>61</v>
      </c>
      <c r="AX697" t="s">
        <v>1031</v>
      </c>
      <c r="AY697" t="s">
        <v>61</v>
      </c>
    </row>
    <row r="698" ht="17.25" spans="25:51">
      <c r="Y698" s="87"/>
      <c r="Z698">
        <f t="shared" si="40"/>
        <v>0</v>
      </c>
      <c r="AA698" t="str">
        <f t="shared" si="38"/>
        <v>人力资源部</v>
      </c>
      <c r="AB698" s="82" t="s">
        <v>170</v>
      </c>
      <c r="AC698" s="82">
        <v>0</v>
      </c>
      <c r="AD698" s="82">
        <v>0</v>
      </c>
      <c r="AE698" s="82">
        <v>0</v>
      </c>
      <c r="AF698" s="82">
        <v>0</v>
      </c>
      <c r="AG698" t="str">
        <f t="shared" si="39"/>
        <v>人力资源部</v>
      </c>
      <c r="AI698" s="90" t="s">
        <v>1032</v>
      </c>
      <c r="AJ698" s="90" t="s">
        <v>61</v>
      </c>
      <c r="AX698" t="s">
        <v>1032</v>
      </c>
      <c r="AY698" t="s">
        <v>61</v>
      </c>
    </row>
    <row r="699" ht="17.25" spans="25:51">
      <c r="Y699" s="87"/>
      <c r="Z699">
        <f t="shared" si="40"/>
        <v>0</v>
      </c>
      <c r="AA699" t="str">
        <f t="shared" si="38"/>
        <v>三林支行</v>
      </c>
      <c r="AB699" s="82" t="s">
        <v>252</v>
      </c>
      <c r="AC699" s="82">
        <v>0</v>
      </c>
      <c r="AD699" s="82">
        <v>0</v>
      </c>
      <c r="AE699" s="82">
        <v>0</v>
      </c>
      <c r="AF699" s="82">
        <v>0</v>
      </c>
      <c r="AG699" t="str">
        <f t="shared" si="39"/>
        <v>三林支行</v>
      </c>
      <c r="AI699" s="90" t="s">
        <v>1033</v>
      </c>
      <c r="AJ699" s="90" t="s">
        <v>34</v>
      </c>
      <c r="AX699" t="s">
        <v>1033</v>
      </c>
      <c r="AY699" t="s">
        <v>34</v>
      </c>
    </row>
    <row r="700" ht="17.25" spans="25:51">
      <c r="Y700" s="87"/>
      <c r="Z700">
        <f t="shared" si="40"/>
        <v>0</v>
      </c>
      <c r="AA700" t="str">
        <f t="shared" si="38"/>
        <v>运营管理部</v>
      </c>
      <c r="AB700" s="82" t="s">
        <v>392</v>
      </c>
      <c r="AC700" s="82">
        <v>0</v>
      </c>
      <c r="AD700" s="82">
        <v>0</v>
      </c>
      <c r="AE700" s="82">
        <v>0</v>
      </c>
      <c r="AF700" s="82">
        <v>0</v>
      </c>
      <c r="AG700" t="str">
        <f t="shared" si="39"/>
        <v>运营管理部</v>
      </c>
      <c r="AI700" s="90" t="s">
        <v>336</v>
      </c>
      <c r="AJ700" s="90" t="s">
        <v>34</v>
      </c>
      <c r="AX700" t="s">
        <v>336</v>
      </c>
      <c r="AY700" t="s">
        <v>34</v>
      </c>
    </row>
    <row r="701" ht="17.25" spans="25:51">
      <c r="Y701" s="87"/>
      <c r="Z701">
        <f t="shared" si="40"/>
        <v>0</v>
      </c>
      <c r="AA701" t="str">
        <f t="shared" si="38"/>
        <v>金桥支行</v>
      </c>
      <c r="AB701" s="82" t="s">
        <v>842</v>
      </c>
      <c r="AC701" s="82">
        <v>0</v>
      </c>
      <c r="AD701" s="82">
        <v>0</v>
      </c>
      <c r="AE701" s="82">
        <v>0</v>
      </c>
      <c r="AF701" s="82">
        <v>0</v>
      </c>
      <c r="AG701" t="str">
        <f t="shared" si="39"/>
        <v>金桥支行</v>
      </c>
      <c r="AI701" s="93" t="s">
        <v>59</v>
      </c>
      <c r="AJ701" s="90" t="s">
        <v>34</v>
      </c>
      <c r="AX701" t="s">
        <v>59</v>
      </c>
      <c r="AY701" t="s">
        <v>34</v>
      </c>
    </row>
    <row r="702" ht="17.25" spans="25:51">
      <c r="Y702" s="87"/>
      <c r="Z702">
        <f t="shared" si="40"/>
        <v>0</v>
      </c>
      <c r="AA702" t="str">
        <f t="shared" si="38"/>
        <v>洋泾支行</v>
      </c>
      <c r="AB702" s="82" t="s">
        <v>256</v>
      </c>
      <c r="AC702" s="82">
        <v>0</v>
      </c>
      <c r="AD702" s="82">
        <v>142000</v>
      </c>
      <c r="AE702" s="82">
        <v>0</v>
      </c>
      <c r="AF702" s="82">
        <v>231000</v>
      </c>
      <c r="AG702" t="str">
        <f t="shared" si="39"/>
        <v>洋泾支行</v>
      </c>
      <c r="AI702" s="95" t="s">
        <v>338</v>
      </c>
      <c r="AJ702" s="90" t="s">
        <v>34</v>
      </c>
      <c r="AX702" t="s">
        <v>338</v>
      </c>
      <c r="AY702" t="s">
        <v>34</v>
      </c>
    </row>
    <row r="703" ht="17.25" spans="25:51">
      <c r="Y703" s="87"/>
      <c r="Z703">
        <f t="shared" si="40"/>
        <v>0</v>
      </c>
      <c r="AA703">
        <f t="shared" si="38"/>
        <v>0</v>
      </c>
      <c r="AB703" s="82" t="s">
        <v>1034</v>
      </c>
      <c r="AC703" s="82">
        <v>0</v>
      </c>
      <c r="AD703" s="82">
        <v>0</v>
      </c>
      <c r="AE703" s="82">
        <v>0</v>
      </c>
      <c r="AF703" s="82">
        <v>0</v>
      </c>
      <c r="AG703">
        <f t="shared" si="39"/>
        <v>0</v>
      </c>
      <c r="AI703" s="94" t="s">
        <v>164</v>
      </c>
      <c r="AJ703" s="90" t="s">
        <v>34</v>
      </c>
      <c r="AX703" t="s">
        <v>164</v>
      </c>
      <c r="AY703" t="s">
        <v>34</v>
      </c>
    </row>
    <row r="704" ht="17.25" spans="25:51">
      <c r="Y704" s="87"/>
      <c r="Z704">
        <f t="shared" si="40"/>
        <v>0</v>
      </c>
      <c r="AA704">
        <f t="shared" si="38"/>
        <v>0</v>
      </c>
      <c r="AB704" s="82" t="s">
        <v>1035</v>
      </c>
      <c r="AC704" s="82">
        <v>0</v>
      </c>
      <c r="AD704" s="82">
        <v>0</v>
      </c>
      <c r="AE704" s="82">
        <v>0</v>
      </c>
      <c r="AF704" s="82">
        <v>0</v>
      </c>
      <c r="AG704">
        <f t="shared" si="39"/>
        <v>0</v>
      </c>
      <c r="AI704" s="94" t="s">
        <v>917</v>
      </c>
      <c r="AJ704" s="90" t="s">
        <v>34</v>
      </c>
      <c r="AX704" t="s">
        <v>917</v>
      </c>
      <c r="AY704" t="s">
        <v>34</v>
      </c>
    </row>
    <row r="705" ht="17.25" spans="25:51">
      <c r="Y705" s="87"/>
      <c r="Z705">
        <f t="shared" si="40"/>
        <v>0</v>
      </c>
      <c r="AA705" t="str">
        <f t="shared" si="38"/>
        <v>花木支行</v>
      </c>
      <c r="AB705" s="82" t="s">
        <v>688</v>
      </c>
      <c r="AC705" s="82">
        <v>0</v>
      </c>
      <c r="AD705" s="82">
        <v>0</v>
      </c>
      <c r="AE705" s="82">
        <v>0</v>
      </c>
      <c r="AF705" s="82">
        <v>0</v>
      </c>
      <c r="AG705" t="str">
        <f t="shared" si="39"/>
        <v>花木支行</v>
      </c>
      <c r="AI705" s="90" t="s">
        <v>987</v>
      </c>
      <c r="AJ705" s="90" t="s">
        <v>34</v>
      </c>
      <c r="AX705" t="s">
        <v>987</v>
      </c>
      <c r="AY705" t="s">
        <v>34</v>
      </c>
    </row>
    <row r="706" ht="17.25" spans="25:51">
      <c r="Y706" s="87"/>
      <c r="Z706">
        <f t="shared" si="40"/>
        <v>0</v>
      </c>
      <c r="AA706" t="str">
        <f t="shared" ref="AA706:AA739" si="41">AG706</f>
        <v>孙桥支行</v>
      </c>
      <c r="AB706" s="82" t="s">
        <v>536</v>
      </c>
      <c r="AC706" s="82">
        <v>0</v>
      </c>
      <c r="AD706" s="82">
        <v>0</v>
      </c>
      <c r="AE706" s="82">
        <v>0</v>
      </c>
      <c r="AF706" s="82">
        <v>0</v>
      </c>
      <c r="AG706" t="str">
        <f t="shared" ref="AG706:AG739" si="42">IFERROR(VLOOKUP(AB706,$AI:$AJ,2,FALSE),0)</f>
        <v>孙桥支行</v>
      </c>
      <c r="AI706" s="96" t="s">
        <v>1030</v>
      </c>
      <c r="AJ706" s="90" t="s">
        <v>34</v>
      </c>
      <c r="AX706" t="s">
        <v>1030</v>
      </c>
      <c r="AY706" t="s">
        <v>34</v>
      </c>
    </row>
    <row r="707" ht="17.25" spans="25:51">
      <c r="Y707" s="87"/>
      <c r="Z707">
        <f t="shared" si="40"/>
        <v>0</v>
      </c>
      <c r="AA707" t="str">
        <f t="shared" si="41"/>
        <v>江镇支行</v>
      </c>
      <c r="AB707" s="82" t="s">
        <v>1036</v>
      </c>
      <c r="AC707" s="82">
        <v>0</v>
      </c>
      <c r="AD707" s="82">
        <v>0</v>
      </c>
      <c r="AE707" s="82">
        <v>0</v>
      </c>
      <c r="AF707" s="82">
        <v>0</v>
      </c>
      <c r="AG707" t="str">
        <f t="shared" si="42"/>
        <v>江镇支行</v>
      </c>
      <c r="AI707" s="90" t="s">
        <v>401</v>
      </c>
      <c r="AJ707" s="90" t="s">
        <v>34</v>
      </c>
      <c r="AX707" t="s">
        <v>401</v>
      </c>
      <c r="AY707" t="s">
        <v>34</v>
      </c>
    </row>
    <row r="708" ht="17.25" spans="25:51">
      <c r="Y708" s="87"/>
      <c r="Z708">
        <f t="shared" ref="Z708:Z739" si="43">P708-Y708</f>
        <v>0</v>
      </c>
      <c r="AA708" t="str">
        <f t="shared" si="41"/>
        <v>高桥支行</v>
      </c>
      <c r="AB708" s="82" t="s">
        <v>896</v>
      </c>
      <c r="AC708" s="82">
        <v>0</v>
      </c>
      <c r="AD708" s="82">
        <v>0</v>
      </c>
      <c r="AE708" s="82">
        <v>0</v>
      </c>
      <c r="AF708" s="82">
        <v>0</v>
      </c>
      <c r="AG708" t="str">
        <f t="shared" si="42"/>
        <v>高桥支行</v>
      </c>
      <c r="AI708" s="90" t="s">
        <v>89</v>
      </c>
      <c r="AJ708" s="90" t="s">
        <v>34</v>
      </c>
      <c r="AX708" t="s">
        <v>89</v>
      </c>
      <c r="AY708" t="s">
        <v>34</v>
      </c>
    </row>
    <row r="709" ht="17.25" spans="25:51">
      <c r="Y709" s="87"/>
      <c r="Z709">
        <f t="shared" si="43"/>
        <v>0</v>
      </c>
      <c r="AA709" t="str">
        <f t="shared" si="41"/>
        <v>授信审批部</v>
      </c>
      <c r="AB709" s="82" t="s">
        <v>541</v>
      </c>
      <c r="AC709" s="82">
        <v>0</v>
      </c>
      <c r="AD709" s="82">
        <v>0</v>
      </c>
      <c r="AE709" s="82">
        <v>0</v>
      </c>
      <c r="AF709" s="82">
        <v>0</v>
      </c>
      <c r="AG709" t="str">
        <f t="shared" si="42"/>
        <v>授信审批部</v>
      </c>
      <c r="AI709" s="90" t="s">
        <v>48</v>
      </c>
      <c r="AJ709" s="90" t="s">
        <v>34</v>
      </c>
      <c r="AX709" t="s">
        <v>48</v>
      </c>
      <c r="AY709" t="s">
        <v>34</v>
      </c>
    </row>
    <row r="710" ht="17.25" spans="25:51">
      <c r="Y710" s="87"/>
      <c r="Z710">
        <f t="shared" si="43"/>
        <v>0</v>
      </c>
      <c r="AA710" t="str">
        <f t="shared" si="41"/>
        <v>金桥支行</v>
      </c>
      <c r="AB710" s="82" t="s">
        <v>539</v>
      </c>
      <c r="AC710" s="82">
        <v>0</v>
      </c>
      <c r="AD710" s="82">
        <v>0</v>
      </c>
      <c r="AE710" s="82">
        <v>0</v>
      </c>
      <c r="AF710" s="82">
        <v>80000</v>
      </c>
      <c r="AG710" t="str">
        <f t="shared" si="42"/>
        <v>金桥支行</v>
      </c>
      <c r="AI710" s="90" t="s">
        <v>347</v>
      </c>
      <c r="AJ710" s="90" t="s">
        <v>78</v>
      </c>
      <c r="AX710" s="82" t="s">
        <v>347</v>
      </c>
      <c r="AY710" s="82" t="s">
        <v>78</v>
      </c>
    </row>
    <row r="711" ht="17.25" spans="25:51">
      <c r="Y711" s="87"/>
      <c r="Z711">
        <f t="shared" si="43"/>
        <v>0</v>
      </c>
      <c r="AA711">
        <f t="shared" si="41"/>
        <v>0</v>
      </c>
      <c r="AB711" s="82" t="s">
        <v>1037</v>
      </c>
      <c r="AC711" s="82">
        <v>0</v>
      </c>
      <c r="AD711" s="82">
        <v>0</v>
      </c>
      <c r="AE711" s="82">
        <v>0</v>
      </c>
      <c r="AF711" s="82">
        <v>0</v>
      </c>
      <c r="AG711">
        <f t="shared" si="42"/>
        <v>0</v>
      </c>
      <c r="AI711" s="90" t="s">
        <v>702</v>
      </c>
      <c r="AJ711" s="90" t="s">
        <v>34</v>
      </c>
      <c r="AX711" t="s">
        <v>702</v>
      </c>
      <c r="AY711" t="s">
        <v>34</v>
      </c>
    </row>
    <row r="712" ht="17.25" spans="25:51">
      <c r="Y712" s="87"/>
      <c r="Z712">
        <f t="shared" si="43"/>
        <v>0</v>
      </c>
      <c r="AA712" t="str">
        <f t="shared" si="41"/>
        <v>曹路支行</v>
      </c>
      <c r="AB712" s="82" t="s">
        <v>866</v>
      </c>
      <c r="AC712" s="82">
        <v>0</v>
      </c>
      <c r="AD712" s="82">
        <v>0</v>
      </c>
      <c r="AE712" s="82">
        <v>0</v>
      </c>
      <c r="AF712" s="82">
        <v>0</v>
      </c>
      <c r="AG712" t="str">
        <f t="shared" si="42"/>
        <v>曹路支行</v>
      </c>
      <c r="AI712" s="90" t="s">
        <v>656</v>
      </c>
      <c r="AJ712" s="90" t="s">
        <v>34</v>
      </c>
      <c r="AX712" t="s">
        <v>656</v>
      </c>
      <c r="AY712" t="s">
        <v>34</v>
      </c>
    </row>
    <row r="713" ht="17.25" spans="25:51">
      <c r="Y713" s="87"/>
      <c r="Z713">
        <f t="shared" si="43"/>
        <v>0</v>
      </c>
      <c r="AA713" t="str">
        <f t="shared" si="41"/>
        <v>陆家嘴支行</v>
      </c>
      <c r="AB713" s="82" t="s">
        <v>666</v>
      </c>
      <c r="AC713" s="82">
        <v>0</v>
      </c>
      <c r="AD713" s="82">
        <v>0</v>
      </c>
      <c r="AE713" s="82">
        <v>0</v>
      </c>
      <c r="AF713" s="82">
        <v>0</v>
      </c>
      <c r="AG713" t="str">
        <f t="shared" si="42"/>
        <v>陆家嘴支行</v>
      </c>
      <c r="AI713" s="90" t="s">
        <v>284</v>
      </c>
      <c r="AJ713" s="90" t="s">
        <v>34</v>
      </c>
      <c r="AX713" t="s">
        <v>284</v>
      </c>
      <c r="AY713" t="s">
        <v>34</v>
      </c>
    </row>
    <row r="714" ht="17.25" spans="25:51">
      <c r="Y714" s="87"/>
      <c r="Z714">
        <f t="shared" si="43"/>
        <v>0</v>
      </c>
      <c r="AA714" t="str">
        <f t="shared" si="41"/>
        <v>营业部</v>
      </c>
      <c r="AB714" s="82" t="s">
        <v>645</v>
      </c>
      <c r="AC714" s="82">
        <v>0</v>
      </c>
      <c r="AD714" s="82">
        <v>0</v>
      </c>
      <c r="AE714" s="82">
        <v>0</v>
      </c>
      <c r="AF714" s="82">
        <v>0</v>
      </c>
      <c r="AG714" t="str">
        <f t="shared" si="42"/>
        <v>营业部</v>
      </c>
      <c r="AI714" s="90" t="s">
        <v>936</v>
      </c>
      <c r="AJ714" s="90" t="s">
        <v>34</v>
      </c>
      <c r="AX714" t="s">
        <v>936</v>
      </c>
      <c r="AY714" t="s">
        <v>34</v>
      </c>
    </row>
    <row r="715" ht="17.25" spans="25:51">
      <c r="Y715" s="87"/>
      <c r="Z715">
        <f t="shared" si="43"/>
        <v>0</v>
      </c>
      <c r="AA715" t="str">
        <f t="shared" si="41"/>
        <v>公司金融部</v>
      </c>
      <c r="AB715" s="82" t="s">
        <v>205</v>
      </c>
      <c r="AC715" s="82">
        <v>0</v>
      </c>
      <c r="AD715" s="82">
        <v>0</v>
      </c>
      <c r="AE715" s="82">
        <v>0</v>
      </c>
      <c r="AF715" s="82">
        <v>0</v>
      </c>
      <c r="AG715" t="str">
        <f t="shared" si="42"/>
        <v>公司金融部</v>
      </c>
      <c r="AI715" s="90" t="s">
        <v>982</v>
      </c>
      <c r="AJ715" s="90" t="s">
        <v>34</v>
      </c>
      <c r="AX715" t="s">
        <v>982</v>
      </c>
      <c r="AY715" t="s">
        <v>34</v>
      </c>
    </row>
    <row r="716" ht="17.25" spans="25:51">
      <c r="Y716" s="87"/>
      <c r="Z716">
        <f t="shared" si="43"/>
        <v>0</v>
      </c>
      <c r="AA716" t="str">
        <f t="shared" si="41"/>
        <v>运营管理部</v>
      </c>
      <c r="AB716" s="82" t="s">
        <v>335</v>
      </c>
      <c r="AC716" s="82">
        <v>0</v>
      </c>
      <c r="AD716" s="82">
        <v>0</v>
      </c>
      <c r="AE716" s="82">
        <v>0</v>
      </c>
      <c r="AF716" s="82">
        <v>0</v>
      </c>
      <c r="AG716" t="str">
        <f t="shared" si="42"/>
        <v>运营管理部</v>
      </c>
      <c r="AI716" s="90" t="s">
        <v>995</v>
      </c>
      <c r="AJ716" s="90" t="s">
        <v>34</v>
      </c>
      <c r="AX716" t="s">
        <v>995</v>
      </c>
      <c r="AY716" t="s">
        <v>34</v>
      </c>
    </row>
    <row r="717" ht="17.25" spans="25:51">
      <c r="Y717" s="87"/>
      <c r="Z717">
        <f t="shared" si="43"/>
        <v>0</v>
      </c>
      <c r="AA717" t="str">
        <f t="shared" si="41"/>
        <v>运营管理部业务保障部</v>
      </c>
      <c r="AB717" s="82" t="s">
        <v>430</v>
      </c>
      <c r="AC717" s="82">
        <v>0</v>
      </c>
      <c r="AD717" s="82">
        <v>0</v>
      </c>
      <c r="AE717" s="82">
        <v>0</v>
      </c>
      <c r="AF717" s="82">
        <v>0</v>
      </c>
      <c r="AG717" t="str">
        <f t="shared" si="42"/>
        <v>运营管理部业务保障部</v>
      </c>
      <c r="AI717" s="90" t="s">
        <v>1038</v>
      </c>
      <c r="AJ717" s="90" t="s">
        <v>34</v>
      </c>
      <c r="AX717" t="s">
        <v>1038</v>
      </c>
      <c r="AY717" t="s">
        <v>34</v>
      </c>
    </row>
    <row r="718" ht="17.25" spans="25:51">
      <c r="Y718" s="87"/>
      <c r="Z718">
        <f t="shared" si="43"/>
        <v>0</v>
      </c>
      <c r="AA718" t="str">
        <f t="shared" si="41"/>
        <v>合庆支行</v>
      </c>
      <c r="AB718" s="82" t="s">
        <v>542</v>
      </c>
      <c r="AC718" s="82">
        <v>0</v>
      </c>
      <c r="AD718" s="82">
        <v>0</v>
      </c>
      <c r="AE718" s="82">
        <v>0</v>
      </c>
      <c r="AF718" s="82">
        <v>0</v>
      </c>
      <c r="AG718" t="str">
        <f t="shared" si="42"/>
        <v>合庆支行</v>
      </c>
      <c r="AI718" s="90" t="s">
        <v>1039</v>
      </c>
      <c r="AJ718" s="90" t="s">
        <v>34</v>
      </c>
      <c r="AX718" t="s">
        <v>1039</v>
      </c>
      <c r="AY718" t="s">
        <v>34</v>
      </c>
    </row>
    <row r="719" ht="17.25" spans="25:51">
      <c r="Y719" s="87"/>
      <c r="Z719">
        <f t="shared" si="43"/>
        <v>0</v>
      </c>
      <c r="AA719" t="str">
        <f t="shared" si="41"/>
        <v>陆家嘴支行</v>
      </c>
      <c r="AB719" s="82" t="s">
        <v>649</v>
      </c>
      <c r="AC719" s="82">
        <v>0</v>
      </c>
      <c r="AD719" s="82">
        <v>0</v>
      </c>
      <c r="AE719" s="82">
        <v>0</v>
      </c>
      <c r="AF719" s="82">
        <v>0</v>
      </c>
      <c r="AG719" t="str">
        <f t="shared" si="42"/>
        <v>陆家嘴支行</v>
      </c>
      <c r="AI719" s="90" t="s">
        <v>547</v>
      </c>
      <c r="AJ719" s="90" t="s">
        <v>34</v>
      </c>
      <c r="AX719" t="s">
        <v>547</v>
      </c>
      <c r="AY719" t="s">
        <v>34</v>
      </c>
    </row>
    <row r="720" ht="17.25" spans="25:51">
      <c r="Y720" s="87"/>
      <c r="Z720">
        <f t="shared" si="43"/>
        <v>0</v>
      </c>
      <c r="AA720" t="str">
        <f t="shared" si="41"/>
        <v>施湾支行</v>
      </c>
      <c r="AB720" s="82" t="s">
        <v>1058</v>
      </c>
      <c r="AC720" s="82">
        <v>0</v>
      </c>
      <c r="AD720" s="82">
        <v>0</v>
      </c>
      <c r="AE720" s="82">
        <v>0</v>
      </c>
      <c r="AF720" s="82">
        <v>0</v>
      </c>
      <c r="AG720" t="str">
        <f t="shared" si="42"/>
        <v>施湾支行</v>
      </c>
      <c r="AI720" s="90" t="s">
        <v>658</v>
      </c>
      <c r="AJ720" s="90" t="s">
        <v>109</v>
      </c>
      <c r="AX720" t="s">
        <v>658</v>
      </c>
      <c r="AY720" t="s">
        <v>109</v>
      </c>
    </row>
    <row r="721" ht="17.25" spans="25:51">
      <c r="Y721" s="87"/>
      <c r="Z721">
        <f t="shared" si="43"/>
        <v>0</v>
      </c>
      <c r="AA721" t="str">
        <f t="shared" si="41"/>
        <v>高桥支行</v>
      </c>
      <c r="AB721" s="82" t="s">
        <v>892</v>
      </c>
      <c r="AC721" s="82">
        <v>0</v>
      </c>
      <c r="AD721" s="82">
        <v>0</v>
      </c>
      <c r="AE721" s="82">
        <v>0</v>
      </c>
      <c r="AF721" s="82">
        <v>0</v>
      </c>
      <c r="AG721" t="str">
        <f t="shared" si="42"/>
        <v>高桥支行</v>
      </c>
      <c r="AI721" s="90" t="s">
        <v>79</v>
      </c>
      <c r="AJ721" s="90" t="s">
        <v>109</v>
      </c>
      <c r="AX721" t="s">
        <v>79</v>
      </c>
      <c r="AY721" t="s">
        <v>109</v>
      </c>
    </row>
    <row r="722" ht="17.25" spans="25:51">
      <c r="Y722" s="87"/>
      <c r="Z722">
        <f t="shared" si="43"/>
        <v>0</v>
      </c>
      <c r="AA722">
        <f t="shared" si="41"/>
        <v>0</v>
      </c>
      <c r="AB722" s="82" t="s">
        <v>1040</v>
      </c>
      <c r="AC722" s="82">
        <v>0</v>
      </c>
      <c r="AD722" s="82">
        <v>0</v>
      </c>
      <c r="AE722" s="82">
        <v>0</v>
      </c>
      <c r="AF722" s="82">
        <v>0</v>
      </c>
      <c r="AG722">
        <f t="shared" si="42"/>
        <v>0</v>
      </c>
      <c r="AI722" s="90" t="s">
        <v>209</v>
      </c>
      <c r="AJ722" s="90" t="s">
        <v>109</v>
      </c>
      <c r="AX722" t="s">
        <v>209</v>
      </c>
      <c r="AY722" t="s">
        <v>109</v>
      </c>
    </row>
    <row r="723" ht="17.25" spans="25:51">
      <c r="Y723" s="87"/>
      <c r="Z723">
        <f t="shared" si="43"/>
        <v>0</v>
      </c>
      <c r="AA723" t="str">
        <f t="shared" si="41"/>
        <v>五星路支行</v>
      </c>
      <c r="AB723" s="82" t="s">
        <v>819</v>
      </c>
      <c r="AC723" s="82">
        <v>0</v>
      </c>
      <c r="AD723" s="82">
        <v>0</v>
      </c>
      <c r="AE723" s="82">
        <v>0</v>
      </c>
      <c r="AF723" s="82">
        <v>0</v>
      </c>
      <c r="AG723" t="str">
        <f t="shared" si="42"/>
        <v>五星路支行</v>
      </c>
      <c r="AI723" s="90" t="s">
        <v>120</v>
      </c>
      <c r="AJ723" s="90" t="s">
        <v>109</v>
      </c>
      <c r="AX723" t="s">
        <v>120</v>
      </c>
      <c r="AY723" t="s">
        <v>109</v>
      </c>
    </row>
    <row r="724" ht="17.25" spans="25:51">
      <c r="Y724" s="87"/>
      <c r="Z724">
        <f t="shared" si="43"/>
        <v>0</v>
      </c>
      <c r="AA724" t="str">
        <f t="shared" si="41"/>
        <v>市场一部</v>
      </c>
      <c r="AB724" s="82" t="s">
        <v>582</v>
      </c>
      <c r="AC724" s="82">
        <v>0</v>
      </c>
      <c r="AD724" s="82">
        <v>0</v>
      </c>
      <c r="AE724" s="82">
        <v>0</v>
      </c>
      <c r="AF724" s="82">
        <v>0</v>
      </c>
      <c r="AG724" t="str">
        <f t="shared" si="42"/>
        <v>市场一部</v>
      </c>
      <c r="AI724" s="90" t="s">
        <v>785</v>
      </c>
      <c r="AJ724" s="90" t="s">
        <v>109</v>
      </c>
      <c r="AX724" t="s">
        <v>785</v>
      </c>
      <c r="AY724" t="s">
        <v>109</v>
      </c>
    </row>
    <row r="725" ht="17.25" spans="25:51">
      <c r="Y725" s="87"/>
      <c r="Z725">
        <f t="shared" si="43"/>
        <v>0</v>
      </c>
      <c r="AA725">
        <f t="shared" si="41"/>
        <v>0</v>
      </c>
      <c r="AB725" s="82" t="s">
        <v>1041</v>
      </c>
      <c r="AC725" s="82">
        <v>0</v>
      </c>
      <c r="AD725" s="82">
        <v>0</v>
      </c>
      <c r="AE725" s="82">
        <v>0</v>
      </c>
      <c r="AF725" s="82">
        <v>0</v>
      </c>
      <c r="AG725">
        <f t="shared" si="42"/>
        <v>0</v>
      </c>
      <c r="AI725" s="95" t="s">
        <v>1043</v>
      </c>
      <c r="AJ725" s="90" t="s">
        <v>109</v>
      </c>
      <c r="AX725" t="s">
        <v>1043</v>
      </c>
      <c r="AY725" t="s">
        <v>109</v>
      </c>
    </row>
    <row r="726" ht="17.25" spans="25:51">
      <c r="Y726" s="87"/>
      <c r="Z726">
        <f t="shared" si="43"/>
        <v>0</v>
      </c>
      <c r="AA726" t="str">
        <f t="shared" si="41"/>
        <v>运营管理部</v>
      </c>
      <c r="AB726" s="82" t="s">
        <v>395</v>
      </c>
      <c r="AC726" s="82">
        <v>0</v>
      </c>
      <c r="AD726" s="82">
        <v>0</v>
      </c>
      <c r="AE726" s="82">
        <v>0</v>
      </c>
      <c r="AF726" s="82">
        <v>0</v>
      </c>
      <c r="AG726" t="str">
        <f t="shared" si="42"/>
        <v>运营管理部</v>
      </c>
      <c r="AI726" s="96" t="s">
        <v>1044</v>
      </c>
      <c r="AJ726" s="90" t="s">
        <v>109</v>
      </c>
      <c r="AX726" t="s">
        <v>1044</v>
      </c>
      <c r="AY726" t="s">
        <v>109</v>
      </c>
    </row>
    <row r="727" ht="17.25" spans="25:51">
      <c r="Y727" s="87"/>
      <c r="Z727">
        <f t="shared" si="43"/>
        <v>0</v>
      </c>
      <c r="AA727">
        <f t="shared" si="41"/>
        <v>0</v>
      </c>
      <c r="AB727" s="82" t="s">
        <v>1042</v>
      </c>
      <c r="AC727" s="82">
        <v>0</v>
      </c>
      <c r="AD727" s="82">
        <v>0</v>
      </c>
      <c r="AE727" s="82">
        <v>0</v>
      </c>
      <c r="AF727" s="82">
        <v>0</v>
      </c>
      <c r="AG727">
        <f t="shared" si="42"/>
        <v>0</v>
      </c>
      <c r="AI727" s="90" t="s">
        <v>1045</v>
      </c>
      <c r="AJ727" s="90" t="s">
        <v>109</v>
      </c>
      <c r="AX727" t="s">
        <v>1045</v>
      </c>
      <c r="AY727" t="s">
        <v>109</v>
      </c>
    </row>
    <row r="728" ht="17.25" spans="25:51">
      <c r="Y728" s="87"/>
      <c r="Z728">
        <f t="shared" si="43"/>
        <v>0</v>
      </c>
      <c r="AA728" t="str">
        <f t="shared" si="41"/>
        <v>唐镇支行</v>
      </c>
      <c r="AB728" s="82" t="s">
        <v>544</v>
      </c>
      <c r="AC728" s="82">
        <v>0</v>
      </c>
      <c r="AD728" s="82">
        <v>0</v>
      </c>
      <c r="AE728" s="82">
        <v>0</v>
      </c>
      <c r="AF728" s="82">
        <v>0</v>
      </c>
      <c r="AG728" t="str">
        <f t="shared" si="42"/>
        <v>唐镇支行</v>
      </c>
      <c r="AI728" s="90" t="s">
        <v>944</v>
      </c>
      <c r="AJ728" s="90" t="s">
        <v>109</v>
      </c>
      <c r="AX728" t="s">
        <v>944</v>
      </c>
      <c r="AY728" t="s">
        <v>109</v>
      </c>
    </row>
    <row r="729" ht="17.25" spans="25:51">
      <c r="Y729" s="87"/>
      <c r="Z729">
        <f t="shared" si="43"/>
        <v>0</v>
      </c>
      <c r="AA729" t="str">
        <f t="shared" si="41"/>
        <v>川沙支行</v>
      </c>
      <c r="AB729" s="82" t="s">
        <v>547</v>
      </c>
      <c r="AC729" s="82">
        <v>0</v>
      </c>
      <c r="AD729" s="82">
        <v>0</v>
      </c>
      <c r="AE729" s="82">
        <v>0</v>
      </c>
      <c r="AF729" s="82">
        <v>50000</v>
      </c>
      <c r="AG729" t="str">
        <f t="shared" si="42"/>
        <v>川沙支行</v>
      </c>
      <c r="AI729" s="90" t="s">
        <v>467</v>
      </c>
      <c r="AJ729" s="90" t="s">
        <v>78</v>
      </c>
      <c r="AX729" t="s">
        <v>467</v>
      </c>
      <c r="AY729" t="s">
        <v>78</v>
      </c>
    </row>
    <row r="730" ht="17.25" spans="25:51">
      <c r="Y730" s="87"/>
      <c r="Z730">
        <f t="shared" si="43"/>
        <v>0</v>
      </c>
      <c r="AA730" t="str">
        <f t="shared" si="41"/>
        <v>唐镇支行</v>
      </c>
      <c r="AB730" s="82" t="s">
        <v>993</v>
      </c>
      <c r="AC730" s="82">
        <v>0</v>
      </c>
      <c r="AD730" s="82">
        <v>0</v>
      </c>
      <c r="AE730" s="82">
        <v>0</v>
      </c>
      <c r="AF730" s="82">
        <v>0</v>
      </c>
      <c r="AG730" t="str">
        <f t="shared" si="42"/>
        <v>唐镇支行</v>
      </c>
      <c r="AI730" s="90" t="s">
        <v>175</v>
      </c>
      <c r="AJ730" s="90" t="s">
        <v>34</v>
      </c>
      <c r="AX730" t="s">
        <v>175</v>
      </c>
      <c r="AY730" t="s">
        <v>34</v>
      </c>
    </row>
    <row r="731" ht="17.25" spans="25:51">
      <c r="Y731" s="87"/>
      <c r="Z731">
        <f t="shared" si="43"/>
        <v>0</v>
      </c>
      <c r="AA731" t="str">
        <f t="shared" si="41"/>
        <v>新园路支行</v>
      </c>
      <c r="AB731" s="82" t="s">
        <v>549</v>
      </c>
      <c r="AC731" s="82">
        <v>0</v>
      </c>
      <c r="AD731" s="82">
        <v>0</v>
      </c>
      <c r="AE731" s="82">
        <v>0</v>
      </c>
      <c r="AF731" s="82">
        <v>0</v>
      </c>
      <c r="AG731" t="str">
        <f t="shared" si="42"/>
        <v>新园路支行</v>
      </c>
      <c r="AI731" s="90" t="s">
        <v>321</v>
      </c>
      <c r="AJ731" s="90" t="s">
        <v>78</v>
      </c>
      <c r="AX731" t="s">
        <v>321</v>
      </c>
      <c r="AY731" t="s">
        <v>78</v>
      </c>
    </row>
    <row r="732" ht="17.25" spans="25:51">
      <c r="Y732" s="87"/>
      <c r="Z732">
        <f t="shared" si="43"/>
        <v>0</v>
      </c>
      <c r="AA732" t="str">
        <f t="shared" si="41"/>
        <v>张江支行</v>
      </c>
      <c r="AB732" s="82" t="s">
        <v>966</v>
      </c>
      <c r="AC732" s="82">
        <v>0</v>
      </c>
      <c r="AD732" s="82">
        <v>0</v>
      </c>
      <c r="AE732" s="82">
        <v>0</v>
      </c>
      <c r="AF732" s="82">
        <v>0</v>
      </c>
      <c r="AG732" t="str">
        <f t="shared" si="42"/>
        <v>张江支行</v>
      </c>
      <c r="AI732" s="90" t="s">
        <v>126</v>
      </c>
      <c r="AJ732" s="90" t="s">
        <v>66</v>
      </c>
      <c r="AX732" t="s">
        <v>126</v>
      </c>
      <c r="AY732" t="s">
        <v>66</v>
      </c>
    </row>
    <row r="733" ht="17.25" spans="25:51">
      <c r="Y733" s="87"/>
      <c r="Z733">
        <f t="shared" si="43"/>
        <v>0</v>
      </c>
      <c r="AA733" t="str">
        <f t="shared" si="41"/>
        <v>潼港分理处</v>
      </c>
      <c r="AB733" s="82" t="s">
        <v>552</v>
      </c>
      <c r="AC733" s="82">
        <v>0</v>
      </c>
      <c r="AD733" s="82">
        <v>0</v>
      </c>
      <c r="AE733" s="82">
        <v>0</v>
      </c>
      <c r="AF733" s="82">
        <v>0</v>
      </c>
      <c r="AG733" t="str">
        <f t="shared" si="42"/>
        <v>潼港分理处</v>
      </c>
      <c r="AI733" s="90" t="s">
        <v>528</v>
      </c>
      <c r="AJ733" s="90" t="s">
        <v>78</v>
      </c>
      <c r="AX733" t="s">
        <v>528</v>
      </c>
      <c r="AY733" t="s">
        <v>78</v>
      </c>
    </row>
    <row r="734" ht="17.25" spans="25:51">
      <c r="Y734" s="87"/>
      <c r="Z734">
        <f t="shared" si="43"/>
        <v>0</v>
      </c>
      <c r="AA734" t="str">
        <f t="shared" si="41"/>
        <v>蔡路支行</v>
      </c>
      <c r="AB734" s="82" t="s">
        <v>555</v>
      </c>
      <c r="AC734" s="82">
        <v>0</v>
      </c>
      <c r="AD734" s="82">
        <v>0</v>
      </c>
      <c r="AE734" s="82">
        <v>0</v>
      </c>
      <c r="AF734" s="82">
        <v>0</v>
      </c>
      <c r="AG734" t="str">
        <f t="shared" si="42"/>
        <v>蔡路支行</v>
      </c>
      <c r="AI734" s="90" t="s">
        <v>984</v>
      </c>
      <c r="AJ734" s="90" t="s">
        <v>78</v>
      </c>
      <c r="AX734" t="s">
        <v>984</v>
      </c>
      <c r="AY734" t="s">
        <v>78</v>
      </c>
    </row>
    <row r="735" ht="17.25" spans="25:51">
      <c r="Y735" s="87"/>
      <c r="Z735">
        <f t="shared" si="43"/>
        <v>0</v>
      </c>
      <c r="AA735" t="str">
        <f t="shared" si="41"/>
        <v>唐镇支行</v>
      </c>
      <c r="AB735" s="82" t="s">
        <v>1002</v>
      </c>
      <c r="AC735" s="82">
        <v>0</v>
      </c>
      <c r="AD735" s="82">
        <v>0</v>
      </c>
      <c r="AE735" s="82">
        <v>0</v>
      </c>
      <c r="AF735" s="82">
        <v>0</v>
      </c>
      <c r="AG735" t="str">
        <f t="shared" si="42"/>
        <v>唐镇支行</v>
      </c>
      <c r="AI735" s="95" t="s">
        <v>957</v>
      </c>
      <c r="AJ735" s="90" t="s">
        <v>78</v>
      </c>
      <c r="AX735" t="s">
        <v>957</v>
      </c>
      <c r="AY735" t="s">
        <v>78</v>
      </c>
    </row>
    <row r="736" ht="17.25" spans="25:51">
      <c r="Y736" s="87"/>
      <c r="Z736">
        <f t="shared" si="43"/>
        <v>0</v>
      </c>
      <c r="AA736">
        <f t="shared" si="41"/>
        <v>0</v>
      </c>
      <c r="AB736" s="82" t="s">
        <v>1046</v>
      </c>
      <c r="AC736" s="82">
        <v>0</v>
      </c>
      <c r="AD736" s="82">
        <v>0</v>
      </c>
      <c r="AE736" s="82">
        <v>0</v>
      </c>
      <c r="AF736" s="82">
        <v>0</v>
      </c>
      <c r="AG736">
        <f t="shared" si="42"/>
        <v>0</v>
      </c>
      <c r="AI736" s="90" t="s">
        <v>1007</v>
      </c>
      <c r="AJ736" s="90" t="s">
        <v>78</v>
      </c>
      <c r="AX736" t="s">
        <v>1007</v>
      </c>
      <c r="AY736" t="s">
        <v>78</v>
      </c>
    </row>
    <row r="737" ht="17.25" spans="25:51">
      <c r="Y737" s="87"/>
      <c r="Z737">
        <f t="shared" si="43"/>
        <v>0</v>
      </c>
      <c r="AA737">
        <f t="shared" si="41"/>
        <v>0</v>
      </c>
      <c r="AB737" s="82" t="s">
        <v>1047</v>
      </c>
      <c r="AC737" s="82">
        <v>0</v>
      </c>
      <c r="AD737" s="82">
        <v>10000</v>
      </c>
      <c r="AE737" s="82">
        <v>0</v>
      </c>
      <c r="AF737" s="82">
        <v>10000</v>
      </c>
      <c r="AG737">
        <f t="shared" si="42"/>
        <v>0</v>
      </c>
      <c r="AI737" s="96" t="s">
        <v>968</v>
      </c>
      <c r="AJ737" s="90" t="s">
        <v>78</v>
      </c>
      <c r="AX737" t="s">
        <v>968</v>
      </c>
      <c r="AY737" t="s">
        <v>78</v>
      </c>
    </row>
    <row r="738" ht="17.25" spans="25:51">
      <c r="Y738" s="87"/>
      <c r="Z738">
        <f t="shared" si="43"/>
        <v>0</v>
      </c>
      <c r="AA738" t="str">
        <f t="shared" si="41"/>
        <v>妙境支行</v>
      </c>
      <c r="AB738" s="82" t="s">
        <v>1044</v>
      </c>
      <c r="AC738" s="82">
        <v>2</v>
      </c>
      <c r="AD738" s="82">
        <v>0</v>
      </c>
      <c r="AE738" s="82">
        <v>2</v>
      </c>
      <c r="AF738" s="82">
        <v>0</v>
      </c>
      <c r="AG738" t="str">
        <f t="shared" si="42"/>
        <v>妙境支行</v>
      </c>
      <c r="AI738" s="90" t="s">
        <v>1049</v>
      </c>
      <c r="AJ738" s="90" t="s">
        <v>78</v>
      </c>
      <c r="AX738" t="s">
        <v>1049</v>
      </c>
      <c r="AY738" t="s">
        <v>78</v>
      </c>
    </row>
    <row r="739" spans="26:51">
      <c r="Z739">
        <f t="shared" si="43"/>
        <v>0</v>
      </c>
      <c r="AA739">
        <f t="shared" si="41"/>
        <v>0</v>
      </c>
      <c r="AB739" s="82" t="s">
        <v>1048</v>
      </c>
      <c r="AC739" s="82">
        <v>0</v>
      </c>
      <c r="AD739" s="82">
        <v>0</v>
      </c>
      <c r="AE739" s="82">
        <v>0</v>
      </c>
      <c r="AF739" s="82">
        <v>0</v>
      </c>
      <c r="AG739">
        <f t="shared" si="42"/>
        <v>0</v>
      </c>
      <c r="AI739" s="90" t="s">
        <v>964</v>
      </c>
      <c r="AJ739" s="90" t="s">
        <v>32</v>
      </c>
      <c r="AX739" t="s">
        <v>964</v>
      </c>
      <c r="AY739" t="s">
        <v>32</v>
      </c>
    </row>
    <row r="740" spans="28:51">
      <c r="AB740" s="82" t="s">
        <v>558</v>
      </c>
      <c r="AC740" s="82">
        <v>0</v>
      </c>
      <c r="AD740" s="82">
        <v>200000</v>
      </c>
      <c r="AE740" s="82">
        <v>0</v>
      </c>
      <c r="AF740" s="82">
        <v>350000</v>
      </c>
      <c r="AI740" s="90" t="s">
        <v>997</v>
      </c>
      <c r="AJ740" s="90" t="s">
        <v>32</v>
      </c>
      <c r="AX740" t="s">
        <v>997</v>
      </c>
      <c r="AY740" t="s">
        <v>32</v>
      </c>
    </row>
    <row r="741" spans="28:51">
      <c r="AB741" s="82" t="s">
        <v>146</v>
      </c>
      <c r="AI741" s="90" t="s">
        <v>1050</v>
      </c>
      <c r="AJ741" s="90" t="s">
        <v>32</v>
      </c>
      <c r="AX741" t="s">
        <v>1050</v>
      </c>
      <c r="AY741" t="s">
        <v>32</v>
      </c>
    </row>
    <row r="742" spans="28:51">
      <c r="AB742" s="82" t="s">
        <v>151</v>
      </c>
      <c r="AC742" s="82">
        <v>25</v>
      </c>
      <c r="AD742" s="82">
        <v>2387583</v>
      </c>
      <c r="AE742" s="82">
        <v>134</v>
      </c>
      <c r="AF742" s="82">
        <v>10849681</v>
      </c>
      <c r="AI742" s="90" t="s">
        <v>317</v>
      </c>
      <c r="AJ742" s="90" t="s">
        <v>32</v>
      </c>
      <c r="AX742" t="s">
        <v>317</v>
      </c>
      <c r="AY742" t="s">
        <v>32</v>
      </c>
    </row>
    <row r="743" spans="35:51">
      <c r="AI743" s="90" t="s">
        <v>394</v>
      </c>
      <c r="AJ743" s="90" t="s">
        <v>32</v>
      </c>
      <c r="AX743" t="s">
        <v>394</v>
      </c>
      <c r="AY743" t="s">
        <v>32</v>
      </c>
    </row>
    <row r="744" spans="35:51">
      <c r="AI744" s="90" t="s">
        <v>204</v>
      </c>
      <c r="AJ744" s="90" t="s">
        <v>32</v>
      </c>
      <c r="AX744" t="s">
        <v>204</v>
      </c>
      <c r="AY744" t="s">
        <v>32</v>
      </c>
    </row>
    <row r="745" spans="35:51">
      <c r="AI745" s="93" t="s">
        <v>428</v>
      </c>
      <c r="AJ745" s="90" t="s">
        <v>32</v>
      </c>
      <c r="AX745" t="s">
        <v>428</v>
      </c>
      <c r="AY745" t="s">
        <v>32</v>
      </c>
    </row>
    <row r="746" spans="35:51">
      <c r="AI746" s="90" t="s">
        <v>405</v>
      </c>
      <c r="AJ746" s="90" t="s">
        <v>32</v>
      </c>
      <c r="AX746" t="s">
        <v>405</v>
      </c>
      <c r="AY746" t="s">
        <v>32</v>
      </c>
    </row>
    <row r="747" spans="35:51">
      <c r="AI747" s="95" t="s">
        <v>142</v>
      </c>
      <c r="AJ747" s="90" t="s">
        <v>32</v>
      </c>
      <c r="AX747" t="s">
        <v>142</v>
      </c>
      <c r="AY747" t="s">
        <v>32</v>
      </c>
    </row>
    <row r="748" spans="35:51">
      <c r="AI748" s="96" t="s">
        <v>283</v>
      </c>
      <c r="AJ748" s="90" t="s">
        <v>34</v>
      </c>
      <c r="AX748" t="s">
        <v>283</v>
      </c>
      <c r="AY748" t="s">
        <v>34</v>
      </c>
    </row>
    <row r="749" spans="35:51">
      <c r="AI749" s="90" t="s">
        <v>1051</v>
      </c>
      <c r="AJ749" s="90" t="s">
        <v>167</v>
      </c>
      <c r="AX749" t="s">
        <v>1051</v>
      </c>
      <c r="AY749" t="s">
        <v>167</v>
      </c>
    </row>
    <row r="750" spans="35:51">
      <c r="AI750" s="90" t="s">
        <v>1052</v>
      </c>
      <c r="AJ750" s="90" t="s">
        <v>32</v>
      </c>
      <c r="AX750" t="s">
        <v>1052</v>
      </c>
      <c r="AY750" t="s">
        <v>32</v>
      </c>
    </row>
    <row r="751" spans="35:51">
      <c r="AI751" s="90" t="s">
        <v>930</v>
      </c>
      <c r="AJ751" s="90" t="s">
        <v>32</v>
      </c>
      <c r="AX751" t="s">
        <v>930</v>
      </c>
      <c r="AY751" t="s">
        <v>32</v>
      </c>
    </row>
    <row r="752" spans="35:51">
      <c r="AI752" s="95" t="s">
        <v>958</v>
      </c>
      <c r="AJ752" s="90" t="s">
        <v>32</v>
      </c>
      <c r="AX752" t="s">
        <v>958</v>
      </c>
      <c r="AY752" t="s">
        <v>32</v>
      </c>
    </row>
    <row r="753" spans="35:51">
      <c r="AI753" s="90" t="s">
        <v>1036</v>
      </c>
      <c r="AJ753" s="90" t="s">
        <v>32</v>
      </c>
      <c r="AX753" t="s">
        <v>1036</v>
      </c>
      <c r="AY753" t="s">
        <v>32</v>
      </c>
    </row>
    <row r="754" spans="35:51">
      <c r="AI754" s="90" t="s">
        <v>1053</v>
      </c>
      <c r="AJ754" s="90" t="s">
        <v>32</v>
      </c>
      <c r="AX754" t="s">
        <v>1053</v>
      </c>
      <c r="AY754" t="s">
        <v>32</v>
      </c>
    </row>
    <row r="755" spans="35:51">
      <c r="AI755" s="90" t="s">
        <v>1054</v>
      </c>
      <c r="AJ755" s="90" t="s">
        <v>32</v>
      </c>
      <c r="AX755" t="s">
        <v>1054</v>
      </c>
      <c r="AY755" t="s">
        <v>32</v>
      </c>
    </row>
    <row r="756" spans="35:51">
      <c r="AI756" s="90" t="s">
        <v>1055</v>
      </c>
      <c r="AJ756" s="90" t="s">
        <v>32</v>
      </c>
      <c r="AX756" t="s">
        <v>1055</v>
      </c>
      <c r="AY756" t="s">
        <v>32</v>
      </c>
    </row>
    <row r="757" spans="35:51">
      <c r="AI757" s="90" t="s">
        <v>1056</v>
      </c>
      <c r="AJ757" s="90" t="s">
        <v>32</v>
      </c>
      <c r="AX757" t="s">
        <v>1056</v>
      </c>
      <c r="AY757" t="s">
        <v>32</v>
      </c>
    </row>
    <row r="758" spans="35:51">
      <c r="AI758" s="90" t="s">
        <v>1057</v>
      </c>
      <c r="AJ758" s="90" t="s">
        <v>32</v>
      </c>
      <c r="AX758" t="s">
        <v>1057</v>
      </c>
      <c r="AY758" t="s">
        <v>32</v>
      </c>
    </row>
    <row r="759" spans="35:51">
      <c r="AI759" s="90" t="s">
        <v>378</v>
      </c>
      <c r="AJ759" s="90" t="s">
        <v>210</v>
      </c>
      <c r="AX759" t="s">
        <v>378</v>
      </c>
      <c r="AY759" t="s">
        <v>210</v>
      </c>
    </row>
    <row r="760" spans="35:51">
      <c r="AI760" s="90" t="s">
        <v>502</v>
      </c>
      <c r="AJ760" s="90" t="s">
        <v>210</v>
      </c>
      <c r="AX760" t="s">
        <v>502</v>
      </c>
      <c r="AY760" t="s">
        <v>210</v>
      </c>
    </row>
    <row r="761" spans="35:51">
      <c r="AI761" s="90" t="s">
        <v>1058</v>
      </c>
      <c r="AJ761" s="90" t="s">
        <v>210</v>
      </c>
      <c r="AX761" t="s">
        <v>1058</v>
      </c>
      <c r="AY761" t="s">
        <v>210</v>
      </c>
    </row>
    <row r="762" spans="35:51">
      <c r="AI762" s="90" t="s">
        <v>994</v>
      </c>
      <c r="AJ762" s="90" t="s">
        <v>210</v>
      </c>
      <c r="AX762" t="s">
        <v>994</v>
      </c>
      <c r="AY762" t="s">
        <v>210</v>
      </c>
    </row>
    <row r="763" spans="35:51">
      <c r="AI763" s="90" t="s">
        <v>818</v>
      </c>
      <c r="AJ763" s="90" t="s">
        <v>210</v>
      </c>
      <c r="AX763" t="s">
        <v>818</v>
      </c>
      <c r="AY763" t="s">
        <v>210</v>
      </c>
    </row>
    <row r="764" spans="35:51">
      <c r="AI764" s="90" t="s">
        <v>526</v>
      </c>
      <c r="AJ764" s="90" t="s">
        <v>210</v>
      </c>
      <c r="AX764" t="s">
        <v>526</v>
      </c>
      <c r="AY764" t="s">
        <v>210</v>
      </c>
    </row>
    <row r="765" spans="35:51">
      <c r="AI765" s="90" t="s">
        <v>186</v>
      </c>
      <c r="AJ765" s="90" t="s">
        <v>210</v>
      </c>
      <c r="AX765" t="s">
        <v>186</v>
      </c>
      <c r="AY765" t="s">
        <v>210</v>
      </c>
    </row>
    <row r="766" spans="35:51">
      <c r="AI766" s="95" t="s">
        <v>1059</v>
      </c>
      <c r="AJ766" s="90" t="s">
        <v>210</v>
      </c>
      <c r="AX766" t="s">
        <v>1059</v>
      </c>
      <c r="AY766" t="s">
        <v>210</v>
      </c>
    </row>
    <row r="767" spans="35:51">
      <c r="AI767" s="96" t="s">
        <v>1001</v>
      </c>
      <c r="AJ767" s="90" t="s">
        <v>210</v>
      </c>
      <c r="AX767" t="s">
        <v>1001</v>
      </c>
      <c r="AY767" t="s">
        <v>210</v>
      </c>
    </row>
    <row r="768" spans="35:51">
      <c r="AI768" s="90" t="s">
        <v>707</v>
      </c>
      <c r="AJ768" s="90" t="s">
        <v>210</v>
      </c>
      <c r="AX768" t="s">
        <v>707</v>
      </c>
      <c r="AY768" t="s">
        <v>210</v>
      </c>
    </row>
    <row r="769" spans="35:51">
      <c r="AI769" s="90" t="s">
        <v>1060</v>
      </c>
      <c r="AJ769" s="90" t="s">
        <v>210</v>
      </c>
      <c r="AX769" t="s">
        <v>1060</v>
      </c>
      <c r="AY769" t="s">
        <v>210</v>
      </c>
    </row>
    <row r="770" spans="35:51">
      <c r="AI770" s="90" t="s">
        <v>357</v>
      </c>
      <c r="AJ770" s="90" t="s">
        <v>167</v>
      </c>
      <c r="AX770" t="s">
        <v>357</v>
      </c>
      <c r="AY770" t="s">
        <v>167</v>
      </c>
    </row>
    <row r="771" spans="35:51">
      <c r="AI771" s="90" t="s">
        <v>422</v>
      </c>
      <c r="AJ771" s="90" t="s">
        <v>167</v>
      </c>
      <c r="AX771" t="s">
        <v>422</v>
      </c>
      <c r="AY771" t="s">
        <v>167</v>
      </c>
    </row>
    <row r="772" spans="35:51">
      <c r="AI772" s="90" t="s">
        <v>74</v>
      </c>
      <c r="AJ772" s="90" t="s">
        <v>93</v>
      </c>
      <c r="AX772" t="s">
        <v>74</v>
      </c>
      <c r="AY772" t="s">
        <v>93</v>
      </c>
    </row>
    <row r="773" spans="35:51">
      <c r="AI773" s="90" t="s">
        <v>1061</v>
      </c>
      <c r="AJ773" s="90" t="s">
        <v>167</v>
      </c>
      <c r="AX773" t="s">
        <v>1061</v>
      </c>
      <c r="AY773" t="s">
        <v>167</v>
      </c>
    </row>
    <row r="774" spans="35:51">
      <c r="AI774" s="90" t="s">
        <v>705</v>
      </c>
      <c r="AJ774" s="90" t="s">
        <v>167</v>
      </c>
      <c r="AX774" t="s">
        <v>705</v>
      </c>
      <c r="AY774" t="s">
        <v>167</v>
      </c>
    </row>
    <row r="775" spans="35:51">
      <c r="AI775" s="90" t="s">
        <v>872</v>
      </c>
      <c r="AJ775" s="90" t="s">
        <v>167</v>
      </c>
      <c r="AX775" t="s">
        <v>872</v>
      </c>
      <c r="AY775" t="s">
        <v>167</v>
      </c>
    </row>
    <row r="776" spans="35:51">
      <c r="AI776" s="90" t="s">
        <v>851</v>
      </c>
      <c r="AJ776" s="90" t="s">
        <v>167</v>
      </c>
      <c r="AX776" t="s">
        <v>851</v>
      </c>
      <c r="AY776" t="s">
        <v>167</v>
      </c>
    </row>
    <row r="777" spans="35:51">
      <c r="AI777" s="90" t="s">
        <v>663</v>
      </c>
      <c r="AJ777" s="90" t="s">
        <v>167</v>
      </c>
      <c r="AX777" t="s">
        <v>663</v>
      </c>
      <c r="AY777" t="s">
        <v>167</v>
      </c>
    </row>
    <row r="778" spans="35:51">
      <c r="AI778" s="90" t="s">
        <v>861</v>
      </c>
      <c r="AJ778" s="90" t="s">
        <v>182</v>
      </c>
      <c r="AX778" t="s">
        <v>861</v>
      </c>
      <c r="AY778" t="s">
        <v>182</v>
      </c>
    </row>
    <row r="779" spans="35:51">
      <c r="AI779" s="90" t="s">
        <v>1062</v>
      </c>
      <c r="AJ779" s="90" t="s">
        <v>49</v>
      </c>
      <c r="AX779" t="s">
        <v>1062</v>
      </c>
      <c r="AY779" t="s">
        <v>49</v>
      </c>
    </row>
    <row r="780" spans="35:36">
      <c r="AI780" s="90" t="s">
        <v>103</v>
      </c>
      <c r="AJ780" s="90" t="s">
        <v>35</v>
      </c>
    </row>
    <row r="781" spans="35:36">
      <c r="AI781" s="90" t="s">
        <v>101</v>
      </c>
      <c r="AJ781" s="90" t="s">
        <v>100</v>
      </c>
    </row>
    <row r="782" spans="35:36">
      <c r="AI782" s="90"/>
      <c r="AJ782" s="90"/>
    </row>
    <row r="783" spans="35:36">
      <c r="AI783" s="90"/>
      <c r="AJ783" s="90"/>
    </row>
    <row r="784" spans="35:36">
      <c r="AI784" s="90"/>
      <c r="AJ784" s="90"/>
    </row>
    <row r="785" spans="35:36">
      <c r="AI785" s="90"/>
      <c r="AJ785" s="90"/>
    </row>
    <row r="786" spans="35:36">
      <c r="AI786" s="90"/>
      <c r="AJ786" s="90"/>
    </row>
    <row r="787" spans="35:36">
      <c r="AI787" s="90"/>
      <c r="AJ787" s="90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3" operator="greaterThan">
      <formula>0</formula>
    </cfRule>
  </conditionalFormatting>
  <conditionalFormatting sqref="E4:E47">
    <cfRule type="cellIs" dxfId="1" priority="7" operator="equal">
      <formula>0</formula>
    </cfRule>
  </conditionalFormatting>
  <conditionalFormatting sqref="I4:I47">
    <cfRule type="cellIs" dxfId="2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{0698f67e-dbef-4429-a447-316dd0b528f1}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{55f0e248-d5bc-4088-a809-04bfdeb37c56}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{33457e1c-c823-43ee-b9ec-bddb568e3310}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{33aff4ca-d43f-46be-82f2-e434ebdf6228}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{86f13339-e120-49f2-aa02-735765e59593}</x14:id>
        </ext>
      </extLst>
    </cfRule>
  </conditionalFormatting>
  <conditionalFormatting sqref="L4:L47">
    <cfRule type="cellIs" dxfId="0" priority="2" operator="greaterThan">
      <formula>0</formula>
    </cfRule>
  </conditionalFormatting>
  <conditionalFormatting sqref="P4:P47">
    <cfRule type="cellIs" dxfId="1" priority="8" operator="equal">
      <formula>0</formula>
    </cfRule>
  </conditionalFormatting>
  <conditionalFormatting sqref="V4:V47">
    <cfRule type="cellIs" dxfId="2" priority="4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{1699f140-4fa7-472a-8629-dcfc0de8cee4}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{8c7e1358-e32e-440c-aba8-8100075f82d7}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{8104e598-9405-4259-a589-bfc796aee180}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{0e4fcb58-ed2e-415c-a9e7-fd76d47d86cd}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{fa6273c4-714f-4e36-91e6-a02d281a8637}</x14:id>
        </ext>
      </extLst>
    </cfRule>
  </conditionalFormatting>
  <conditionalFormatting sqref="X4:X47 Y48:Y738">
    <cfRule type="top10" dxfId="3" priority="6" rank="10"/>
  </conditionalFormatting>
  <conditionalFormatting sqref="Y4:Z4 Y5:Y47 Z5:Z739">
    <cfRule type="cellIs" dxfId="2" priority="1" operator="equal">
      <formula>0</formula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698f67e-dbef-4429-a447-316dd0b528f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5f0e248-d5bc-4088-a809-04bfdeb37c56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3457e1c-c823-43ee-b9ec-bddb568e3310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33aff4ca-d43f-46be-82f2-e434ebdf6228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6f13339-e120-49f2-aa02-735765e595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1699f140-4fa7-472a-8629-dcfc0de8cee4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c7e1358-e32e-440c-aba8-8100075f82d7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104e598-9405-4259-a589-bfc796aee180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0e4fcb58-ed2e-415c-a9e7-fd76d47d86cd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fa6273c4-714f-4e36-91e6-a02d281a863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BW787"/>
  <sheetViews>
    <sheetView workbookViewId="0">
      <selection activeCell="F19" sqref="F19"/>
    </sheetView>
  </sheetViews>
  <sheetFormatPr defaultColWidth="9" defaultRowHeight="13.5"/>
  <cols>
    <col min="1" max="1" width="9.4" style="81" customWidth="1"/>
    <col min="2" max="2" width="16" style="81" customWidth="1"/>
    <col min="3" max="3" width="6" style="81" customWidth="1"/>
    <col min="4" max="4" width="11.8666666666667" style="81" customWidth="1"/>
    <col min="5" max="5" width="7.6" style="81" customWidth="1"/>
    <col min="6" max="6" width="9.6" style="81" customWidth="1"/>
    <col min="7" max="7" width="19.1333333333333" style="81" hidden="1" customWidth="1"/>
    <col min="8" max="8" width="11.8666666666667" style="81" hidden="1" customWidth="1"/>
    <col min="9" max="9" width="7.6" style="81" customWidth="1"/>
    <col min="10" max="10" width="9.13333333333333" style="81" customWidth="1"/>
    <col min="11" max="11" width="7.26666666666667" style="81" customWidth="1"/>
    <col min="12" max="12" width="11.8666666666667" customWidth="1"/>
    <col min="13" max="13" width="7.6" hidden="1" customWidth="1"/>
    <col min="14" max="15" width="9.6" customWidth="1"/>
    <col min="16" max="16" width="7.6" customWidth="1"/>
    <col min="17" max="17" width="9.13333333333333" customWidth="1"/>
    <col min="18" max="18" width="5.6" customWidth="1"/>
    <col min="19" max="19" width="9.13333333333333" customWidth="1"/>
    <col min="20" max="20" width="9.6" customWidth="1"/>
    <col min="21" max="22" width="7.6" customWidth="1"/>
    <col min="23" max="23" width="9.13333333333333" customWidth="1"/>
    <col min="24" max="25" width="24.0666666666667" customWidth="1"/>
    <col min="26" max="27" width="21" customWidth="1"/>
    <col min="28" max="28" width="12.8666666666667" style="82" customWidth="1"/>
    <col min="29" max="32" width="20.2666666666667" style="82" customWidth="1"/>
    <col min="33" max="33" width="15" customWidth="1"/>
    <col min="34" max="34" width="9" customWidth="1"/>
    <col min="35" max="35" width="9" style="83" customWidth="1"/>
    <col min="36" max="36" width="18.5333333333333" style="83" customWidth="1"/>
    <col min="37" max="37" width="9" customWidth="1"/>
    <col min="38" max="38" width="21.2666666666667" style="84" customWidth="1"/>
    <col min="39" max="42" width="27.6" style="84" customWidth="1"/>
    <col min="43" max="43" width="9" customWidth="1"/>
    <col min="44" max="44" width="21.2666666666667"/>
    <col min="45" max="48" width="27.6"/>
    <col min="49" max="52" width="9" customWidth="1"/>
    <col min="53" max="53" width="26.5333333333333" customWidth="1"/>
    <col min="54" max="54" width="12.0666666666667" customWidth="1"/>
    <col min="55" max="55" width="12.8666666666667" customWidth="1"/>
    <col min="56" max="56" width="20.2666666666667" customWidth="1"/>
    <col min="58" max="58" width="15"/>
    <col min="59" max="59" width="29.6"/>
    <col min="62" max="62" width="15" customWidth="1"/>
    <col min="63" max="63" width="12.8666666666667" customWidth="1"/>
    <col min="64" max="64" width="16.1333333333333" customWidth="1"/>
    <col min="66" max="66" width="10.8666666666667"/>
    <col min="67" max="67" width="25.1333333333333"/>
    <col min="69" max="69" width="20.6" customWidth="1"/>
    <col min="70" max="70" width="12.3333333333333" customWidth="1"/>
    <col min="74" max="74" width="10.8666666666667"/>
    <col min="75" max="75" width="12.7333333333333"/>
  </cols>
  <sheetData>
    <row r="1" ht="27" customHeight="1" spans="1:7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AA1" t="s">
        <v>1</v>
      </c>
      <c r="AB1" s="82" t="s">
        <v>2</v>
      </c>
      <c r="AC1" s="82" t="s">
        <v>3</v>
      </c>
      <c r="AD1" s="82" t="s">
        <v>4</v>
      </c>
      <c r="AE1" s="82" t="s">
        <v>5</v>
      </c>
      <c r="AF1" s="82" t="s">
        <v>6</v>
      </c>
      <c r="AG1" t="s">
        <v>1</v>
      </c>
      <c r="AI1" s="88" t="s">
        <v>7</v>
      </c>
      <c r="AJ1" s="88" t="s">
        <v>8</v>
      </c>
      <c r="AL1" s="84" t="s">
        <v>1</v>
      </c>
      <c r="AM1" s="84" t="s">
        <v>9</v>
      </c>
      <c r="AN1" s="84" t="s">
        <v>10</v>
      </c>
      <c r="AO1" s="84" t="s">
        <v>11</v>
      </c>
      <c r="AP1" s="84" t="s">
        <v>12</v>
      </c>
      <c r="AR1" t="s">
        <v>1</v>
      </c>
      <c r="AS1" t="s">
        <v>9</v>
      </c>
      <c r="AT1" t="s">
        <v>10</v>
      </c>
      <c r="AU1" t="s">
        <v>11</v>
      </c>
      <c r="AV1" t="s">
        <v>12</v>
      </c>
      <c r="AX1" t="s">
        <v>7</v>
      </c>
      <c r="AY1" t="s">
        <v>8</v>
      </c>
      <c r="BA1" s="92" t="s">
        <v>13</v>
      </c>
      <c r="BB1" t="s">
        <v>14</v>
      </c>
      <c r="BC1" t="s">
        <v>2</v>
      </c>
      <c r="BD1" t="s">
        <v>5</v>
      </c>
      <c r="BF1" t="s">
        <v>14</v>
      </c>
      <c r="BG1" t="s">
        <v>11</v>
      </c>
      <c r="BI1" s="92" t="s">
        <v>15</v>
      </c>
      <c r="BJ1" t="s">
        <v>14</v>
      </c>
      <c r="BK1" t="s">
        <v>16</v>
      </c>
      <c r="BL1" t="s">
        <v>17</v>
      </c>
      <c r="BN1" t="s">
        <v>14</v>
      </c>
      <c r="BO1" t="s">
        <v>18</v>
      </c>
      <c r="BQ1" t="s">
        <v>19</v>
      </c>
      <c r="BR1" t="s">
        <v>14</v>
      </c>
      <c r="BS1" t="s">
        <v>16</v>
      </c>
      <c r="BT1" t="s">
        <v>20</v>
      </c>
      <c r="BV1" t="s">
        <v>14</v>
      </c>
      <c r="BW1" t="s">
        <v>21</v>
      </c>
    </row>
    <row r="2" ht="18" spans="1:75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1"/>
      <c r="R2" s="52" t="s">
        <v>26</v>
      </c>
      <c r="S2" s="53"/>
      <c r="T2" s="53"/>
      <c r="U2" s="53"/>
      <c r="V2" s="53"/>
      <c r="W2" s="54"/>
      <c r="X2" s="55" t="s">
        <v>27</v>
      </c>
      <c r="Y2" s="86"/>
      <c r="AA2">
        <f t="shared" ref="AA2:AA65" si="0">AG2</f>
        <v>0</v>
      </c>
      <c r="AB2" s="82" t="s">
        <v>28</v>
      </c>
      <c r="AC2" s="82">
        <v>0</v>
      </c>
      <c r="AD2" s="82">
        <v>0</v>
      </c>
      <c r="AE2" s="82">
        <v>0</v>
      </c>
      <c r="AF2" s="82">
        <v>0</v>
      </c>
      <c r="AG2">
        <f t="shared" ref="AG2:AG65" si="1">IFERROR(VLOOKUP(AB2,$AI:$AJ,2,FALSE),0)</f>
        <v>0</v>
      </c>
      <c r="AI2" s="89" t="s">
        <v>29</v>
      </c>
      <c r="AJ2" s="90" t="s">
        <v>30</v>
      </c>
      <c r="AL2" s="84">
        <v>0</v>
      </c>
      <c r="AM2" s="84">
        <v>0</v>
      </c>
      <c r="AN2" s="84">
        <v>130000</v>
      </c>
      <c r="AO2" s="84">
        <v>0</v>
      </c>
      <c r="AP2" s="84">
        <v>237100</v>
      </c>
      <c r="AR2">
        <v>0</v>
      </c>
      <c r="AS2">
        <v>0</v>
      </c>
      <c r="AT2">
        <v>130000</v>
      </c>
      <c r="AU2">
        <v>0</v>
      </c>
      <c r="AV2">
        <v>237100</v>
      </c>
      <c r="AX2" t="s">
        <v>29</v>
      </c>
      <c r="AY2" t="s">
        <v>30</v>
      </c>
      <c r="BB2" t="str">
        <f t="shared" ref="BB2:BB20" si="2">VLOOKUP(BC2,$AX:$AY,2,FALSE)</f>
        <v>高桥支行</v>
      </c>
      <c r="BC2" t="s">
        <v>123</v>
      </c>
      <c r="BD2">
        <v>1</v>
      </c>
      <c r="BF2" t="s">
        <v>32</v>
      </c>
      <c r="BG2">
        <v>0</v>
      </c>
      <c r="BJ2" t="str">
        <f t="shared" ref="BJ2:BJ30" si="3">VLOOKUP(BK2,$AX:$AY,2,FALSE)</f>
        <v>零售市场部</v>
      </c>
      <c r="BK2" t="s">
        <v>33</v>
      </c>
      <c r="BL2">
        <v>4841502</v>
      </c>
      <c r="BN2" t="s">
        <v>32</v>
      </c>
      <c r="BO2">
        <v>235000</v>
      </c>
      <c r="BR2" t="str">
        <f t="shared" ref="BR2:BR9" si="4">VLOOKUP(BS2,$AX:$AY,2,FALSE)</f>
        <v>高桥支行</v>
      </c>
      <c r="BS2" t="s">
        <v>123</v>
      </c>
      <c r="BT2">
        <v>1</v>
      </c>
      <c r="BV2" t="s">
        <v>35</v>
      </c>
      <c r="BW2">
        <v>2</v>
      </c>
    </row>
    <row r="3" ht="18.75" spans="1:75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6" t="s">
        <v>43</v>
      </c>
      <c r="R3" s="57" t="s">
        <v>36</v>
      </c>
      <c r="S3" s="58" t="s">
        <v>38</v>
      </c>
      <c r="T3" s="58" t="s">
        <v>39</v>
      </c>
      <c r="U3" s="58" t="s">
        <v>45</v>
      </c>
      <c r="V3" s="58" t="s">
        <v>42</v>
      </c>
      <c r="W3" s="59" t="s">
        <v>43</v>
      </c>
      <c r="X3" s="60"/>
      <c r="Y3" s="86"/>
      <c r="AA3">
        <f t="shared" si="0"/>
        <v>0</v>
      </c>
      <c r="AB3" s="82" t="s">
        <v>46</v>
      </c>
      <c r="AC3" s="82">
        <v>0</v>
      </c>
      <c r="AD3" s="82">
        <v>0</v>
      </c>
      <c r="AE3" s="82">
        <v>0</v>
      </c>
      <c r="AF3" s="82">
        <v>0</v>
      </c>
      <c r="AG3">
        <f t="shared" si="1"/>
        <v>0</v>
      </c>
      <c r="AI3" s="91" t="s">
        <v>47</v>
      </c>
      <c r="AJ3" s="90" t="s">
        <v>30</v>
      </c>
      <c r="AL3" s="84" t="s">
        <v>32</v>
      </c>
      <c r="AM3" s="84">
        <v>0</v>
      </c>
      <c r="AN3" s="84">
        <v>0</v>
      </c>
      <c r="AO3" s="84">
        <v>0</v>
      </c>
      <c r="AP3" s="84">
        <v>0</v>
      </c>
      <c r="AR3" t="s">
        <v>32</v>
      </c>
      <c r="AS3">
        <v>0</v>
      </c>
      <c r="AT3">
        <v>0</v>
      </c>
      <c r="AU3">
        <v>0</v>
      </c>
      <c r="AV3">
        <v>0</v>
      </c>
      <c r="AX3" t="s">
        <v>47</v>
      </c>
      <c r="AY3" t="s">
        <v>30</v>
      </c>
      <c r="BB3" t="str">
        <f t="shared" si="2"/>
        <v>金桥支行</v>
      </c>
      <c r="BC3" t="s">
        <v>31</v>
      </c>
      <c r="BD3">
        <v>0</v>
      </c>
      <c r="BF3" t="s">
        <v>35</v>
      </c>
      <c r="BG3">
        <v>1</v>
      </c>
      <c r="BJ3" t="str">
        <f t="shared" si="3"/>
        <v>零售市场部</v>
      </c>
      <c r="BK3" t="s">
        <v>56</v>
      </c>
      <c r="BL3">
        <v>1237000</v>
      </c>
      <c r="BN3" t="s">
        <v>34</v>
      </c>
      <c r="BO3">
        <v>1000</v>
      </c>
      <c r="BR3" t="str">
        <f t="shared" si="4"/>
        <v>零售市场部</v>
      </c>
      <c r="BS3" t="s">
        <v>33</v>
      </c>
      <c r="BT3">
        <v>57</v>
      </c>
      <c r="BV3" t="s">
        <v>66</v>
      </c>
      <c r="BW3">
        <v>5</v>
      </c>
    </row>
    <row r="4" ht="17.25" spans="1:75">
      <c r="A4" s="12" t="s">
        <v>50</v>
      </c>
      <c r="B4" s="13" t="s">
        <v>49</v>
      </c>
      <c r="C4" s="14">
        <v>38</v>
      </c>
      <c r="D4" s="15">
        <v>5</v>
      </c>
      <c r="E4" s="15">
        <f t="shared" ref="E4:E47" si="5">VLOOKUP(B4,$AL:$AP,4,FALSE)</f>
        <v>1</v>
      </c>
      <c r="F4" s="15">
        <v>77</v>
      </c>
      <c r="G4" s="15"/>
      <c r="H4" s="15"/>
      <c r="I4" s="15">
        <f t="shared" ref="I4:I48" si="6">SUM(E4:H4)</f>
        <v>78</v>
      </c>
      <c r="J4" s="39">
        <f t="shared" ref="J4:J48" si="7">I4/C4</f>
        <v>2.05263157894737</v>
      </c>
      <c r="K4" s="40">
        <v>110</v>
      </c>
      <c r="L4" s="15">
        <v>0</v>
      </c>
      <c r="M4" s="15">
        <f t="shared" ref="M4:M47" si="8">VLOOKUP(B4,$AL:$AP,5,FALSE)/10000</f>
        <v>22</v>
      </c>
      <c r="N4" s="15"/>
      <c r="O4" s="15"/>
      <c r="P4" s="15">
        <f t="shared" ref="P4:P28" si="9">SUM(M4:O4)</f>
        <v>22</v>
      </c>
      <c r="Q4" s="61">
        <f t="shared" ref="Q4:Q48" si="10">P4/K4</f>
        <v>0.2</v>
      </c>
      <c r="R4" s="40">
        <v>3</v>
      </c>
      <c r="S4" s="62">
        <v>1</v>
      </c>
      <c r="T4" s="62">
        <v>38</v>
      </c>
      <c r="U4" s="62"/>
      <c r="V4" s="15">
        <f t="shared" ref="V4:V47" si="11">SUM(S4:U4)</f>
        <v>39</v>
      </c>
      <c r="W4" s="61">
        <f t="shared" ref="W4:W48" si="12">V4/R4</f>
        <v>13</v>
      </c>
      <c r="X4" s="63">
        <f t="shared" ref="X4:X48" si="13">IF(J4&gt;1.2,1.2,J4)*0.05+IF(Q4&gt;1.2,1.2,Q4)*0.05+IF(W4&gt;1.2,1.2,W4)*0.05</f>
        <v>0.13</v>
      </c>
      <c r="Y4" s="15">
        <v>22</v>
      </c>
      <c r="Z4">
        <f t="shared" ref="Z4:Z67" si="14">P4-Y4</f>
        <v>0</v>
      </c>
      <c r="AA4" t="str">
        <f t="shared" si="0"/>
        <v>运营管理部</v>
      </c>
      <c r="AB4" s="82" t="s">
        <v>52</v>
      </c>
      <c r="AC4" s="82">
        <v>0</v>
      </c>
      <c r="AD4" s="82">
        <v>0</v>
      </c>
      <c r="AE4" s="82">
        <v>0</v>
      </c>
      <c r="AF4" s="82">
        <v>0</v>
      </c>
      <c r="AG4" t="str">
        <f t="shared" si="1"/>
        <v>运营管理部</v>
      </c>
      <c r="AI4" s="91" t="s">
        <v>53</v>
      </c>
      <c r="AJ4" s="90" t="s">
        <v>30</v>
      </c>
      <c r="AL4" s="84" t="s">
        <v>35</v>
      </c>
      <c r="AM4" s="84">
        <v>1</v>
      </c>
      <c r="AN4" s="84">
        <v>0</v>
      </c>
      <c r="AO4" s="84">
        <v>4</v>
      </c>
      <c r="AP4" s="84">
        <v>253000</v>
      </c>
      <c r="AR4" t="s">
        <v>35</v>
      </c>
      <c r="AS4">
        <v>1</v>
      </c>
      <c r="AT4">
        <v>0</v>
      </c>
      <c r="AU4">
        <v>4</v>
      </c>
      <c r="AV4">
        <v>253000</v>
      </c>
      <c r="AX4" t="s">
        <v>53</v>
      </c>
      <c r="AY4" t="s">
        <v>30</v>
      </c>
      <c r="BB4" t="str">
        <f t="shared" si="2"/>
        <v>零售市场部</v>
      </c>
      <c r="BC4" t="s">
        <v>33</v>
      </c>
      <c r="BD4">
        <v>40</v>
      </c>
      <c r="BF4" t="s">
        <v>34</v>
      </c>
      <c r="BG4">
        <v>0</v>
      </c>
      <c r="BJ4" t="str">
        <f t="shared" si="3"/>
        <v>金桥支行</v>
      </c>
      <c r="BK4" t="s">
        <v>70</v>
      </c>
      <c r="BL4">
        <v>298000</v>
      </c>
      <c r="BN4" t="s">
        <v>57</v>
      </c>
      <c r="BO4">
        <v>667229</v>
      </c>
      <c r="BR4" t="str">
        <f t="shared" si="4"/>
        <v>曹路支行</v>
      </c>
      <c r="BS4" t="s">
        <v>76</v>
      </c>
      <c r="BT4">
        <v>2</v>
      </c>
      <c r="BV4" t="s">
        <v>54</v>
      </c>
      <c r="BW4">
        <v>4</v>
      </c>
    </row>
    <row r="5" ht="17.25" spans="1:75">
      <c r="A5" s="16"/>
      <c r="B5" s="17" t="s">
        <v>73</v>
      </c>
      <c r="C5" s="18">
        <v>25</v>
      </c>
      <c r="D5" s="15">
        <v>0</v>
      </c>
      <c r="E5" s="15">
        <f t="shared" si="5"/>
        <v>0</v>
      </c>
      <c r="F5" s="19">
        <v>8</v>
      </c>
      <c r="G5" s="15"/>
      <c r="H5" s="15"/>
      <c r="I5" s="15">
        <f t="shared" si="6"/>
        <v>8</v>
      </c>
      <c r="J5" s="42">
        <f t="shared" si="7"/>
        <v>0.32</v>
      </c>
      <c r="K5" s="43">
        <v>200</v>
      </c>
      <c r="L5" s="15">
        <v>0</v>
      </c>
      <c r="M5" s="15">
        <f t="shared" si="8"/>
        <v>16.6</v>
      </c>
      <c r="N5" s="15"/>
      <c r="O5" s="19"/>
      <c r="P5" s="15">
        <f t="shared" si="9"/>
        <v>16.6</v>
      </c>
      <c r="Q5" s="64">
        <f t="shared" si="10"/>
        <v>0.083</v>
      </c>
      <c r="R5" s="40">
        <v>2</v>
      </c>
      <c r="S5" s="62"/>
      <c r="T5" s="65">
        <v>1</v>
      </c>
      <c r="U5" s="62"/>
      <c r="V5" s="15">
        <f t="shared" si="11"/>
        <v>1</v>
      </c>
      <c r="W5" s="64">
        <f t="shared" si="12"/>
        <v>0.5</v>
      </c>
      <c r="X5" s="66">
        <f t="shared" si="13"/>
        <v>0.04515</v>
      </c>
      <c r="Y5" s="15">
        <v>28.47</v>
      </c>
      <c r="Z5">
        <f t="shared" si="14"/>
        <v>-11.87</v>
      </c>
      <c r="AA5" t="str">
        <f t="shared" si="0"/>
        <v>川沙支行</v>
      </c>
      <c r="AB5" s="82" t="s">
        <v>59</v>
      </c>
      <c r="AC5" s="82">
        <v>0</v>
      </c>
      <c r="AD5" s="82">
        <v>0</v>
      </c>
      <c r="AE5" s="82">
        <v>0</v>
      </c>
      <c r="AF5" s="82">
        <v>0</v>
      </c>
      <c r="AG5" t="str">
        <f t="shared" si="1"/>
        <v>川沙支行</v>
      </c>
      <c r="AI5" s="90" t="s">
        <v>60</v>
      </c>
      <c r="AJ5" s="90" t="s">
        <v>30</v>
      </c>
      <c r="AL5" s="84" t="s">
        <v>34</v>
      </c>
      <c r="AM5" s="84">
        <v>5</v>
      </c>
      <c r="AN5" s="84">
        <v>14283</v>
      </c>
      <c r="AO5" s="84">
        <v>13</v>
      </c>
      <c r="AP5" s="84">
        <v>194283</v>
      </c>
      <c r="AR5" t="s">
        <v>34</v>
      </c>
      <c r="AS5">
        <v>5</v>
      </c>
      <c r="AT5">
        <v>14283</v>
      </c>
      <c r="AU5">
        <v>13</v>
      </c>
      <c r="AV5">
        <v>194283</v>
      </c>
      <c r="AX5" t="s">
        <v>60</v>
      </c>
      <c r="AY5" t="s">
        <v>30</v>
      </c>
      <c r="BB5" t="str">
        <f t="shared" si="2"/>
        <v>金桥支行</v>
      </c>
      <c r="BC5" t="s">
        <v>55</v>
      </c>
      <c r="BD5">
        <v>1</v>
      </c>
      <c r="BF5" t="s">
        <v>49</v>
      </c>
      <c r="BG5">
        <v>0</v>
      </c>
      <c r="BJ5" t="str">
        <f t="shared" si="3"/>
        <v>零售市场部</v>
      </c>
      <c r="BK5" t="s">
        <v>77</v>
      </c>
      <c r="BL5">
        <v>498000</v>
      </c>
      <c r="BN5" t="s">
        <v>64</v>
      </c>
      <c r="BO5">
        <v>298000</v>
      </c>
      <c r="BR5" t="str">
        <f t="shared" si="4"/>
        <v>零售市场部</v>
      </c>
      <c r="BS5" t="s">
        <v>65</v>
      </c>
      <c r="BT5">
        <v>1</v>
      </c>
      <c r="BV5" t="s">
        <v>57</v>
      </c>
      <c r="BW5">
        <v>4</v>
      </c>
    </row>
    <row r="6" ht="17.25" spans="1:75">
      <c r="A6" s="16"/>
      <c r="B6" s="17" t="s">
        <v>69</v>
      </c>
      <c r="C6" s="18">
        <v>20</v>
      </c>
      <c r="D6" s="15">
        <v>1</v>
      </c>
      <c r="E6" s="15">
        <f t="shared" si="5"/>
        <v>4</v>
      </c>
      <c r="F6" s="19"/>
      <c r="G6" s="15"/>
      <c r="H6" s="15"/>
      <c r="I6" s="15">
        <f t="shared" si="6"/>
        <v>4</v>
      </c>
      <c r="J6" s="42">
        <f t="shared" si="7"/>
        <v>0.2</v>
      </c>
      <c r="K6" s="43">
        <v>160</v>
      </c>
      <c r="L6" s="15">
        <v>0</v>
      </c>
      <c r="M6" s="15">
        <f t="shared" si="8"/>
        <v>28.47</v>
      </c>
      <c r="N6" s="15"/>
      <c r="O6" s="19"/>
      <c r="P6" s="15">
        <f t="shared" si="9"/>
        <v>28.47</v>
      </c>
      <c r="Q6" s="64">
        <f t="shared" si="10"/>
        <v>0.1779375</v>
      </c>
      <c r="R6" s="40">
        <v>2</v>
      </c>
      <c r="S6" s="62">
        <v>1</v>
      </c>
      <c r="T6" s="65"/>
      <c r="U6" s="62"/>
      <c r="V6" s="15">
        <f t="shared" si="11"/>
        <v>1</v>
      </c>
      <c r="W6" s="64">
        <f t="shared" si="12"/>
        <v>0.5</v>
      </c>
      <c r="X6" s="66">
        <f t="shared" si="13"/>
        <v>0.043896875</v>
      </c>
      <c r="Y6" s="15">
        <v>18</v>
      </c>
      <c r="Z6">
        <f t="shared" si="14"/>
        <v>10.47</v>
      </c>
      <c r="AA6">
        <f t="shared" si="0"/>
        <v>0</v>
      </c>
      <c r="AB6" s="82" t="s">
        <v>67</v>
      </c>
      <c r="AC6" s="82">
        <v>0</v>
      </c>
      <c r="AD6" s="82">
        <v>0</v>
      </c>
      <c r="AE6" s="82">
        <v>0</v>
      </c>
      <c r="AF6" s="82">
        <v>0</v>
      </c>
      <c r="AG6">
        <f t="shared" si="1"/>
        <v>0</v>
      </c>
      <c r="AI6" s="90" t="s">
        <v>68</v>
      </c>
      <c r="AJ6" s="90" t="s">
        <v>30</v>
      </c>
      <c r="AL6" s="84" t="s">
        <v>49</v>
      </c>
      <c r="AM6" s="84">
        <v>1</v>
      </c>
      <c r="AN6" s="84">
        <v>0</v>
      </c>
      <c r="AO6" s="84">
        <v>1</v>
      </c>
      <c r="AP6" s="84">
        <v>220000</v>
      </c>
      <c r="AR6" t="s">
        <v>49</v>
      </c>
      <c r="AS6">
        <v>1</v>
      </c>
      <c r="AT6">
        <v>0</v>
      </c>
      <c r="AU6">
        <v>1</v>
      </c>
      <c r="AV6">
        <v>220000</v>
      </c>
      <c r="AX6" t="s">
        <v>68</v>
      </c>
      <c r="AY6" t="s">
        <v>30</v>
      </c>
      <c r="BB6" t="str">
        <f t="shared" si="2"/>
        <v>御桥分理处</v>
      </c>
      <c r="BC6" t="s">
        <v>62</v>
      </c>
      <c r="BD6">
        <v>0</v>
      </c>
      <c r="BF6" t="s">
        <v>66</v>
      </c>
      <c r="BG6">
        <v>5</v>
      </c>
      <c r="BJ6" t="str">
        <f t="shared" si="3"/>
        <v>川沙支行</v>
      </c>
      <c r="BK6" t="s">
        <v>89</v>
      </c>
      <c r="BL6">
        <v>1000</v>
      </c>
      <c r="BN6" t="s">
        <v>104</v>
      </c>
      <c r="BO6">
        <v>410000</v>
      </c>
      <c r="BR6" t="str">
        <f t="shared" si="4"/>
        <v>龚路支行</v>
      </c>
      <c r="BS6" t="s">
        <v>71</v>
      </c>
      <c r="BT6">
        <v>1</v>
      </c>
      <c r="BV6" t="s">
        <v>51</v>
      </c>
      <c r="BW6">
        <v>3</v>
      </c>
    </row>
    <row r="7" ht="18" customHeight="1" spans="1:75">
      <c r="A7" s="16"/>
      <c r="B7" s="17" t="s">
        <v>34</v>
      </c>
      <c r="C7" s="18">
        <v>22</v>
      </c>
      <c r="D7" s="15">
        <v>5</v>
      </c>
      <c r="E7" s="15">
        <f t="shared" si="5"/>
        <v>13</v>
      </c>
      <c r="F7" s="19"/>
      <c r="G7" s="15"/>
      <c r="H7" s="15"/>
      <c r="I7" s="15">
        <f t="shared" si="6"/>
        <v>13</v>
      </c>
      <c r="J7" s="42">
        <f t="shared" si="7"/>
        <v>0.590909090909091</v>
      </c>
      <c r="K7" s="43">
        <v>90</v>
      </c>
      <c r="L7" s="15">
        <v>1.4283</v>
      </c>
      <c r="M7" s="15">
        <f t="shared" si="8"/>
        <v>19.4283</v>
      </c>
      <c r="N7" s="15"/>
      <c r="O7" s="19"/>
      <c r="P7" s="15">
        <f t="shared" si="9"/>
        <v>19.4283</v>
      </c>
      <c r="Q7" s="64">
        <f t="shared" si="10"/>
        <v>0.21587</v>
      </c>
      <c r="R7" s="40">
        <v>2</v>
      </c>
      <c r="S7" s="62"/>
      <c r="T7" s="65"/>
      <c r="U7" s="62"/>
      <c r="V7" s="15">
        <f t="shared" si="11"/>
        <v>0</v>
      </c>
      <c r="W7" s="64">
        <f t="shared" si="12"/>
        <v>0</v>
      </c>
      <c r="X7" s="66">
        <f t="shared" si="13"/>
        <v>0.0403389545454546</v>
      </c>
      <c r="Y7" s="15">
        <v>30.6</v>
      </c>
      <c r="Z7">
        <f t="shared" si="14"/>
        <v>-11.1717</v>
      </c>
      <c r="AA7" t="str">
        <f t="shared" si="0"/>
        <v>芳华分理处</v>
      </c>
      <c r="AB7" s="82" t="s">
        <v>74</v>
      </c>
      <c r="AC7" s="82">
        <v>1</v>
      </c>
      <c r="AD7" s="82">
        <v>0</v>
      </c>
      <c r="AE7" s="82">
        <v>2</v>
      </c>
      <c r="AF7" s="82">
        <v>1000</v>
      </c>
      <c r="AG7" t="str">
        <f t="shared" si="1"/>
        <v>芳华分理处</v>
      </c>
      <c r="AI7" s="90" t="s">
        <v>75</v>
      </c>
      <c r="AJ7" s="90" t="s">
        <v>30</v>
      </c>
      <c r="AL7" s="84" t="s">
        <v>66</v>
      </c>
      <c r="AM7" s="84">
        <v>0</v>
      </c>
      <c r="AN7" s="84">
        <v>50000</v>
      </c>
      <c r="AO7" s="84">
        <v>1</v>
      </c>
      <c r="AP7" s="84">
        <v>356000</v>
      </c>
      <c r="AR7" t="s">
        <v>66</v>
      </c>
      <c r="AS7">
        <v>0</v>
      </c>
      <c r="AT7">
        <v>50000</v>
      </c>
      <c r="AU7">
        <v>1</v>
      </c>
      <c r="AV7">
        <v>356000</v>
      </c>
      <c r="AX7" t="s">
        <v>75</v>
      </c>
      <c r="AY7" t="s">
        <v>30</v>
      </c>
      <c r="BB7" t="str">
        <f t="shared" si="2"/>
        <v>川沙支行</v>
      </c>
      <c r="BC7" t="s">
        <v>48</v>
      </c>
      <c r="BD7">
        <v>0</v>
      </c>
      <c r="BF7" t="s">
        <v>72</v>
      </c>
      <c r="BG7">
        <v>0</v>
      </c>
      <c r="BJ7" t="str">
        <f t="shared" si="3"/>
        <v>高行支行</v>
      </c>
      <c r="BK7" t="s">
        <v>122</v>
      </c>
      <c r="BL7">
        <v>200000</v>
      </c>
      <c r="BN7" t="s">
        <v>78</v>
      </c>
      <c r="BO7">
        <v>180000</v>
      </c>
      <c r="BR7" t="str">
        <f t="shared" si="4"/>
        <v>张江支行</v>
      </c>
      <c r="BS7" t="s">
        <v>126</v>
      </c>
      <c r="BT7">
        <v>1</v>
      </c>
      <c r="BV7" t="s">
        <v>64</v>
      </c>
      <c r="BW7">
        <v>2</v>
      </c>
    </row>
    <row r="8" ht="17.25" spans="1:75">
      <c r="A8" s="16"/>
      <c r="B8" s="17" t="s">
        <v>35</v>
      </c>
      <c r="C8" s="18">
        <v>22</v>
      </c>
      <c r="D8" s="15">
        <v>1</v>
      </c>
      <c r="E8" s="15">
        <f t="shared" si="5"/>
        <v>4</v>
      </c>
      <c r="F8" s="19"/>
      <c r="G8" s="15"/>
      <c r="H8" s="15"/>
      <c r="I8" s="15">
        <f t="shared" si="6"/>
        <v>4</v>
      </c>
      <c r="J8" s="42">
        <f t="shared" si="7"/>
        <v>0.181818181818182</v>
      </c>
      <c r="K8" s="43">
        <v>120</v>
      </c>
      <c r="L8" s="15">
        <v>0</v>
      </c>
      <c r="M8" s="15">
        <f t="shared" si="8"/>
        <v>25.3</v>
      </c>
      <c r="N8" s="15"/>
      <c r="O8" s="19"/>
      <c r="P8" s="15">
        <f t="shared" si="9"/>
        <v>25.3</v>
      </c>
      <c r="Q8" s="64">
        <f t="shared" si="10"/>
        <v>0.210833333333333</v>
      </c>
      <c r="R8" s="40">
        <v>2</v>
      </c>
      <c r="S8" s="62"/>
      <c r="T8" s="65"/>
      <c r="U8" s="62"/>
      <c r="V8" s="15">
        <f t="shared" si="11"/>
        <v>0</v>
      </c>
      <c r="W8" s="64">
        <f t="shared" si="12"/>
        <v>0</v>
      </c>
      <c r="X8" s="66">
        <f t="shared" si="13"/>
        <v>0.0196325757575758</v>
      </c>
      <c r="Y8" s="15">
        <v>25.3</v>
      </c>
      <c r="Z8">
        <f t="shared" si="14"/>
        <v>0</v>
      </c>
      <c r="AA8" t="str">
        <f t="shared" si="0"/>
        <v>风险管理部</v>
      </c>
      <c r="AB8" s="82" t="s">
        <v>80</v>
      </c>
      <c r="AC8" s="82">
        <v>0</v>
      </c>
      <c r="AD8" s="82">
        <v>0</v>
      </c>
      <c r="AE8" s="82">
        <v>0</v>
      </c>
      <c r="AF8" s="82">
        <v>0</v>
      </c>
      <c r="AG8" t="str">
        <f t="shared" si="1"/>
        <v>风险管理部</v>
      </c>
      <c r="AI8" s="90" t="s">
        <v>81</v>
      </c>
      <c r="AJ8" s="90" t="s">
        <v>30</v>
      </c>
      <c r="AL8" s="84" t="s">
        <v>72</v>
      </c>
      <c r="AM8" s="84">
        <v>0</v>
      </c>
      <c r="AN8" s="84">
        <v>200000</v>
      </c>
      <c r="AO8" s="84">
        <v>0</v>
      </c>
      <c r="AP8" s="84">
        <v>227700</v>
      </c>
      <c r="AR8" t="s">
        <v>72</v>
      </c>
      <c r="AS8">
        <v>0</v>
      </c>
      <c r="AT8">
        <v>200000</v>
      </c>
      <c r="AU8">
        <v>0</v>
      </c>
      <c r="AV8">
        <v>227700</v>
      </c>
      <c r="AX8" t="s">
        <v>81</v>
      </c>
      <c r="AY8" t="s">
        <v>30</v>
      </c>
      <c r="BB8" t="str">
        <f t="shared" si="2"/>
        <v>曹路支行</v>
      </c>
      <c r="BC8" t="s">
        <v>76</v>
      </c>
      <c r="BD8">
        <v>2</v>
      </c>
      <c r="BF8" t="s">
        <v>54</v>
      </c>
      <c r="BG8">
        <v>4</v>
      </c>
      <c r="BJ8" t="e">
        <f t="shared" si="3"/>
        <v>#N/A</v>
      </c>
      <c r="BK8" t="s">
        <v>101</v>
      </c>
      <c r="BL8">
        <v>4436035</v>
      </c>
      <c r="BN8" t="s">
        <v>84</v>
      </c>
      <c r="BO8">
        <v>200000</v>
      </c>
      <c r="BR8" t="str">
        <f t="shared" si="4"/>
        <v>零售市场部</v>
      </c>
      <c r="BS8" t="s">
        <v>131</v>
      </c>
      <c r="BT8">
        <v>1</v>
      </c>
      <c r="BV8" t="s">
        <v>69</v>
      </c>
      <c r="BW8">
        <v>3</v>
      </c>
    </row>
    <row r="9" ht="17.25" spans="1:75">
      <c r="A9" s="16"/>
      <c r="B9" s="17" t="s">
        <v>114</v>
      </c>
      <c r="C9" s="18">
        <v>29</v>
      </c>
      <c r="D9" s="15">
        <v>2</v>
      </c>
      <c r="E9" s="15">
        <f t="shared" si="5"/>
        <v>2</v>
      </c>
      <c r="F9" s="19"/>
      <c r="G9" s="15"/>
      <c r="H9" s="15"/>
      <c r="I9" s="15">
        <f t="shared" si="6"/>
        <v>2</v>
      </c>
      <c r="J9" s="42">
        <f t="shared" si="7"/>
        <v>0.0689655172413793</v>
      </c>
      <c r="K9" s="43">
        <v>150</v>
      </c>
      <c r="L9" s="15">
        <v>11.1</v>
      </c>
      <c r="M9" s="15">
        <f t="shared" si="8"/>
        <v>30.3</v>
      </c>
      <c r="N9" s="15"/>
      <c r="O9" s="19"/>
      <c r="P9" s="15">
        <f t="shared" si="9"/>
        <v>30.3</v>
      </c>
      <c r="Q9" s="64">
        <f t="shared" si="10"/>
        <v>0.202</v>
      </c>
      <c r="R9" s="40">
        <v>1</v>
      </c>
      <c r="S9" s="62"/>
      <c r="T9" s="65"/>
      <c r="U9" s="62"/>
      <c r="V9" s="15">
        <f t="shared" si="11"/>
        <v>0</v>
      </c>
      <c r="W9" s="64">
        <f t="shared" si="12"/>
        <v>0</v>
      </c>
      <c r="X9" s="66">
        <f t="shared" si="13"/>
        <v>0.013548275862069</v>
      </c>
      <c r="Y9" s="15">
        <v>26.35</v>
      </c>
      <c r="Z9">
        <f t="shared" si="14"/>
        <v>3.95</v>
      </c>
      <c r="AA9">
        <f t="shared" si="0"/>
        <v>0</v>
      </c>
      <c r="AB9" s="82" t="s">
        <v>86</v>
      </c>
      <c r="AC9" s="82">
        <v>0</v>
      </c>
      <c r="AD9" s="82">
        <v>0</v>
      </c>
      <c r="AE9" s="82">
        <v>0</v>
      </c>
      <c r="AF9" s="82">
        <v>0</v>
      </c>
      <c r="AG9">
        <f t="shared" si="1"/>
        <v>0</v>
      </c>
      <c r="AI9" s="90" t="s">
        <v>87</v>
      </c>
      <c r="AJ9" s="90" t="s">
        <v>30</v>
      </c>
      <c r="AL9" s="84" t="s">
        <v>54</v>
      </c>
      <c r="AM9" s="84">
        <v>0</v>
      </c>
      <c r="AN9" s="84">
        <v>25000</v>
      </c>
      <c r="AO9" s="84">
        <v>1</v>
      </c>
      <c r="AP9" s="84">
        <v>49000</v>
      </c>
      <c r="AR9" t="s">
        <v>54</v>
      </c>
      <c r="AS9">
        <v>0</v>
      </c>
      <c r="AT9">
        <v>25000</v>
      </c>
      <c r="AU9">
        <v>1</v>
      </c>
      <c r="AV9">
        <v>49000</v>
      </c>
      <c r="AX9" t="s">
        <v>87</v>
      </c>
      <c r="AY9" t="s">
        <v>30</v>
      </c>
      <c r="BB9" t="str">
        <f t="shared" si="2"/>
        <v>北蔡支行</v>
      </c>
      <c r="BC9" t="s">
        <v>58</v>
      </c>
      <c r="BD9">
        <v>0</v>
      </c>
      <c r="BF9" t="s">
        <v>57</v>
      </c>
      <c r="BG9">
        <v>4</v>
      </c>
      <c r="BJ9" t="str">
        <f t="shared" si="3"/>
        <v>和炯路支行</v>
      </c>
      <c r="BK9" t="s">
        <v>266</v>
      </c>
      <c r="BL9">
        <v>40000</v>
      </c>
      <c r="BN9" t="s">
        <v>157</v>
      </c>
      <c r="BO9">
        <v>100000</v>
      </c>
      <c r="BR9" t="str">
        <f t="shared" si="4"/>
        <v>零售市场部</v>
      </c>
      <c r="BS9" t="s">
        <v>56</v>
      </c>
      <c r="BT9">
        <v>20</v>
      </c>
      <c r="BV9" t="s">
        <v>104</v>
      </c>
      <c r="BW9">
        <v>1</v>
      </c>
    </row>
    <row r="10" ht="17" customHeight="1" spans="1:75">
      <c r="A10" s="16"/>
      <c r="B10" s="17" t="s">
        <v>66</v>
      </c>
      <c r="C10" s="18">
        <v>38</v>
      </c>
      <c r="D10" s="15">
        <v>0</v>
      </c>
      <c r="E10" s="15">
        <f t="shared" si="5"/>
        <v>1</v>
      </c>
      <c r="F10" s="19"/>
      <c r="G10" s="15"/>
      <c r="H10" s="15"/>
      <c r="I10" s="15">
        <f t="shared" si="6"/>
        <v>1</v>
      </c>
      <c r="J10" s="42">
        <f t="shared" si="7"/>
        <v>0.0263157894736842</v>
      </c>
      <c r="K10" s="43">
        <v>200</v>
      </c>
      <c r="L10" s="15">
        <v>5</v>
      </c>
      <c r="M10" s="15">
        <f t="shared" si="8"/>
        <v>35.6</v>
      </c>
      <c r="N10" s="15"/>
      <c r="O10" s="19"/>
      <c r="P10" s="15">
        <f t="shared" si="9"/>
        <v>35.6</v>
      </c>
      <c r="Q10" s="64">
        <f t="shared" si="10"/>
        <v>0.178</v>
      </c>
      <c r="R10" s="40">
        <v>2</v>
      </c>
      <c r="S10" s="62"/>
      <c r="T10" s="65"/>
      <c r="U10" s="62"/>
      <c r="V10" s="15">
        <f t="shared" si="11"/>
        <v>0</v>
      </c>
      <c r="W10" s="64">
        <f t="shared" si="12"/>
        <v>0</v>
      </c>
      <c r="X10" s="66">
        <f t="shared" si="13"/>
        <v>0.0102157894736842</v>
      </c>
      <c r="Y10" s="15">
        <v>19.2</v>
      </c>
      <c r="Z10">
        <f t="shared" si="14"/>
        <v>16.4</v>
      </c>
      <c r="AA10">
        <f t="shared" si="0"/>
        <v>0</v>
      </c>
      <c r="AB10" s="82" t="s">
        <v>91</v>
      </c>
      <c r="AC10" s="82">
        <v>0</v>
      </c>
      <c r="AD10" s="82">
        <v>0</v>
      </c>
      <c r="AE10" s="82">
        <v>0</v>
      </c>
      <c r="AF10" s="82">
        <v>0</v>
      </c>
      <c r="AG10">
        <f t="shared" si="1"/>
        <v>0</v>
      </c>
      <c r="AI10" s="90" t="s">
        <v>92</v>
      </c>
      <c r="AJ10" s="90" t="s">
        <v>30</v>
      </c>
      <c r="AL10" s="84" t="s">
        <v>57</v>
      </c>
      <c r="AM10" s="84">
        <v>0</v>
      </c>
      <c r="AN10" s="84">
        <v>1100</v>
      </c>
      <c r="AO10" s="84">
        <v>0</v>
      </c>
      <c r="AP10" s="84">
        <v>81100</v>
      </c>
      <c r="AR10" t="s">
        <v>57</v>
      </c>
      <c r="AS10">
        <v>0</v>
      </c>
      <c r="AT10">
        <v>1100</v>
      </c>
      <c r="AU10">
        <v>0</v>
      </c>
      <c r="AV10">
        <v>81100</v>
      </c>
      <c r="AX10" t="s">
        <v>92</v>
      </c>
      <c r="AY10" t="s">
        <v>30</v>
      </c>
      <c r="BB10" t="str">
        <f t="shared" si="2"/>
        <v>零售市场部</v>
      </c>
      <c r="BC10" t="s">
        <v>65</v>
      </c>
      <c r="BD10">
        <v>1</v>
      </c>
      <c r="BF10" t="s">
        <v>73</v>
      </c>
      <c r="BG10">
        <v>0</v>
      </c>
      <c r="BJ10" t="str">
        <f t="shared" si="3"/>
        <v>零售市场部</v>
      </c>
      <c r="BK10" t="s">
        <v>116</v>
      </c>
      <c r="BL10">
        <v>7479700</v>
      </c>
      <c r="BN10" t="s">
        <v>149</v>
      </c>
      <c r="BO10">
        <v>40000</v>
      </c>
      <c r="BR10" t="s">
        <v>35</v>
      </c>
      <c r="BS10" t="s">
        <v>103</v>
      </c>
      <c r="BT10">
        <v>1</v>
      </c>
      <c r="BV10" t="s">
        <v>114</v>
      </c>
      <c r="BW10">
        <v>1</v>
      </c>
    </row>
    <row r="11" ht="17.25" spans="1:75">
      <c r="A11" s="16"/>
      <c r="B11" s="17" t="s">
        <v>104</v>
      </c>
      <c r="C11" s="18">
        <v>20</v>
      </c>
      <c r="D11" s="15">
        <v>0</v>
      </c>
      <c r="E11" s="15">
        <f t="shared" si="5"/>
        <v>0</v>
      </c>
      <c r="F11" s="19"/>
      <c r="G11" s="15"/>
      <c r="H11" s="15"/>
      <c r="I11" s="15">
        <f t="shared" si="6"/>
        <v>0</v>
      </c>
      <c r="J11" s="42">
        <f t="shared" si="7"/>
        <v>0</v>
      </c>
      <c r="K11" s="43">
        <v>60</v>
      </c>
      <c r="L11" s="15">
        <v>10</v>
      </c>
      <c r="M11" s="15">
        <f t="shared" si="8"/>
        <v>10.3</v>
      </c>
      <c r="N11" s="15"/>
      <c r="O11" s="19"/>
      <c r="P11" s="15">
        <f t="shared" si="9"/>
        <v>10.3</v>
      </c>
      <c r="Q11" s="64">
        <f t="shared" si="10"/>
        <v>0.171666666666667</v>
      </c>
      <c r="R11" s="40">
        <v>1</v>
      </c>
      <c r="S11" s="62"/>
      <c r="T11" s="65"/>
      <c r="U11" s="62"/>
      <c r="V11" s="15">
        <f t="shared" si="11"/>
        <v>0</v>
      </c>
      <c r="W11" s="64">
        <f t="shared" si="12"/>
        <v>0</v>
      </c>
      <c r="X11" s="66">
        <f t="shared" si="13"/>
        <v>0.00858333333333334</v>
      </c>
      <c r="Y11" s="15">
        <v>16.6</v>
      </c>
      <c r="Z11">
        <f t="shared" si="14"/>
        <v>-6.3</v>
      </c>
      <c r="AA11" t="str">
        <f t="shared" si="0"/>
        <v>张江支行</v>
      </c>
      <c r="AB11" s="82" t="s">
        <v>97</v>
      </c>
      <c r="AC11" s="82">
        <v>0</v>
      </c>
      <c r="AD11" s="82">
        <v>0</v>
      </c>
      <c r="AE11" s="82">
        <v>0</v>
      </c>
      <c r="AF11" s="82">
        <v>0</v>
      </c>
      <c r="AG11" t="str">
        <f t="shared" si="1"/>
        <v>张江支行</v>
      </c>
      <c r="AI11" s="90" t="s">
        <v>98</v>
      </c>
      <c r="AJ11" s="90" t="s">
        <v>30</v>
      </c>
      <c r="AL11" s="84" t="s">
        <v>73</v>
      </c>
      <c r="AM11" s="84">
        <v>0</v>
      </c>
      <c r="AN11" s="84">
        <v>0</v>
      </c>
      <c r="AO11" s="84">
        <v>0</v>
      </c>
      <c r="AP11" s="84">
        <v>166000</v>
      </c>
      <c r="AR11" t="s">
        <v>73</v>
      </c>
      <c r="AS11">
        <v>0</v>
      </c>
      <c r="AT11">
        <v>0</v>
      </c>
      <c r="AU11">
        <v>0</v>
      </c>
      <c r="AV11">
        <v>166000</v>
      </c>
      <c r="AX11" t="s">
        <v>98</v>
      </c>
      <c r="AY11" t="s">
        <v>30</v>
      </c>
      <c r="BB11" t="str">
        <f t="shared" si="2"/>
        <v>杨园支行</v>
      </c>
      <c r="BC11" t="s">
        <v>94</v>
      </c>
      <c r="BD11">
        <v>0</v>
      </c>
      <c r="BF11" t="s">
        <v>51</v>
      </c>
      <c r="BG11">
        <v>3</v>
      </c>
      <c r="BJ11" t="str">
        <f t="shared" si="3"/>
        <v>妙境支行</v>
      </c>
      <c r="BK11" t="s">
        <v>120</v>
      </c>
      <c r="BL11">
        <v>60000</v>
      </c>
      <c r="BN11" t="s">
        <v>128</v>
      </c>
      <c r="BO11">
        <v>20000</v>
      </c>
      <c r="BR11" t="str">
        <f>VLOOKUP(BS11,$AX:$AY,2,FALSE)</f>
        <v>金桥支行</v>
      </c>
      <c r="BS11" t="s">
        <v>70</v>
      </c>
      <c r="BT11">
        <v>1</v>
      </c>
      <c r="BV11" t="s">
        <v>111</v>
      </c>
      <c r="BW11">
        <v>1</v>
      </c>
    </row>
    <row r="12" ht="17.25" spans="1:75">
      <c r="A12" s="16"/>
      <c r="B12" s="17" t="s">
        <v>64</v>
      </c>
      <c r="C12" s="18">
        <v>27</v>
      </c>
      <c r="D12" s="15">
        <v>0</v>
      </c>
      <c r="E12" s="15">
        <f t="shared" si="5"/>
        <v>1</v>
      </c>
      <c r="F12" s="19"/>
      <c r="G12" s="15"/>
      <c r="H12" s="15"/>
      <c r="I12" s="15">
        <f t="shared" si="6"/>
        <v>1</v>
      </c>
      <c r="J12" s="42">
        <f t="shared" si="7"/>
        <v>0.037037037037037</v>
      </c>
      <c r="K12" s="43">
        <v>200</v>
      </c>
      <c r="L12" s="15">
        <v>0</v>
      </c>
      <c r="M12" s="15">
        <f t="shared" si="8"/>
        <v>26.35</v>
      </c>
      <c r="N12" s="15"/>
      <c r="O12" s="19"/>
      <c r="P12" s="15">
        <f t="shared" si="9"/>
        <v>26.35</v>
      </c>
      <c r="Q12" s="64">
        <f t="shared" si="10"/>
        <v>0.13175</v>
      </c>
      <c r="R12" s="40">
        <v>2</v>
      </c>
      <c r="S12" s="62"/>
      <c r="T12" s="65"/>
      <c r="U12" s="62"/>
      <c r="V12" s="15">
        <f t="shared" si="11"/>
        <v>0</v>
      </c>
      <c r="W12" s="64">
        <f t="shared" si="12"/>
        <v>0</v>
      </c>
      <c r="X12" s="66">
        <f t="shared" si="13"/>
        <v>0.00843935185185185</v>
      </c>
      <c r="Y12" s="15">
        <v>0.5</v>
      </c>
      <c r="Z12">
        <f t="shared" si="14"/>
        <v>25.85</v>
      </c>
      <c r="AA12" t="str">
        <f t="shared" si="0"/>
        <v>合庆支行</v>
      </c>
      <c r="AB12" s="82" t="s">
        <v>105</v>
      </c>
      <c r="AC12" s="82">
        <v>0</v>
      </c>
      <c r="AD12" s="82">
        <v>0</v>
      </c>
      <c r="AE12" s="82">
        <v>0</v>
      </c>
      <c r="AF12" s="82">
        <v>0</v>
      </c>
      <c r="AG12" t="str">
        <f t="shared" si="1"/>
        <v>合庆支行</v>
      </c>
      <c r="AI12" s="90" t="s">
        <v>106</v>
      </c>
      <c r="AJ12" s="90" t="s">
        <v>30</v>
      </c>
      <c r="AL12" s="84" t="s">
        <v>51</v>
      </c>
      <c r="AM12" s="84">
        <v>0</v>
      </c>
      <c r="AN12" s="84">
        <v>5000</v>
      </c>
      <c r="AO12" s="84">
        <v>1</v>
      </c>
      <c r="AP12" s="84">
        <v>10000</v>
      </c>
      <c r="AR12" t="s">
        <v>51</v>
      </c>
      <c r="AS12">
        <v>0</v>
      </c>
      <c r="AT12">
        <v>5000</v>
      </c>
      <c r="AU12">
        <v>1</v>
      </c>
      <c r="AV12">
        <v>10000</v>
      </c>
      <c r="AX12" t="s">
        <v>106</v>
      </c>
      <c r="AY12" t="s">
        <v>30</v>
      </c>
      <c r="BB12" t="str">
        <f t="shared" si="2"/>
        <v>龚路支行</v>
      </c>
      <c r="BC12" t="s">
        <v>71</v>
      </c>
      <c r="BD12">
        <v>0</v>
      </c>
      <c r="BF12" t="s">
        <v>107</v>
      </c>
      <c r="BG12">
        <v>0</v>
      </c>
      <c r="BJ12" t="str">
        <f t="shared" si="3"/>
        <v>高行支行</v>
      </c>
      <c r="BK12" t="s">
        <v>127</v>
      </c>
      <c r="BL12">
        <v>210000</v>
      </c>
      <c r="BN12" t="s">
        <v>93</v>
      </c>
      <c r="BO12">
        <v>114324</v>
      </c>
      <c r="BR12" t="str">
        <f>VLOOKUP(BS12,$AX:$AY,2,FALSE)</f>
        <v>零售市场部</v>
      </c>
      <c r="BS12" t="s">
        <v>77</v>
      </c>
      <c r="BT12">
        <v>1</v>
      </c>
      <c r="BV12" t="s">
        <v>84</v>
      </c>
      <c r="BW12">
        <v>2</v>
      </c>
    </row>
    <row r="13" ht="17.25" spans="1:75">
      <c r="A13" s="16"/>
      <c r="B13" s="17" t="s">
        <v>72</v>
      </c>
      <c r="C13" s="18">
        <v>27</v>
      </c>
      <c r="D13" s="15">
        <v>0</v>
      </c>
      <c r="E13" s="15">
        <f t="shared" si="5"/>
        <v>0</v>
      </c>
      <c r="F13" s="19"/>
      <c r="G13" s="15"/>
      <c r="H13" s="15"/>
      <c r="I13" s="15">
        <f t="shared" si="6"/>
        <v>0</v>
      </c>
      <c r="J13" s="42">
        <f t="shared" si="7"/>
        <v>0</v>
      </c>
      <c r="K13" s="43">
        <v>140</v>
      </c>
      <c r="L13" s="15">
        <v>20</v>
      </c>
      <c r="M13" s="15">
        <f t="shared" si="8"/>
        <v>22.77</v>
      </c>
      <c r="N13" s="15"/>
      <c r="O13" s="19"/>
      <c r="P13" s="15">
        <f t="shared" si="9"/>
        <v>22.77</v>
      </c>
      <c r="Q13" s="64">
        <f t="shared" si="10"/>
        <v>0.162642857142857</v>
      </c>
      <c r="R13" s="40">
        <v>2</v>
      </c>
      <c r="S13" s="62"/>
      <c r="T13" s="65"/>
      <c r="U13" s="62"/>
      <c r="V13" s="15">
        <f t="shared" si="11"/>
        <v>0</v>
      </c>
      <c r="W13" s="64">
        <f t="shared" si="12"/>
        <v>0</v>
      </c>
      <c r="X13" s="66">
        <f t="shared" si="13"/>
        <v>0.00813214285714286</v>
      </c>
      <c r="Y13" s="15">
        <v>9.2223</v>
      </c>
      <c r="Z13">
        <f t="shared" si="14"/>
        <v>13.5477</v>
      </c>
      <c r="AA13" t="str">
        <f t="shared" si="0"/>
        <v>潼港分理处</v>
      </c>
      <c r="AB13" s="82" t="s">
        <v>112</v>
      </c>
      <c r="AC13" s="82">
        <v>0</v>
      </c>
      <c r="AD13" s="82">
        <v>0</v>
      </c>
      <c r="AE13" s="82">
        <v>0</v>
      </c>
      <c r="AF13" s="82">
        <v>0</v>
      </c>
      <c r="AG13" t="str">
        <f t="shared" si="1"/>
        <v>潼港分理处</v>
      </c>
      <c r="AI13" s="90" t="s">
        <v>113</v>
      </c>
      <c r="AJ13" s="90" t="s">
        <v>30</v>
      </c>
      <c r="AL13" s="84" t="s">
        <v>107</v>
      </c>
      <c r="AM13" s="84">
        <v>0</v>
      </c>
      <c r="AN13" s="84">
        <v>0</v>
      </c>
      <c r="AO13" s="84">
        <v>0</v>
      </c>
      <c r="AP13" s="84">
        <v>100000</v>
      </c>
      <c r="AR13" t="s">
        <v>107</v>
      </c>
      <c r="AS13">
        <v>0</v>
      </c>
      <c r="AT13">
        <v>0</v>
      </c>
      <c r="AU13">
        <v>0</v>
      </c>
      <c r="AV13">
        <v>100000</v>
      </c>
      <c r="AX13" t="s">
        <v>113</v>
      </c>
      <c r="AY13" t="s">
        <v>30</v>
      </c>
      <c r="BB13" t="str">
        <f t="shared" si="2"/>
        <v>妙境支行</v>
      </c>
      <c r="BC13" t="s">
        <v>79</v>
      </c>
      <c r="BD13">
        <v>0</v>
      </c>
      <c r="BF13" t="s">
        <v>64</v>
      </c>
      <c r="BG13">
        <v>2</v>
      </c>
      <c r="BJ13" t="str">
        <f t="shared" si="3"/>
        <v>江镇支行</v>
      </c>
      <c r="BK13" t="s">
        <v>140</v>
      </c>
      <c r="BL13">
        <v>235000</v>
      </c>
      <c r="BN13" t="s">
        <v>82</v>
      </c>
      <c r="BO13">
        <v>50000</v>
      </c>
      <c r="BR13" t="str">
        <f>VLOOKUP(BS13,$AX:$AY,2,FALSE)</f>
        <v>高行支行</v>
      </c>
      <c r="BS13" t="s">
        <v>122</v>
      </c>
      <c r="BT13">
        <v>1</v>
      </c>
      <c r="BV13" t="s">
        <v>163</v>
      </c>
      <c r="BW13">
        <v>2</v>
      </c>
    </row>
    <row r="14" ht="17.25" spans="1:75">
      <c r="A14" s="16"/>
      <c r="B14" s="17" t="s">
        <v>107</v>
      </c>
      <c r="C14" s="18">
        <v>20</v>
      </c>
      <c r="D14" s="15">
        <v>0</v>
      </c>
      <c r="E14" s="15">
        <f t="shared" si="5"/>
        <v>0</v>
      </c>
      <c r="F14" s="19"/>
      <c r="G14" s="15"/>
      <c r="H14" s="15"/>
      <c r="I14" s="15">
        <f t="shared" si="6"/>
        <v>0</v>
      </c>
      <c r="J14" s="42">
        <f t="shared" si="7"/>
        <v>0</v>
      </c>
      <c r="K14" s="43">
        <v>70</v>
      </c>
      <c r="L14" s="15">
        <v>0</v>
      </c>
      <c r="M14" s="15">
        <f t="shared" si="8"/>
        <v>10</v>
      </c>
      <c r="N14" s="15"/>
      <c r="O14" s="19"/>
      <c r="P14" s="15">
        <f t="shared" si="9"/>
        <v>10</v>
      </c>
      <c r="Q14" s="64">
        <f t="shared" si="10"/>
        <v>0.142857142857143</v>
      </c>
      <c r="R14" s="40">
        <v>2</v>
      </c>
      <c r="S14" s="62"/>
      <c r="T14" s="65"/>
      <c r="U14" s="62"/>
      <c r="V14" s="15">
        <f t="shared" si="11"/>
        <v>0</v>
      </c>
      <c r="W14" s="64">
        <f t="shared" si="12"/>
        <v>0</v>
      </c>
      <c r="X14" s="66">
        <f t="shared" si="13"/>
        <v>0.00714285714285714</v>
      </c>
      <c r="Y14" s="15">
        <v>2.77</v>
      </c>
      <c r="Z14">
        <f t="shared" si="14"/>
        <v>7.23</v>
      </c>
      <c r="AA14" t="str">
        <f t="shared" si="0"/>
        <v>严桥支行</v>
      </c>
      <c r="AB14" s="82" t="s">
        <v>118</v>
      </c>
      <c r="AC14" s="82">
        <v>0</v>
      </c>
      <c r="AD14" s="82">
        <v>34200</v>
      </c>
      <c r="AE14" s="82">
        <v>0</v>
      </c>
      <c r="AF14" s="82">
        <v>34200</v>
      </c>
      <c r="AG14" t="str">
        <f t="shared" si="1"/>
        <v>严桥支行</v>
      </c>
      <c r="AI14" s="90" t="s">
        <v>119</v>
      </c>
      <c r="AJ14" s="90" t="s">
        <v>30</v>
      </c>
      <c r="AL14" s="84" t="s">
        <v>64</v>
      </c>
      <c r="AM14" s="84">
        <v>0</v>
      </c>
      <c r="AN14" s="84">
        <v>0</v>
      </c>
      <c r="AO14" s="84">
        <v>1</v>
      </c>
      <c r="AP14" s="84">
        <v>263500</v>
      </c>
      <c r="AR14" t="s">
        <v>64</v>
      </c>
      <c r="AS14">
        <v>0</v>
      </c>
      <c r="AT14">
        <v>0</v>
      </c>
      <c r="AU14">
        <v>1</v>
      </c>
      <c r="AV14">
        <v>263500</v>
      </c>
      <c r="AX14" t="s">
        <v>119</v>
      </c>
      <c r="AY14" t="s">
        <v>30</v>
      </c>
      <c r="BB14" t="str">
        <f t="shared" si="2"/>
        <v>龚路支行</v>
      </c>
      <c r="BC14" t="s">
        <v>115</v>
      </c>
      <c r="BD14">
        <v>1</v>
      </c>
      <c r="BF14" t="s">
        <v>69</v>
      </c>
      <c r="BG14">
        <v>2</v>
      </c>
      <c r="BJ14" t="str">
        <f t="shared" si="3"/>
        <v>零售市场部</v>
      </c>
      <c r="BK14" t="s">
        <v>173</v>
      </c>
      <c r="BL14">
        <v>307000</v>
      </c>
      <c r="BN14" t="s">
        <v>100</v>
      </c>
      <c r="BO14">
        <v>31050787</v>
      </c>
      <c r="BR14" t="s">
        <v>100</v>
      </c>
      <c r="BS14" t="s">
        <v>101</v>
      </c>
      <c r="BT14">
        <v>75</v>
      </c>
      <c r="BV14" t="s">
        <v>88</v>
      </c>
      <c r="BW14">
        <v>3</v>
      </c>
    </row>
    <row r="15" ht="17.25" spans="1:75">
      <c r="A15" s="16"/>
      <c r="B15" s="17" t="s">
        <v>57</v>
      </c>
      <c r="C15" s="18">
        <v>29</v>
      </c>
      <c r="D15" s="15">
        <v>0</v>
      </c>
      <c r="E15" s="15">
        <f t="shared" si="5"/>
        <v>0</v>
      </c>
      <c r="F15" s="19"/>
      <c r="G15" s="15"/>
      <c r="H15" s="15"/>
      <c r="I15" s="15">
        <f t="shared" si="6"/>
        <v>0</v>
      </c>
      <c r="J15" s="42">
        <f t="shared" si="7"/>
        <v>0</v>
      </c>
      <c r="K15" s="43">
        <v>80</v>
      </c>
      <c r="L15" s="15">
        <v>0.109999999999999</v>
      </c>
      <c r="M15" s="15">
        <f t="shared" si="8"/>
        <v>8.11</v>
      </c>
      <c r="N15" s="15">
        <v>1.2223</v>
      </c>
      <c r="O15" s="19"/>
      <c r="P15" s="15">
        <f t="shared" si="9"/>
        <v>9.3323</v>
      </c>
      <c r="Q15" s="64">
        <f t="shared" si="10"/>
        <v>0.11665375</v>
      </c>
      <c r="R15" s="40">
        <v>2</v>
      </c>
      <c r="S15" s="62"/>
      <c r="T15" s="65"/>
      <c r="U15" s="62"/>
      <c r="V15" s="15">
        <f t="shared" si="11"/>
        <v>0</v>
      </c>
      <c r="W15" s="64">
        <f t="shared" si="12"/>
        <v>0</v>
      </c>
      <c r="X15" s="66">
        <f t="shared" si="13"/>
        <v>0.0058326875</v>
      </c>
      <c r="Y15" s="15">
        <v>2.4</v>
      </c>
      <c r="Z15">
        <f t="shared" si="14"/>
        <v>6.9323</v>
      </c>
      <c r="AA15" t="str">
        <f t="shared" si="0"/>
        <v>高桥支行</v>
      </c>
      <c r="AB15" s="82" t="s">
        <v>123</v>
      </c>
      <c r="AC15" s="82">
        <v>1</v>
      </c>
      <c r="AD15" s="82">
        <v>0</v>
      </c>
      <c r="AE15" s="82">
        <v>1</v>
      </c>
      <c r="AF15" s="82">
        <v>0</v>
      </c>
      <c r="AG15" t="str">
        <f t="shared" si="1"/>
        <v>高桥支行</v>
      </c>
      <c r="AI15" s="90" t="s">
        <v>124</v>
      </c>
      <c r="AJ15" s="90" t="s">
        <v>30</v>
      </c>
      <c r="AL15" s="84" t="s">
        <v>69</v>
      </c>
      <c r="AM15" s="84">
        <v>1</v>
      </c>
      <c r="AN15" s="84">
        <v>0</v>
      </c>
      <c r="AO15" s="84">
        <v>4</v>
      </c>
      <c r="AP15" s="84">
        <v>284700</v>
      </c>
      <c r="AR15" t="s">
        <v>69</v>
      </c>
      <c r="AS15">
        <v>1</v>
      </c>
      <c r="AT15">
        <v>0</v>
      </c>
      <c r="AU15">
        <v>4</v>
      </c>
      <c r="AV15">
        <v>284700</v>
      </c>
      <c r="AX15" t="s">
        <v>124</v>
      </c>
      <c r="AY15" t="s">
        <v>30</v>
      </c>
      <c r="BB15" t="str">
        <f t="shared" si="2"/>
        <v>芳华分理处</v>
      </c>
      <c r="BC15" t="s">
        <v>85</v>
      </c>
      <c r="BD15">
        <v>0</v>
      </c>
      <c r="BF15" t="s">
        <v>104</v>
      </c>
      <c r="BG15">
        <v>0</v>
      </c>
      <c r="BJ15" t="str">
        <f t="shared" si="3"/>
        <v>花木支行</v>
      </c>
      <c r="BK15" t="s">
        <v>154</v>
      </c>
      <c r="BL15">
        <v>667229</v>
      </c>
      <c r="BN15" t="e">
        <v>#N/A</v>
      </c>
      <c r="BO15">
        <v>33366340</v>
      </c>
      <c r="BR15" t="str">
        <f t="shared" ref="BR15:BR45" si="15">VLOOKUP(BS15,$AX:$AY,2,FALSE)</f>
        <v>高东支行</v>
      </c>
      <c r="BS15" t="s">
        <v>287</v>
      </c>
      <c r="BT15">
        <v>3</v>
      </c>
      <c r="BV15" t="s">
        <v>109</v>
      </c>
      <c r="BW15">
        <v>1</v>
      </c>
    </row>
    <row r="16" ht="18" customHeight="1" spans="1:75">
      <c r="A16" s="16"/>
      <c r="B16" s="17" t="s">
        <v>51</v>
      </c>
      <c r="C16" s="18">
        <v>20</v>
      </c>
      <c r="D16" s="15">
        <v>0</v>
      </c>
      <c r="E16" s="15">
        <f t="shared" si="5"/>
        <v>1</v>
      </c>
      <c r="F16" s="19"/>
      <c r="G16" s="15"/>
      <c r="H16" s="15"/>
      <c r="I16" s="15">
        <f t="shared" si="6"/>
        <v>1</v>
      </c>
      <c r="J16" s="42">
        <f t="shared" si="7"/>
        <v>0.05</v>
      </c>
      <c r="K16" s="43">
        <v>70</v>
      </c>
      <c r="L16" s="15">
        <v>0.5</v>
      </c>
      <c r="M16" s="15">
        <f t="shared" si="8"/>
        <v>1</v>
      </c>
      <c r="N16" s="15"/>
      <c r="O16" s="19"/>
      <c r="P16" s="15">
        <f t="shared" si="9"/>
        <v>1</v>
      </c>
      <c r="Q16" s="64">
        <f t="shared" si="10"/>
        <v>0.0142857142857143</v>
      </c>
      <c r="R16" s="40">
        <v>1</v>
      </c>
      <c r="S16" s="62"/>
      <c r="T16" s="65"/>
      <c r="U16" s="62"/>
      <c r="V16" s="15">
        <f t="shared" si="11"/>
        <v>0</v>
      </c>
      <c r="W16" s="64">
        <f t="shared" si="12"/>
        <v>0</v>
      </c>
      <c r="X16" s="66">
        <f t="shared" si="13"/>
        <v>0.00321428571428571</v>
      </c>
      <c r="Y16" s="15">
        <v>0</v>
      </c>
      <c r="Z16">
        <f t="shared" si="14"/>
        <v>1</v>
      </c>
      <c r="AA16" t="str">
        <f t="shared" si="0"/>
        <v>高东支行</v>
      </c>
      <c r="AB16" s="82" t="s">
        <v>129</v>
      </c>
      <c r="AC16" s="82">
        <v>0</v>
      </c>
      <c r="AD16" s="82">
        <v>0</v>
      </c>
      <c r="AE16" s="82">
        <v>0</v>
      </c>
      <c r="AF16" s="82">
        <v>0</v>
      </c>
      <c r="AG16" t="str">
        <f t="shared" si="1"/>
        <v>高东支行</v>
      </c>
      <c r="AI16" s="90" t="s">
        <v>130</v>
      </c>
      <c r="AJ16" s="90" t="s">
        <v>30</v>
      </c>
      <c r="AL16" s="84" t="s">
        <v>104</v>
      </c>
      <c r="AM16" s="84">
        <v>0</v>
      </c>
      <c r="AN16" s="84">
        <v>100000</v>
      </c>
      <c r="AO16" s="84">
        <v>0</v>
      </c>
      <c r="AP16" s="84">
        <v>103000</v>
      </c>
      <c r="AR16" t="s">
        <v>104</v>
      </c>
      <c r="AS16">
        <v>0</v>
      </c>
      <c r="AT16">
        <v>100000</v>
      </c>
      <c r="AU16">
        <v>0</v>
      </c>
      <c r="AV16">
        <v>103000</v>
      </c>
      <c r="AX16" t="s">
        <v>130</v>
      </c>
      <c r="AY16" t="s">
        <v>30</v>
      </c>
      <c r="BB16" t="str">
        <f t="shared" si="2"/>
        <v>张江支行</v>
      </c>
      <c r="BC16" t="s">
        <v>126</v>
      </c>
      <c r="BD16">
        <v>1</v>
      </c>
      <c r="BF16" t="s">
        <v>114</v>
      </c>
      <c r="BG16">
        <v>1</v>
      </c>
      <c r="BJ16" t="str">
        <f t="shared" si="3"/>
        <v>零售市场部</v>
      </c>
      <c r="BK16" t="s">
        <v>162</v>
      </c>
      <c r="BL16">
        <v>52000</v>
      </c>
      <c r="BN16" t="s">
        <v>146</v>
      </c>
      <c r="BR16" t="str">
        <f t="shared" si="15"/>
        <v>零售市场部</v>
      </c>
      <c r="BS16" t="s">
        <v>116</v>
      </c>
      <c r="BT16">
        <v>72</v>
      </c>
      <c r="BV16" t="s">
        <v>117</v>
      </c>
      <c r="BW16">
        <v>4</v>
      </c>
    </row>
    <row r="17" ht="17.25" spans="1:75">
      <c r="A17" s="16"/>
      <c r="B17" s="17" t="s">
        <v>54</v>
      </c>
      <c r="C17" s="18">
        <v>30</v>
      </c>
      <c r="D17" s="15">
        <v>0</v>
      </c>
      <c r="E17" s="15">
        <f t="shared" si="5"/>
        <v>1</v>
      </c>
      <c r="F17" s="19"/>
      <c r="G17" s="15"/>
      <c r="H17" s="15"/>
      <c r="I17" s="15">
        <f t="shared" si="6"/>
        <v>1</v>
      </c>
      <c r="J17" s="42">
        <f t="shared" si="7"/>
        <v>0.0333333333333333</v>
      </c>
      <c r="K17" s="43">
        <v>200</v>
      </c>
      <c r="L17" s="15">
        <v>2.5</v>
      </c>
      <c r="M17" s="15">
        <f t="shared" si="8"/>
        <v>4.9</v>
      </c>
      <c r="N17" s="15"/>
      <c r="O17" s="19"/>
      <c r="P17" s="15">
        <f t="shared" si="9"/>
        <v>4.9</v>
      </c>
      <c r="Q17" s="64">
        <f t="shared" si="10"/>
        <v>0.0245</v>
      </c>
      <c r="R17" s="40">
        <v>2</v>
      </c>
      <c r="S17" s="62"/>
      <c r="T17" s="65"/>
      <c r="U17" s="62"/>
      <c r="V17" s="15">
        <f t="shared" si="11"/>
        <v>0</v>
      </c>
      <c r="W17" s="64">
        <f t="shared" si="12"/>
        <v>0</v>
      </c>
      <c r="X17" s="66">
        <f t="shared" si="13"/>
        <v>0.00289166666666667</v>
      </c>
      <c r="Y17" s="15">
        <v>0.3</v>
      </c>
      <c r="Z17">
        <f t="shared" si="14"/>
        <v>4.6</v>
      </c>
      <c r="AA17" t="str">
        <f t="shared" si="0"/>
        <v>张江支行</v>
      </c>
      <c r="AB17" s="82" t="s">
        <v>136</v>
      </c>
      <c r="AC17" s="82">
        <v>0</v>
      </c>
      <c r="AD17" s="82">
        <v>0</v>
      </c>
      <c r="AE17" s="82">
        <v>0</v>
      </c>
      <c r="AF17" s="82">
        <v>300000</v>
      </c>
      <c r="AG17" t="str">
        <f t="shared" si="1"/>
        <v>张江支行</v>
      </c>
      <c r="AI17" s="90" t="s">
        <v>137</v>
      </c>
      <c r="AJ17" s="90" t="s">
        <v>30</v>
      </c>
      <c r="AL17" s="84" t="s">
        <v>114</v>
      </c>
      <c r="AM17" s="84">
        <v>2</v>
      </c>
      <c r="AN17" s="84">
        <v>111000</v>
      </c>
      <c r="AO17" s="84">
        <v>2</v>
      </c>
      <c r="AP17" s="84">
        <v>303000</v>
      </c>
      <c r="AR17" t="s">
        <v>114</v>
      </c>
      <c r="AS17">
        <v>2</v>
      </c>
      <c r="AT17">
        <v>111000</v>
      </c>
      <c r="AU17">
        <v>2</v>
      </c>
      <c r="AV17">
        <v>303000</v>
      </c>
      <c r="AX17" t="s">
        <v>137</v>
      </c>
      <c r="AY17" t="s">
        <v>30</v>
      </c>
      <c r="BB17" t="str">
        <f t="shared" si="2"/>
        <v>零售市场部</v>
      </c>
      <c r="BC17" t="s">
        <v>131</v>
      </c>
      <c r="BD17">
        <v>0</v>
      </c>
      <c r="BF17" t="s">
        <v>61</v>
      </c>
      <c r="BG17">
        <v>0</v>
      </c>
      <c r="BJ17" t="str">
        <f t="shared" si="3"/>
        <v>零售市场部</v>
      </c>
      <c r="BK17" t="s">
        <v>168</v>
      </c>
      <c r="BL17">
        <v>5229000</v>
      </c>
      <c r="BN17" t="s">
        <v>151</v>
      </c>
      <c r="BO17">
        <v>66732680</v>
      </c>
      <c r="BR17" t="str">
        <f t="shared" si="15"/>
        <v>妙境支行</v>
      </c>
      <c r="BS17" t="s">
        <v>120</v>
      </c>
      <c r="BT17">
        <v>1</v>
      </c>
      <c r="BV17" t="s">
        <v>128</v>
      </c>
      <c r="BW17">
        <v>1</v>
      </c>
    </row>
    <row r="18" ht="18" spans="1:75">
      <c r="A18" s="20"/>
      <c r="B18" s="21" t="s">
        <v>32</v>
      </c>
      <c r="C18" s="22">
        <v>22</v>
      </c>
      <c r="D18" s="23">
        <v>0</v>
      </c>
      <c r="E18" s="23">
        <f t="shared" si="5"/>
        <v>0</v>
      </c>
      <c r="F18" s="24"/>
      <c r="G18" s="23"/>
      <c r="H18" s="23"/>
      <c r="I18" s="23">
        <f t="shared" si="6"/>
        <v>0</v>
      </c>
      <c r="J18" s="44">
        <f t="shared" si="7"/>
        <v>0</v>
      </c>
      <c r="K18" s="45">
        <v>110</v>
      </c>
      <c r="L18" s="23">
        <v>0</v>
      </c>
      <c r="M18" s="23">
        <f t="shared" si="8"/>
        <v>0</v>
      </c>
      <c r="N18" s="23"/>
      <c r="O18" s="24"/>
      <c r="P18" s="23">
        <f t="shared" si="9"/>
        <v>0</v>
      </c>
      <c r="Q18" s="67">
        <f t="shared" si="10"/>
        <v>0</v>
      </c>
      <c r="R18" s="47">
        <v>2</v>
      </c>
      <c r="S18" s="68"/>
      <c r="T18" s="69"/>
      <c r="U18" s="68"/>
      <c r="V18" s="23">
        <f t="shared" si="11"/>
        <v>0</v>
      </c>
      <c r="W18" s="67">
        <f t="shared" si="12"/>
        <v>0</v>
      </c>
      <c r="X18" s="70">
        <f t="shared" si="13"/>
        <v>0</v>
      </c>
      <c r="Y18" s="23">
        <v>10</v>
      </c>
      <c r="Z18">
        <f t="shared" si="14"/>
        <v>-10</v>
      </c>
      <c r="AA18" t="str">
        <f t="shared" si="0"/>
        <v>江镇支行</v>
      </c>
      <c r="AB18" s="82" t="s">
        <v>142</v>
      </c>
      <c r="AC18" s="82">
        <v>0</v>
      </c>
      <c r="AD18" s="82">
        <v>0</v>
      </c>
      <c r="AE18" s="82">
        <v>0</v>
      </c>
      <c r="AF18" s="82">
        <v>0</v>
      </c>
      <c r="AG18" t="str">
        <f t="shared" si="1"/>
        <v>江镇支行</v>
      </c>
      <c r="AI18" s="90" t="s">
        <v>143</v>
      </c>
      <c r="AJ18" s="90" t="s">
        <v>30</v>
      </c>
      <c r="AL18" s="84" t="s">
        <v>61</v>
      </c>
      <c r="AM18" s="84">
        <v>0</v>
      </c>
      <c r="AN18" s="84">
        <v>0</v>
      </c>
      <c r="AO18" s="84">
        <v>0</v>
      </c>
      <c r="AP18" s="84">
        <v>0</v>
      </c>
      <c r="AR18" t="s">
        <v>61</v>
      </c>
      <c r="AS18">
        <v>0</v>
      </c>
      <c r="AT18">
        <v>0</v>
      </c>
      <c r="AU18">
        <v>0</v>
      </c>
      <c r="AV18">
        <v>0</v>
      </c>
      <c r="AX18" t="s">
        <v>143</v>
      </c>
      <c r="AY18" t="s">
        <v>30</v>
      </c>
      <c r="BB18" t="str">
        <f t="shared" si="2"/>
        <v>民耀分理处</v>
      </c>
      <c r="BC18" t="s">
        <v>139</v>
      </c>
      <c r="BD18">
        <v>0</v>
      </c>
      <c r="BF18" t="s">
        <v>111</v>
      </c>
      <c r="BG18">
        <v>1</v>
      </c>
      <c r="BJ18" t="str">
        <f t="shared" si="3"/>
        <v>新园路支行</v>
      </c>
      <c r="BK18" t="s">
        <v>172</v>
      </c>
      <c r="BL18">
        <v>100000</v>
      </c>
      <c r="BR18" t="str">
        <f t="shared" si="15"/>
        <v>零售市场部</v>
      </c>
      <c r="BS18" t="s">
        <v>150</v>
      </c>
      <c r="BT18">
        <v>1</v>
      </c>
      <c r="BV18" t="s">
        <v>229</v>
      </c>
      <c r="BW18">
        <v>1</v>
      </c>
    </row>
    <row r="19" ht="18" spans="1:75">
      <c r="A19" s="25" t="s">
        <v>147</v>
      </c>
      <c r="B19" s="13" t="s">
        <v>109</v>
      </c>
      <c r="C19" s="14">
        <v>10</v>
      </c>
      <c r="D19" s="15">
        <v>2</v>
      </c>
      <c r="E19" s="15">
        <f t="shared" si="5"/>
        <v>3</v>
      </c>
      <c r="F19" s="26"/>
      <c r="G19" s="15"/>
      <c r="H19" s="15"/>
      <c r="I19" s="15">
        <f t="shared" si="6"/>
        <v>3</v>
      </c>
      <c r="J19" s="39">
        <f t="shared" si="7"/>
        <v>0.3</v>
      </c>
      <c r="K19" s="40">
        <v>80</v>
      </c>
      <c r="L19" s="15">
        <v>0</v>
      </c>
      <c r="M19" s="15">
        <f t="shared" si="8"/>
        <v>20.55</v>
      </c>
      <c r="N19" s="15"/>
      <c r="O19" s="26"/>
      <c r="P19" s="15">
        <f t="shared" si="9"/>
        <v>20.55</v>
      </c>
      <c r="Q19" s="61">
        <f t="shared" si="10"/>
        <v>0.256875</v>
      </c>
      <c r="R19" s="40">
        <v>1</v>
      </c>
      <c r="S19" s="62">
        <v>1</v>
      </c>
      <c r="T19" s="71"/>
      <c r="U19" s="71"/>
      <c r="V19" s="15">
        <f t="shared" si="11"/>
        <v>1</v>
      </c>
      <c r="W19" s="72">
        <f t="shared" si="12"/>
        <v>1</v>
      </c>
      <c r="X19" s="63">
        <f t="shared" si="13"/>
        <v>0.07784375</v>
      </c>
      <c r="Y19" s="15">
        <v>20.55</v>
      </c>
      <c r="Z19">
        <f t="shared" si="14"/>
        <v>0</v>
      </c>
      <c r="AA19" t="str">
        <f t="shared" si="0"/>
        <v>金桥支行</v>
      </c>
      <c r="AB19" s="82" t="s">
        <v>31</v>
      </c>
      <c r="AC19" s="82">
        <v>0</v>
      </c>
      <c r="AD19" s="82">
        <v>0</v>
      </c>
      <c r="AE19" s="82">
        <v>0</v>
      </c>
      <c r="AF19" s="82">
        <v>0</v>
      </c>
      <c r="AG19" t="str">
        <f t="shared" si="1"/>
        <v>金桥支行</v>
      </c>
      <c r="AI19" s="90" t="s">
        <v>148</v>
      </c>
      <c r="AJ19" s="90" t="s">
        <v>30</v>
      </c>
      <c r="AL19" s="84" t="s">
        <v>111</v>
      </c>
      <c r="AM19" s="84">
        <v>2</v>
      </c>
      <c r="AN19" s="84">
        <v>0</v>
      </c>
      <c r="AO19" s="84">
        <v>7</v>
      </c>
      <c r="AP19" s="84">
        <v>50000</v>
      </c>
      <c r="AR19" t="s">
        <v>111</v>
      </c>
      <c r="AS19">
        <v>2</v>
      </c>
      <c r="AT19">
        <v>0</v>
      </c>
      <c r="AU19">
        <v>7</v>
      </c>
      <c r="AV19">
        <v>50000</v>
      </c>
      <c r="AX19" t="s">
        <v>148</v>
      </c>
      <c r="AY19" t="s">
        <v>30</v>
      </c>
      <c r="BB19" t="str">
        <f t="shared" si="2"/>
        <v>杨思支行</v>
      </c>
      <c r="BC19" t="s">
        <v>144</v>
      </c>
      <c r="BD19">
        <v>0</v>
      </c>
      <c r="BF19" t="s">
        <v>78</v>
      </c>
      <c r="BG19">
        <v>0</v>
      </c>
      <c r="BJ19" t="str">
        <f t="shared" si="3"/>
        <v>零售市场部</v>
      </c>
      <c r="BK19" t="s">
        <v>179</v>
      </c>
      <c r="BL19">
        <v>3478000</v>
      </c>
      <c r="BR19" t="str">
        <f t="shared" si="15"/>
        <v>零售市场部</v>
      </c>
      <c r="BS19" t="s">
        <v>173</v>
      </c>
      <c r="BT19">
        <v>1</v>
      </c>
      <c r="BV19" t="s">
        <v>182</v>
      </c>
      <c r="BW19">
        <v>1</v>
      </c>
    </row>
    <row r="20" ht="17.25" spans="1:75">
      <c r="A20" s="25"/>
      <c r="B20" s="13" t="s">
        <v>157</v>
      </c>
      <c r="C20" s="14">
        <v>9</v>
      </c>
      <c r="D20" s="15">
        <v>1</v>
      </c>
      <c r="E20" s="15">
        <f t="shared" si="5"/>
        <v>1</v>
      </c>
      <c r="F20" s="26"/>
      <c r="G20" s="15"/>
      <c r="H20" s="15"/>
      <c r="I20" s="15">
        <f t="shared" si="6"/>
        <v>1</v>
      </c>
      <c r="J20" s="39">
        <f t="shared" si="7"/>
        <v>0.111111111111111</v>
      </c>
      <c r="K20" s="40">
        <v>20</v>
      </c>
      <c r="L20" s="15">
        <v>0</v>
      </c>
      <c r="M20" s="15">
        <f t="shared" si="8"/>
        <v>38</v>
      </c>
      <c r="N20" s="15"/>
      <c r="O20" s="26"/>
      <c r="P20" s="15">
        <f t="shared" si="9"/>
        <v>38</v>
      </c>
      <c r="Q20" s="61">
        <f t="shared" si="10"/>
        <v>1.9</v>
      </c>
      <c r="R20" s="40">
        <v>1</v>
      </c>
      <c r="S20" s="62"/>
      <c r="T20" s="71"/>
      <c r="U20" s="71"/>
      <c r="V20" s="15">
        <f t="shared" si="11"/>
        <v>0</v>
      </c>
      <c r="W20" s="72">
        <f t="shared" si="12"/>
        <v>0</v>
      </c>
      <c r="X20" s="63">
        <f t="shared" si="13"/>
        <v>0.0655555555555555</v>
      </c>
      <c r="Y20" s="15">
        <v>38</v>
      </c>
      <c r="Z20">
        <f t="shared" si="14"/>
        <v>0</v>
      </c>
      <c r="AA20" t="str">
        <f t="shared" si="0"/>
        <v>授信审批部</v>
      </c>
      <c r="AB20" s="82" t="s">
        <v>152</v>
      </c>
      <c r="AC20" s="82">
        <v>0</v>
      </c>
      <c r="AD20" s="82">
        <v>0</v>
      </c>
      <c r="AE20" s="82">
        <v>0</v>
      </c>
      <c r="AF20" s="82">
        <v>0</v>
      </c>
      <c r="AG20" t="str">
        <f t="shared" si="1"/>
        <v>授信审批部</v>
      </c>
      <c r="AI20" s="90" t="s">
        <v>153</v>
      </c>
      <c r="AJ20" s="90" t="s">
        <v>30</v>
      </c>
      <c r="AL20" s="84" t="s">
        <v>78</v>
      </c>
      <c r="AM20" s="84">
        <v>0</v>
      </c>
      <c r="AN20" s="84">
        <v>50000</v>
      </c>
      <c r="AO20" s="84">
        <v>5</v>
      </c>
      <c r="AP20" s="84">
        <v>52000</v>
      </c>
      <c r="AR20" t="s">
        <v>78</v>
      </c>
      <c r="AS20">
        <v>0</v>
      </c>
      <c r="AT20">
        <v>50000</v>
      </c>
      <c r="AU20">
        <v>5</v>
      </c>
      <c r="AV20">
        <v>52000</v>
      </c>
      <c r="AX20" t="s">
        <v>153</v>
      </c>
      <c r="AY20" t="s">
        <v>30</v>
      </c>
      <c r="BB20" t="str">
        <f t="shared" si="2"/>
        <v>零售市场部</v>
      </c>
      <c r="BC20" t="s">
        <v>56</v>
      </c>
      <c r="BD20">
        <v>16</v>
      </c>
      <c r="BF20" t="s">
        <v>84</v>
      </c>
      <c r="BG20">
        <v>1</v>
      </c>
      <c r="BJ20" t="str">
        <f t="shared" si="3"/>
        <v>芳华分理处</v>
      </c>
      <c r="BK20" t="s">
        <v>232</v>
      </c>
      <c r="BL20">
        <v>114324</v>
      </c>
      <c r="BR20" t="str">
        <f t="shared" si="15"/>
        <v>北蔡支行</v>
      </c>
      <c r="BS20" t="s">
        <v>176</v>
      </c>
      <c r="BT20">
        <v>4</v>
      </c>
      <c r="BV20" t="s">
        <v>100</v>
      </c>
      <c r="BW20">
        <v>436</v>
      </c>
    </row>
    <row r="21" ht="18" customHeight="1" spans="1:75">
      <c r="A21" s="25"/>
      <c r="B21" s="13" t="s">
        <v>84</v>
      </c>
      <c r="C21" s="14">
        <v>10</v>
      </c>
      <c r="D21" s="15">
        <v>3</v>
      </c>
      <c r="E21" s="15">
        <f t="shared" si="5"/>
        <v>9</v>
      </c>
      <c r="F21" s="26"/>
      <c r="G21" s="15"/>
      <c r="H21" s="15"/>
      <c r="I21" s="15">
        <f t="shared" si="6"/>
        <v>9</v>
      </c>
      <c r="J21" s="39">
        <f t="shared" si="7"/>
        <v>0.9</v>
      </c>
      <c r="K21" s="40">
        <v>100</v>
      </c>
      <c r="L21" s="15">
        <v>14.2</v>
      </c>
      <c r="M21" s="15">
        <f t="shared" si="8"/>
        <v>23.1</v>
      </c>
      <c r="N21" s="15"/>
      <c r="O21" s="26"/>
      <c r="P21" s="15">
        <f t="shared" si="9"/>
        <v>23.1</v>
      </c>
      <c r="Q21" s="61">
        <f t="shared" si="10"/>
        <v>0.231</v>
      </c>
      <c r="R21" s="40">
        <v>1</v>
      </c>
      <c r="S21" s="62"/>
      <c r="T21" s="71"/>
      <c r="U21" s="71"/>
      <c r="V21" s="15">
        <f t="shared" si="11"/>
        <v>0</v>
      </c>
      <c r="W21" s="72">
        <f t="shared" si="12"/>
        <v>0</v>
      </c>
      <c r="X21" s="63">
        <f t="shared" si="13"/>
        <v>0.05655</v>
      </c>
      <c r="Y21" s="15">
        <v>46.5</v>
      </c>
      <c r="Z21">
        <f t="shared" si="14"/>
        <v>-23.4</v>
      </c>
      <c r="AA21" t="str">
        <f t="shared" si="0"/>
        <v>杨思支行</v>
      </c>
      <c r="AB21" s="82" t="s">
        <v>155</v>
      </c>
      <c r="AC21" s="82">
        <v>0</v>
      </c>
      <c r="AD21" s="82">
        <v>0</v>
      </c>
      <c r="AE21" s="82">
        <v>0</v>
      </c>
      <c r="AF21" s="82">
        <v>0</v>
      </c>
      <c r="AG21" t="str">
        <f t="shared" si="1"/>
        <v>杨思支行</v>
      </c>
      <c r="AI21" s="90" t="s">
        <v>156</v>
      </c>
      <c r="AJ21" s="90" t="s">
        <v>30</v>
      </c>
      <c r="AL21" s="84" t="s">
        <v>84</v>
      </c>
      <c r="AM21" s="84">
        <v>3</v>
      </c>
      <c r="AN21" s="84">
        <v>142000</v>
      </c>
      <c r="AO21" s="84">
        <v>9</v>
      </c>
      <c r="AP21" s="84">
        <v>231000</v>
      </c>
      <c r="AR21" t="s">
        <v>84</v>
      </c>
      <c r="AS21">
        <v>3</v>
      </c>
      <c r="AT21">
        <v>142000</v>
      </c>
      <c r="AU21">
        <v>9</v>
      </c>
      <c r="AV21">
        <v>231000</v>
      </c>
      <c r="AX21" t="s">
        <v>156</v>
      </c>
      <c r="AY21" t="s">
        <v>30</v>
      </c>
      <c r="BB21" t="s">
        <v>35</v>
      </c>
      <c r="BC21" t="s">
        <v>63</v>
      </c>
      <c r="BD21">
        <v>0</v>
      </c>
      <c r="BF21" t="s">
        <v>157</v>
      </c>
      <c r="BG21">
        <v>0</v>
      </c>
      <c r="BJ21" t="str">
        <f t="shared" si="3"/>
        <v>零售市场部</v>
      </c>
      <c r="BK21" t="s">
        <v>189</v>
      </c>
      <c r="BL21">
        <v>3432550</v>
      </c>
      <c r="BR21" t="str">
        <f t="shared" si="15"/>
        <v>零售市场部</v>
      </c>
      <c r="BS21" t="s">
        <v>158</v>
      </c>
      <c r="BT21">
        <v>2</v>
      </c>
      <c r="BV21" t="s">
        <v>221</v>
      </c>
      <c r="BW21">
        <v>2</v>
      </c>
    </row>
    <row r="22" ht="17.25" spans="1:74">
      <c r="A22" s="25"/>
      <c r="B22" s="13" t="s">
        <v>121</v>
      </c>
      <c r="C22" s="14">
        <v>17</v>
      </c>
      <c r="D22" s="15">
        <v>0</v>
      </c>
      <c r="E22" s="15">
        <f t="shared" si="5"/>
        <v>0</v>
      </c>
      <c r="F22" s="26"/>
      <c r="G22" s="15"/>
      <c r="H22" s="15"/>
      <c r="I22" s="15">
        <f t="shared" si="6"/>
        <v>0</v>
      </c>
      <c r="J22" s="39">
        <f t="shared" si="7"/>
        <v>0</v>
      </c>
      <c r="K22" s="40">
        <v>50</v>
      </c>
      <c r="L22" s="15">
        <v>7.8</v>
      </c>
      <c r="M22" s="15">
        <f t="shared" si="8"/>
        <v>54.3</v>
      </c>
      <c r="N22" s="15"/>
      <c r="O22" s="26"/>
      <c r="P22" s="15">
        <f t="shared" si="9"/>
        <v>54.3</v>
      </c>
      <c r="Q22" s="61">
        <f t="shared" si="10"/>
        <v>1.086</v>
      </c>
      <c r="R22" s="40">
        <v>1</v>
      </c>
      <c r="S22" s="62"/>
      <c r="T22" s="71"/>
      <c r="U22" s="71"/>
      <c r="V22" s="15">
        <f t="shared" si="11"/>
        <v>0</v>
      </c>
      <c r="W22" s="72">
        <f t="shared" si="12"/>
        <v>0</v>
      </c>
      <c r="X22" s="63">
        <f t="shared" si="13"/>
        <v>0.0543</v>
      </c>
      <c r="Y22" s="15">
        <v>5</v>
      </c>
      <c r="Z22">
        <f t="shared" si="14"/>
        <v>49.3</v>
      </c>
      <c r="AA22" t="str">
        <f t="shared" si="0"/>
        <v>零售市场部</v>
      </c>
      <c r="AB22" s="82" t="s">
        <v>33</v>
      </c>
      <c r="AC22" s="82">
        <v>0</v>
      </c>
      <c r="AD22" s="82">
        <v>140000</v>
      </c>
      <c r="AE22" s="82">
        <v>1</v>
      </c>
      <c r="AF22" s="82">
        <v>440000</v>
      </c>
      <c r="AG22" t="str">
        <f t="shared" si="1"/>
        <v>零售市场部</v>
      </c>
      <c r="AI22" s="90" t="s">
        <v>160</v>
      </c>
      <c r="AJ22" s="90" t="s">
        <v>30</v>
      </c>
      <c r="AL22" s="84" t="s">
        <v>157</v>
      </c>
      <c r="AM22" s="84">
        <v>1</v>
      </c>
      <c r="AN22" s="84">
        <v>0</v>
      </c>
      <c r="AO22" s="84">
        <v>1</v>
      </c>
      <c r="AP22" s="84">
        <v>380000</v>
      </c>
      <c r="AR22" t="s">
        <v>157</v>
      </c>
      <c r="AS22">
        <v>1</v>
      </c>
      <c r="AT22">
        <v>0</v>
      </c>
      <c r="AU22">
        <v>1</v>
      </c>
      <c r="AV22">
        <v>380000</v>
      </c>
      <c r="AX22" t="s">
        <v>160</v>
      </c>
      <c r="AY22" t="s">
        <v>30</v>
      </c>
      <c r="BB22" t="e">
        <f t="shared" ref="BB22:BB38" si="16">VLOOKUP(BC22,$AX:$AY,2,FALSE)</f>
        <v>#N/A</v>
      </c>
      <c r="BC22" t="s">
        <v>103</v>
      </c>
      <c r="BD22">
        <v>1</v>
      </c>
      <c r="BF22" t="s">
        <v>90</v>
      </c>
      <c r="BG22">
        <v>0</v>
      </c>
      <c r="BJ22" t="str">
        <f t="shared" si="3"/>
        <v>东波分理处</v>
      </c>
      <c r="BK22" t="s">
        <v>514</v>
      </c>
      <c r="BL22">
        <v>50000</v>
      </c>
      <c r="BR22" t="str">
        <f t="shared" si="15"/>
        <v>孙桥支行</v>
      </c>
      <c r="BS22" t="s">
        <v>342</v>
      </c>
      <c r="BT22">
        <v>2</v>
      </c>
      <c r="BV22" t="e">
        <v>#N/A</v>
      </c>
    </row>
    <row r="23" ht="17.25" spans="1:74">
      <c r="A23" s="25"/>
      <c r="B23" s="13" t="s">
        <v>210</v>
      </c>
      <c r="C23" s="14">
        <v>9</v>
      </c>
      <c r="D23" s="15">
        <v>0</v>
      </c>
      <c r="E23" s="15">
        <f t="shared" si="5"/>
        <v>0</v>
      </c>
      <c r="F23" s="26"/>
      <c r="G23" s="15"/>
      <c r="H23" s="15"/>
      <c r="I23" s="15">
        <f t="shared" si="6"/>
        <v>0</v>
      </c>
      <c r="J23" s="39">
        <f t="shared" si="7"/>
        <v>0</v>
      </c>
      <c r="K23" s="40">
        <v>30</v>
      </c>
      <c r="L23" s="15">
        <v>0</v>
      </c>
      <c r="M23" s="15">
        <f t="shared" si="8"/>
        <v>1.3</v>
      </c>
      <c r="N23" s="15"/>
      <c r="O23" s="26"/>
      <c r="P23" s="15">
        <f t="shared" si="9"/>
        <v>1.3</v>
      </c>
      <c r="Q23" s="61">
        <f t="shared" si="10"/>
        <v>0.0433333333333333</v>
      </c>
      <c r="R23" s="40">
        <v>1</v>
      </c>
      <c r="S23" s="62">
        <v>1</v>
      </c>
      <c r="T23" s="71"/>
      <c r="U23" s="71"/>
      <c r="V23" s="15">
        <f t="shared" si="11"/>
        <v>1</v>
      </c>
      <c r="W23" s="72">
        <f t="shared" si="12"/>
        <v>1</v>
      </c>
      <c r="X23" s="63">
        <f t="shared" si="13"/>
        <v>0.0521666666666667</v>
      </c>
      <c r="Y23" s="15">
        <v>8.9</v>
      </c>
      <c r="Z23">
        <f t="shared" si="14"/>
        <v>-7.6</v>
      </c>
      <c r="AA23" t="str">
        <f t="shared" si="0"/>
        <v>川沙支行</v>
      </c>
      <c r="AB23" s="82" t="s">
        <v>164</v>
      </c>
      <c r="AC23" s="82">
        <v>0</v>
      </c>
      <c r="AD23" s="82">
        <v>0</v>
      </c>
      <c r="AE23" s="82">
        <v>0</v>
      </c>
      <c r="AF23" s="82">
        <v>0</v>
      </c>
      <c r="AG23" t="str">
        <f t="shared" si="1"/>
        <v>川沙支行</v>
      </c>
      <c r="AI23" s="90" t="s">
        <v>165</v>
      </c>
      <c r="AJ23" s="90" t="s">
        <v>30</v>
      </c>
      <c r="AL23" s="84" t="s">
        <v>90</v>
      </c>
      <c r="AM23" s="84">
        <v>0</v>
      </c>
      <c r="AN23" s="84">
        <v>0</v>
      </c>
      <c r="AO23" s="84">
        <v>0</v>
      </c>
      <c r="AP23" s="84">
        <v>19880</v>
      </c>
      <c r="AR23" t="s">
        <v>90</v>
      </c>
      <c r="AS23">
        <v>0</v>
      </c>
      <c r="AT23">
        <v>0</v>
      </c>
      <c r="AU23">
        <v>0</v>
      </c>
      <c r="AV23">
        <v>19880</v>
      </c>
      <c r="AX23" t="s">
        <v>165</v>
      </c>
      <c r="AY23" t="s">
        <v>30</v>
      </c>
      <c r="BB23" t="str">
        <f t="shared" si="16"/>
        <v>合庆支行</v>
      </c>
      <c r="BC23" t="s">
        <v>161</v>
      </c>
      <c r="BD23">
        <v>0</v>
      </c>
      <c r="BF23" t="s">
        <v>167</v>
      </c>
      <c r="BG23">
        <v>0</v>
      </c>
      <c r="BJ23" t="str">
        <f t="shared" si="3"/>
        <v>益江分理处</v>
      </c>
      <c r="BK23" t="s">
        <v>522</v>
      </c>
      <c r="BL23">
        <v>20000</v>
      </c>
      <c r="BR23" t="str">
        <f t="shared" si="15"/>
        <v>花木支行</v>
      </c>
      <c r="BS23" t="s">
        <v>364</v>
      </c>
      <c r="BT23">
        <v>1</v>
      </c>
      <c r="BV23" t="s">
        <v>146</v>
      </c>
    </row>
    <row r="24" ht="17.25" spans="1:75">
      <c r="A24" s="25"/>
      <c r="B24" s="13" t="s">
        <v>111</v>
      </c>
      <c r="C24" s="14">
        <v>9</v>
      </c>
      <c r="D24" s="15">
        <v>2</v>
      </c>
      <c r="E24" s="15">
        <f t="shared" si="5"/>
        <v>7</v>
      </c>
      <c r="F24" s="26"/>
      <c r="G24" s="15"/>
      <c r="H24" s="15"/>
      <c r="I24" s="15">
        <f t="shared" si="6"/>
        <v>7</v>
      </c>
      <c r="J24" s="39">
        <f t="shared" si="7"/>
        <v>0.777777777777778</v>
      </c>
      <c r="K24" s="40">
        <v>80</v>
      </c>
      <c r="L24" s="15">
        <v>0</v>
      </c>
      <c r="M24" s="15">
        <f t="shared" si="8"/>
        <v>5</v>
      </c>
      <c r="N24" s="15"/>
      <c r="O24" s="26"/>
      <c r="P24" s="15">
        <f t="shared" si="9"/>
        <v>5</v>
      </c>
      <c r="Q24" s="61">
        <f t="shared" si="10"/>
        <v>0.0625</v>
      </c>
      <c r="R24" s="40">
        <v>1</v>
      </c>
      <c r="S24" s="62"/>
      <c r="T24" s="71"/>
      <c r="U24" s="71"/>
      <c r="V24" s="15">
        <f t="shared" si="11"/>
        <v>0</v>
      </c>
      <c r="W24" s="72">
        <f t="shared" si="12"/>
        <v>0</v>
      </c>
      <c r="X24" s="63">
        <f t="shared" si="13"/>
        <v>0.0420138888888889</v>
      </c>
      <c r="Y24" s="15">
        <v>18.0198</v>
      </c>
      <c r="Z24">
        <f t="shared" si="14"/>
        <v>-13.0198</v>
      </c>
      <c r="AA24">
        <f t="shared" si="0"/>
        <v>0</v>
      </c>
      <c r="AB24" s="82" t="s">
        <v>169</v>
      </c>
      <c r="AC24" s="82">
        <v>0</v>
      </c>
      <c r="AD24" s="82">
        <v>0</v>
      </c>
      <c r="AE24" s="82">
        <v>0</v>
      </c>
      <c r="AF24" s="82">
        <v>0</v>
      </c>
      <c r="AG24">
        <f t="shared" si="1"/>
        <v>0</v>
      </c>
      <c r="AI24" s="89" t="s">
        <v>170</v>
      </c>
      <c r="AJ24" s="90" t="s">
        <v>171</v>
      </c>
      <c r="AL24" s="84" t="s">
        <v>167</v>
      </c>
      <c r="AM24" s="84">
        <v>0</v>
      </c>
      <c r="AN24" s="84">
        <v>0</v>
      </c>
      <c r="AO24" s="84">
        <v>0</v>
      </c>
      <c r="AP24" s="84">
        <v>22000</v>
      </c>
      <c r="AR24" t="s">
        <v>167</v>
      </c>
      <c r="AS24">
        <v>0</v>
      </c>
      <c r="AT24">
        <v>0</v>
      </c>
      <c r="AU24">
        <v>0</v>
      </c>
      <c r="AV24">
        <v>22000</v>
      </c>
      <c r="AX24" t="s">
        <v>170</v>
      </c>
      <c r="AY24" t="s">
        <v>171</v>
      </c>
      <c r="BB24" t="str">
        <f t="shared" si="16"/>
        <v>洋泾支行</v>
      </c>
      <c r="BC24" t="s">
        <v>166</v>
      </c>
      <c r="BD24">
        <v>0</v>
      </c>
      <c r="BF24" t="s">
        <v>96</v>
      </c>
      <c r="BG24">
        <v>1</v>
      </c>
      <c r="BJ24" t="str">
        <f t="shared" si="3"/>
        <v>黄楼支行</v>
      </c>
      <c r="BK24" t="s">
        <v>528</v>
      </c>
      <c r="BL24">
        <v>180000</v>
      </c>
      <c r="BR24" t="str">
        <f t="shared" si="15"/>
        <v>零售市场部</v>
      </c>
      <c r="BS24" t="s">
        <v>162</v>
      </c>
      <c r="BT24">
        <v>1</v>
      </c>
      <c r="BV24" t="s">
        <v>151</v>
      </c>
      <c r="BW24">
        <v>479</v>
      </c>
    </row>
    <row r="25" ht="17.25" spans="1:72">
      <c r="A25" s="25"/>
      <c r="B25" s="13" t="s">
        <v>78</v>
      </c>
      <c r="C25" s="14">
        <v>10</v>
      </c>
      <c r="D25" s="15">
        <v>0</v>
      </c>
      <c r="E25" s="15">
        <f t="shared" si="5"/>
        <v>5</v>
      </c>
      <c r="F25" s="26"/>
      <c r="G25" s="15"/>
      <c r="H25" s="15"/>
      <c r="I25" s="15">
        <f t="shared" si="6"/>
        <v>5</v>
      </c>
      <c r="J25" s="39">
        <f t="shared" si="7"/>
        <v>0.5</v>
      </c>
      <c r="K25" s="40">
        <v>40</v>
      </c>
      <c r="L25" s="15">
        <v>5</v>
      </c>
      <c r="M25" s="15">
        <f t="shared" si="8"/>
        <v>5.2</v>
      </c>
      <c r="N25" s="15"/>
      <c r="O25" s="26"/>
      <c r="P25" s="15">
        <f t="shared" si="9"/>
        <v>5.2</v>
      </c>
      <c r="Q25" s="61">
        <f t="shared" si="10"/>
        <v>0.13</v>
      </c>
      <c r="R25" s="40">
        <v>1</v>
      </c>
      <c r="S25" s="62"/>
      <c r="T25" s="71"/>
      <c r="U25" s="71"/>
      <c r="V25" s="15">
        <f t="shared" si="11"/>
        <v>0</v>
      </c>
      <c r="W25" s="72">
        <f t="shared" si="12"/>
        <v>0</v>
      </c>
      <c r="X25" s="63">
        <f t="shared" si="13"/>
        <v>0.0315</v>
      </c>
      <c r="Y25" s="15">
        <v>0</v>
      </c>
      <c r="Z25">
        <f t="shared" si="14"/>
        <v>5.2</v>
      </c>
      <c r="AA25" t="str">
        <f t="shared" si="0"/>
        <v>金桥支行</v>
      </c>
      <c r="AB25" s="82" t="s">
        <v>55</v>
      </c>
      <c r="AC25" s="82">
        <v>0</v>
      </c>
      <c r="AD25" s="82">
        <v>0</v>
      </c>
      <c r="AE25" s="82">
        <v>0</v>
      </c>
      <c r="AF25" s="82">
        <v>0</v>
      </c>
      <c r="AG25" t="str">
        <f t="shared" si="1"/>
        <v>金桥支行</v>
      </c>
      <c r="AI25" s="90" t="s">
        <v>174</v>
      </c>
      <c r="AJ25" s="90" t="s">
        <v>171</v>
      </c>
      <c r="AL25" s="84" t="s">
        <v>96</v>
      </c>
      <c r="AM25" s="84">
        <v>0</v>
      </c>
      <c r="AN25" s="84">
        <v>0</v>
      </c>
      <c r="AO25" s="84">
        <v>4</v>
      </c>
      <c r="AP25" s="84">
        <v>0</v>
      </c>
      <c r="AR25" t="s">
        <v>96</v>
      </c>
      <c r="AS25">
        <v>0</v>
      </c>
      <c r="AT25">
        <v>0</v>
      </c>
      <c r="AU25">
        <v>4</v>
      </c>
      <c r="AV25">
        <v>0</v>
      </c>
      <c r="AX25" t="s">
        <v>174</v>
      </c>
      <c r="AY25" t="s">
        <v>171</v>
      </c>
      <c r="BB25" t="str">
        <f t="shared" si="16"/>
        <v>南新分理处</v>
      </c>
      <c r="BC25" t="s">
        <v>110</v>
      </c>
      <c r="BD25">
        <v>0</v>
      </c>
      <c r="BF25" t="s">
        <v>163</v>
      </c>
      <c r="BG25">
        <v>2</v>
      </c>
      <c r="BJ25" t="str">
        <f t="shared" si="3"/>
        <v>洋泾支行</v>
      </c>
      <c r="BK25" t="s">
        <v>256</v>
      </c>
      <c r="BL25">
        <v>200000</v>
      </c>
      <c r="BR25" t="str">
        <f t="shared" si="15"/>
        <v>益江分理处</v>
      </c>
      <c r="BS25" t="s">
        <v>215</v>
      </c>
      <c r="BT25">
        <v>1</v>
      </c>
    </row>
    <row r="26" ht="17.25" spans="1:72">
      <c r="A26" s="25"/>
      <c r="B26" s="13" t="s">
        <v>117</v>
      </c>
      <c r="C26" s="14">
        <v>17</v>
      </c>
      <c r="D26" s="15">
        <v>0</v>
      </c>
      <c r="E26" s="15">
        <f t="shared" si="5"/>
        <v>1</v>
      </c>
      <c r="F26" s="26"/>
      <c r="G26" s="15"/>
      <c r="H26" s="15"/>
      <c r="I26" s="15">
        <f t="shared" si="6"/>
        <v>1</v>
      </c>
      <c r="J26" s="39">
        <f t="shared" si="7"/>
        <v>0.0588235294117647</v>
      </c>
      <c r="K26" s="40">
        <v>40</v>
      </c>
      <c r="L26" s="15">
        <v>0</v>
      </c>
      <c r="M26" s="15">
        <f t="shared" si="8"/>
        <v>0.05</v>
      </c>
      <c r="N26" s="15">
        <v>17.9698</v>
      </c>
      <c r="O26" s="26"/>
      <c r="P26" s="15">
        <f t="shared" si="9"/>
        <v>18.0198</v>
      </c>
      <c r="Q26" s="61">
        <f t="shared" si="10"/>
        <v>0.450495</v>
      </c>
      <c r="R26" s="40">
        <v>1</v>
      </c>
      <c r="S26" s="62"/>
      <c r="T26" s="71"/>
      <c r="U26" s="71"/>
      <c r="V26" s="15">
        <f t="shared" si="11"/>
        <v>0</v>
      </c>
      <c r="W26" s="72">
        <f t="shared" si="12"/>
        <v>0</v>
      </c>
      <c r="X26" s="63">
        <f t="shared" si="13"/>
        <v>0.0254659264705882</v>
      </c>
      <c r="Y26" s="15">
        <v>0.2</v>
      </c>
      <c r="Z26">
        <f t="shared" si="14"/>
        <v>17.8198</v>
      </c>
      <c r="AA26" t="str">
        <f t="shared" si="0"/>
        <v>五星路支行</v>
      </c>
      <c r="AB26" s="82" t="s">
        <v>177</v>
      </c>
      <c r="AC26" s="82">
        <v>0</v>
      </c>
      <c r="AD26" s="82">
        <v>0</v>
      </c>
      <c r="AE26" s="82">
        <v>0</v>
      </c>
      <c r="AF26" s="82">
        <v>0</v>
      </c>
      <c r="AG26" t="str">
        <f t="shared" si="1"/>
        <v>五星路支行</v>
      </c>
      <c r="AI26" s="90" t="s">
        <v>178</v>
      </c>
      <c r="AJ26" s="90" t="s">
        <v>171</v>
      </c>
      <c r="AL26" s="84" t="s">
        <v>163</v>
      </c>
      <c r="AM26" s="84">
        <v>0</v>
      </c>
      <c r="AN26" s="84">
        <v>0</v>
      </c>
      <c r="AO26" s="84">
        <v>0</v>
      </c>
      <c r="AP26" s="84">
        <v>50000</v>
      </c>
      <c r="AR26" t="s">
        <v>163</v>
      </c>
      <c r="AS26">
        <v>0</v>
      </c>
      <c r="AT26">
        <v>0</v>
      </c>
      <c r="AU26">
        <v>0</v>
      </c>
      <c r="AV26">
        <v>50000</v>
      </c>
      <c r="AX26" t="s">
        <v>178</v>
      </c>
      <c r="AY26" t="s">
        <v>171</v>
      </c>
      <c r="BB26" t="str">
        <f t="shared" si="16"/>
        <v>金桥支行</v>
      </c>
      <c r="BC26" t="s">
        <v>70</v>
      </c>
      <c r="BD26">
        <v>0</v>
      </c>
      <c r="BF26" t="s">
        <v>149</v>
      </c>
      <c r="BG26">
        <v>0</v>
      </c>
      <c r="BJ26" t="e">
        <f t="shared" si="3"/>
        <v>#N/A</v>
      </c>
      <c r="BK26" t="s">
        <v>146</v>
      </c>
      <c r="BR26" t="str">
        <f t="shared" si="15"/>
        <v>零售市场部</v>
      </c>
      <c r="BS26" t="s">
        <v>168</v>
      </c>
      <c r="BT26">
        <v>104</v>
      </c>
    </row>
    <row r="27" ht="17.25" spans="1:72">
      <c r="A27" s="25"/>
      <c r="B27" s="13" t="s">
        <v>96</v>
      </c>
      <c r="C27" s="14">
        <v>9</v>
      </c>
      <c r="D27" s="15">
        <v>0</v>
      </c>
      <c r="E27" s="15">
        <f t="shared" si="5"/>
        <v>4</v>
      </c>
      <c r="F27" s="26"/>
      <c r="G27" s="15"/>
      <c r="H27" s="15"/>
      <c r="I27" s="15">
        <f t="shared" si="6"/>
        <v>4</v>
      </c>
      <c r="J27" s="39">
        <f t="shared" si="7"/>
        <v>0.444444444444444</v>
      </c>
      <c r="K27" s="40">
        <v>20</v>
      </c>
      <c r="L27" s="15">
        <v>0</v>
      </c>
      <c r="M27" s="15">
        <f t="shared" si="8"/>
        <v>0</v>
      </c>
      <c r="N27" s="15"/>
      <c r="O27" s="26"/>
      <c r="P27" s="15">
        <f t="shared" si="9"/>
        <v>0</v>
      </c>
      <c r="Q27" s="61">
        <f t="shared" si="10"/>
        <v>0</v>
      </c>
      <c r="R27" s="40">
        <v>1</v>
      </c>
      <c r="S27" s="62"/>
      <c r="T27" s="71"/>
      <c r="U27" s="71"/>
      <c r="V27" s="15">
        <f t="shared" si="11"/>
        <v>0</v>
      </c>
      <c r="W27" s="72">
        <f t="shared" si="12"/>
        <v>0</v>
      </c>
      <c r="X27" s="63">
        <f t="shared" si="13"/>
        <v>0.0222222222222222</v>
      </c>
      <c r="Y27" s="15">
        <v>13.5</v>
      </c>
      <c r="Z27">
        <f t="shared" si="14"/>
        <v>-13.5</v>
      </c>
      <c r="AA27" t="str">
        <f t="shared" si="0"/>
        <v>高行支行</v>
      </c>
      <c r="AB27" s="82" t="s">
        <v>180</v>
      </c>
      <c r="AC27" s="82">
        <v>0</v>
      </c>
      <c r="AD27" s="82">
        <v>0</v>
      </c>
      <c r="AE27" s="82">
        <v>0</v>
      </c>
      <c r="AF27" s="82">
        <v>0</v>
      </c>
      <c r="AG27" t="str">
        <f t="shared" si="1"/>
        <v>高行支行</v>
      </c>
      <c r="AI27" s="90" t="s">
        <v>181</v>
      </c>
      <c r="AJ27" s="90" t="s">
        <v>171</v>
      </c>
      <c r="AL27" s="84" t="s">
        <v>149</v>
      </c>
      <c r="AM27" s="84">
        <v>0</v>
      </c>
      <c r="AN27" s="84">
        <v>0</v>
      </c>
      <c r="AO27" s="84">
        <v>0</v>
      </c>
      <c r="AP27" s="84">
        <v>5600</v>
      </c>
      <c r="AR27" t="s">
        <v>149</v>
      </c>
      <c r="AS27">
        <v>0</v>
      </c>
      <c r="AT27">
        <v>0</v>
      </c>
      <c r="AU27">
        <v>0</v>
      </c>
      <c r="AV27">
        <v>5600</v>
      </c>
      <c r="AX27" t="s">
        <v>181</v>
      </c>
      <c r="AY27" t="s">
        <v>171</v>
      </c>
      <c r="BB27" t="str">
        <f t="shared" si="16"/>
        <v>零售市场部</v>
      </c>
      <c r="BC27" t="s">
        <v>77</v>
      </c>
      <c r="BD27">
        <v>0</v>
      </c>
      <c r="BF27" t="s">
        <v>88</v>
      </c>
      <c r="BG27">
        <v>3</v>
      </c>
      <c r="BJ27" t="e">
        <f t="shared" si="3"/>
        <v>#N/A</v>
      </c>
      <c r="BK27" t="s">
        <v>151</v>
      </c>
      <c r="BL27">
        <v>33366340</v>
      </c>
      <c r="BR27" t="str">
        <f t="shared" si="15"/>
        <v>凌兆分理处</v>
      </c>
      <c r="BS27" t="s">
        <v>861</v>
      </c>
      <c r="BT27">
        <v>1</v>
      </c>
    </row>
    <row r="28" ht="17.25" spans="1:72">
      <c r="A28" s="25"/>
      <c r="B28" s="13" t="s">
        <v>88</v>
      </c>
      <c r="C28" s="14">
        <v>9</v>
      </c>
      <c r="D28" s="15">
        <v>0</v>
      </c>
      <c r="E28" s="15">
        <f t="shared" si="5"/>
        <v>0</v>
      </c>
      <c r="F28" s="26"/>
      <c r="G28" s="15"/>
      <c r="H28" s="15"/>
      <c r="I28" s="15">
        <f t="shared" si="6"/>
        <v>0</v>
      </c>
      <c r="J28" s="39">
        <f t="shared" si="7"/>
        <v>0</v>
      </c>
      <c r="K28" s="40">
        <v>40</v>
      </c>
      <c r="L28" s="15">
        <v>0</v>
      </c>
      <c r="M28" s="15">
        <f t="shared" si="8"/>
        <v>13.5</v>
      </c>
      <c r="N28" s="15"/>
      <c r="O28" s="26"/>
      <c r="P28" s="15">
        <f t="shared" si="9"/>
        <v>13.5</v>
      </c>
      <c r="Q28" s="61">
        <f t="shared" si="10"/>
        <v>0.3375</v>
      </c>
      <c r="R28" s="40">
        <v>1</v>
      </c>
      <c r="S28" s="62"/>
      <c r="T28" s="71"/>
      <c r="U28" s="71"/>
      <c r="V28" s="15">
        <f t="shared" si="11"/>
        <v>0</v>
      </c>
      <c r="W28" s="72">
        <f t="shared" si="12"/>
        <v>0</v>
      </c>
      <c r="X28" s="63">
        <f t="shared" si="13"/>
        <v>0.016875</v>
      </c>
      <c r="Y28" s="15">
        <v>5</v>
      </c>
      <c r="Z28">
        <f t="shared" si="14"/>
        <v>8.5</v>
      </c>
      <c r="AA28" t="str">
        <f t="shared" si="0"/>
        <v>施湾支行</v>
      </c>
      <c r="AB28" s="82" t="s">
        <v>186</v>
      </c>
      <c r="AC28" s="82">
        <v>0</v>
      </c>
      <c r="AD28" s="82">
        <v>0</v>
      </c>
      <c r="AE28" s="82">
        <v>0</v>
      </c>
      <c r="AF28" s="82">
        <v>0</v>
      </c>
      <c r="AG28" t="str">
        <f t="shared" si="1"/>
        <v>施湾支行</v>
      </c>
      <c r="AI28" s="90" t="s">
        <v>187</v>
      </c>
      <c r="AJ28" s="90" t="s">
        <v>171</v>
      </c>
      <c r="AL28" s="84" t="s">
        <v>88</v>
      </c>
      <c r="AM28" s="84">
        <v>0</v>
      </c>
      <c r="AN28" s="84">
        <v>0</v>
      </c>
      <c r="AO28" s="84">
        <v>0</v>
      </c>
      <c r="AP28" s="84">
        <v>135000</v>
      </c>
      <c r="AR28" t="s">
        <v>88</v>
      </c>
      <c r="AS28">
        <v>0</v>
      </c>
      <c r="AT28">
        <v>0</v>
      </c>
      <c r="AU28">
        <v>0</v>
      </c>
      <c r="AV28">
        <v>135000</v>
      </c>
      <c r="AX28" t="s">
        <v>187</v>
      </c>
      <c r="AY28" t="s">
        <v>171</v>
      </c>
      <c r="BB28" t="str">
        <f t="shared" si="16"/>
        <v>香山分理处</v>
      </c>
      <c r="BC28" t="s">
        <v>183</v>
      </c>
      <c r="BD28">
        <v>0</v>
      </c>
      <c r="BF28" t="s">
        <v>102</v>
      </c>
      <c r="BG28">
        <v>0</v>
      </c>
      <c r="BJ28" t="e">
        <f t="shared" si="3"/>
        <v>#N/A</v>
      </c>
      <c r="BR28" t="str">
        <f t="shared" si="15"/>
        <v>曹路支行</v>
      </c>
      <c r="BS28" t="s">
        <v>226</v>
      </c>
      <c r="BT28">
        <v>1</v>
      </c>
    </row>
    <row r="29" ht="17.25" spans="1:72">
      <c r="A29" s="25"/>
      <c r="B29" s="13" t="s">
        <v>149</v>
      </c>
      <c r="C29" s="14">
        <v>9</v>
      </c>
      <c r="D29" s="15">
        <v>0</v>
      </c>
      <c r="E29" s="15">
        <f t="shared" si="5"/>
        <v>0</v>
      </c>
      <c r="F29" s="26"/>
      <c r="G29" s="15"/>
      <c r="H29" s="15"/>
      <c r="I29" s="15">
        <f t="shared" si="6"/>
        <v>0</v>
      </c>
      <c r="J29" s="39">
        <f t="shared" si="7"/>
        <v>0</v>
      </c>
      <c r="K29" s="40">
        <v>150</v>
      </c>
      <c r="L29" s="15">
        <v>20</v>
      </c>
      <c r="M29" s="15">
        <f t="shared" si="8"/>
        <v>0.56</v>
      </c>
      <c r="N29" s="15"/>
      <c r="O29" s="26"/>
      <c r="P29" s="15">
        <f>SUM(M29:O29)+35</f>
        <v>35.56</v>
      </c>
      <c r="Q29" s="61">
        <f t="shared" si="10"/>
        <v>0.237066666666667</v>
      </c>
      <c r="R29" s="40">
        <v>1</v>
      </c>
      <c r="S29" s="62"/>
      <c r="T29" s="71"/>
      <c r="U29" s="71"/>
      <c r="V29" s="15">
        <f t="shared" si="11"/>
        <v>0</v>
      </c>
      <c r="W29" s="72">
        <f t="shared" si="12"/>
        <v>0</v>
      </c>
      <c r="X29" s="63">
        <f t="shared" si="13"/>
        <v>0.0118533333333333</v>
      </c>
      <c r="Y29" s="15">
        <v>0</v>
      </c>
      <c r="Z29">
        <f t="shared" si="14"/>
        <v>35.56</v>
      </c>
      <c r="AA29" t="str">
        <f t="shared" si="0"/>
        <v>运营管理部</v>
      </c>
      <c r="AB29" s="82" t="s">
        <v>191</v>
      </c>
      <c r="AC29" s="82">
        <v>0</v>
      </c>
      <c r="AD29" s="82">
        <v>0</v>
      </c>
      <c r="AE29" s="82">
        <v>0</v>
      </c>
      <c r="AF29" s="82">
        <v>0</v>
      </c>
      <c r="AG29" t="str">
        <f t="shared" si="1"/>
        <v>运营管理部</v>
      </c>
      <c r="AI29" s="89" t="s">
        <v>192</v>
      </c>
      <c r="AJ29" s="90" t="s">
        <v>125</v>
      </c>
      <c r="AL29" s="84" t="s">
        <v>102</v>
      </c>
      <c r="AM29" s="84">
        <v>0</v>
      </c>
      <c r="AN29" s="84">
        <v>1500</v>
      </c>
      <c r="AO29" s="84">
        <v>0</v>
      </c>
      <c r="AP29" s="84">
        <v>36162</v>
      </c>
      <c r="AR29" t="s">
        <v>102</v>
      </c>
      <c r="AS29">
        <v>0</v>
      </c>
      <c r="AT29">
        <v>1500</v>
      </c>
      <c r="AU29">
        <v>0</v>
      </c>
      <c r="AV29">
        <v>36162</v>
      </c>
      <c r="AX29" t="s">
        <v>192</v>
      </c>
      <c r="AY29" t="s">
        <v>125</v>
      </c>
      <c r="BB29" t="str">
        <f t="shared" si="16"/>
        <v>王港支行</v>
      </c>
      <c r="BC29" t="s">
        <v>83</v>
      </c>
      <c r="BD29">
        <v>0</v>
      </c>
      <c r="BF29" t="s">
        <v>135</v>
      </c>
      <c r="BG29">
        <v>0</v>
      </c>
      <c r="BJ29" t="e">
        <f t="shared" si="3"/>
        <v>#N/A</v>
      </c>
      <c r="BR29" t="str">
        <f t="shared" si="15"/>
        <v>零售市场部</v>
      </c>
      <c r="BS29" t="s">
        <v>179</v>
      </c>
      <c r="BT29">
        <v>32</v>
      </c>
    </row>
    <row r="30" ht="17.25" spans="1:72">
      <c r="A30" s="25"/>
      <c r="B30" s="13" t="s">
        <v>135</v>
      </c>
      <c r="C30" s="14">
        <v>14</v>
      </c>
      <c r="D30" s="15">
        <v>0</v>
      </c>
      <c r="E30" s="15">
        <f t="shared" si="5"/>
        <v>1</v>
      </c>
      <c r="F30" s="26"/>
      <c r="G30" s="15"/>
      <c r="H30" s="15"/>
      <c r="I30" s="15">
        <f t="shared" si="6"/>
        <v>1</v>
      </c>
      <c r="J30" s="39">
        <f t="shared" si="7"/>
        <v>0.0714285714285714</v>
      </c>
      <c r="K30" s="40">
        <v>60</v>
      </c>
      <c r="L30" s="15">
        <v>3.42</v>
      </c>
      <c r="M30" s="15">
        <f t="shared" si="8"/>
        <v>3.42</v>
      </c>
      <c r="N30" s="15"/>
      <c r="O30" s="26"/>
      <c r="P30" s="15">
        <f t="shared" ref="P30:P47" si="17">SUM(M30:O30)</f>
        <v>3.42</v>
      </c>
      <c r="Q30" s="61">
        <f t="shared" si="10"/>
        <v>0.057</v>
      </c>
      <c r="R30" s="40">
        <v>1</v>
      </c>
      <c r="S30" s="62"/>
      <c r="T30" s="71"/>
      <c r="U30" s="71"/>
      <c r="V30" s="15">
        <f t="shared" si="11"/>
        <v>0</v>
      </c>
      <c r="W30" s="72">
        <f t="shared" si="12"/>
        <v>0</v>
      </c>
      <c r="X30" s="63">
        <f t="shared" si="13"/>
        <v>0.00642142857142857</v>
      </c>
      <c r="Y30" s="15">
        <v>15.56</v>
      </c>
      <c r="Z30">
        <f t="shared" si="14"/>
        <v>-12.14</v>
      </c>
      <c r="AA30">
        <f t="shared" si="0"/>
        <v>0</v>
      </c>
      <c r="AB30" s="82" t="s">
        <v>196</v>
      </c>
      <c r="AC30" s="82">
        <v>0</v>
      </c>
      <c r="AD30" s="82">
        <v>0</v>
      </c>
      <c r="AE30" s="82">
        <v>0</v>
      </c>
      <c r="AF30" s="82">
        <v>0</v>
      </c>
      <c r="AG30">
        <f t="shared" si="1"/>
        <v>0</v>
      </c>
      <c r="AI30" s="90" t="s">
        <v>197</v>
      </c>
      <c r="AJ30" s="90" t="s">
        <v>125</v>
      </c>
      <c r="AL30" s="84" t="s">
        <v>135</v>
      </c>
      <c r="AM30" s="84">
        <v>0</v>
      </c>
      <c r="AN30" s="84">
        <v>34200</v>
      </c>
      <c r="AO30" s="84">
        <v>1</v>
      </c>
      <c r="AP30" s="84">
        <v>34200</v>
      </c>
      <c r="AR30" t="s">
        <v>135</v>
      </c>
      <c r="AS30">
        <v>0</v>
      </c>
      <c r="AT30">
        <v>34200</v>
      </c>
      <c r="AU30">
        <v>1</v>
      </c>
      <c r="AV30">
        <v>34200</v>
      </c>
      <c r="AX30" t="s">
        <v>197</v>
      </c>
      <c r="AY30" t="s">
        <v>125</v>
      </c>
      <c r="BB30" t="e">
        <f t="shared" si="16"/>
        <v>#N/A</v>
      </c>
      <c r="BC30" t="s">
        <v>193</v>
      </c>
      <c r="BD30">
        <v>0</v>
      </c>
      <c r="BF30" t="s">
        <v>109</v>
      </c>
      <c r="BG30">
        <v>1</v>
      </c>
      <c r="BJ30" t="e">
        <f t="shared" si="3"/>
        <v>#N/A</v>
      </c>
      <c r="BR30" t="str">
        <f t="shared" si="15"/>
        <v>花木支行</v>
      </c>
      <c r="BS30" t="s">
        <v>237</v>
      </c>
      <c r="BT30">
        <v>3</v>
      </c>
    </row>
    <row r="31" ht="17.25" spans="1:72">
      <c r="A31" s="25"/>
      <c r="B31" s="13" t="s">
        <v>163</v>
      </c>
      <c r="C31" s="14">
        <v>10</v>
      </c>
      <c r="D31" s="15">
        <v>0</v>
      </c>
      <c r="E31" s="15">
        <f t="shared" si="5"/>
        <v>0</v>
      </c>
      <c r="F31" s="26"/>
      <c r="G31" s="15"/>
      <c r="H31" s="15"/>
      <c r="I31" s="15">
        <f t="shared" si="6"/>
        <v>0</v>
      </c>
      <c r="J31" s="39">
        <f t="shared" si="7"/>
        <v>0</v>
      </c>
      <c r="K31" s="40">
        <v>40</v>
      </c>
      <c r="L31" s="15">
        <v>0</v>
      </c>
      <c r="M31" s="15">
        <f t="shared" si="8"/>
        <v>5</v>
      </c>
      <c r="N31" s="15"/>
      <c r="O31" s="26"/>
      <c r="P31" s="15">
        <f t="shared" si="17"/>
        <v>5</v>
      </c>
      <c r="Q31" s="61">
        <f t="shared" si="10"/>
        <v>0.125</v>
      </c>
      <c r="R31" s="40">
        <v>1</v>
      </c>
      <c r="S31" s="62"/>
      <c r="T31" s="71"/>
      <c r="U31" s="71"/>
      <c r="V31" s="15">
        <f t="shared" si="11"/>
        <v>0</v>
      </c>
      <c r="W31" s="72">
        <f t="shared" si="12"/>
        <v>0</v>
      </c>
      <c r="X31" s="63">
        <f t="shared" si="13"/>
        <v>0.00625</v>
      </c>
      <c r="Y31" s="15">
        <v>0</v>
      </c>
      <c r="Z31">
        <f t="shared" si="14"/>
        <v>5</v>
      </c>
      <c r="AA31">
        <f t="shared" si="0"/>
        <v>0</v>
      </c>
      <c r="AB31" s="82" t="s">
        <v>200</v>
      </c>
      <c r="AC31" s="82">
        <v>0</v>
      </c>
      <c r="AD31" s="82">
        <v>0</v>
      </c>
      <c r="AE31" s="82">
        <v>0</v>
      </c>
      <c r="AF31" s="82">
        <v>0</v>
      </c>
      <c r="AG31">
        <f t="shared" si="1"/>
        <v>0</v>
      </c>
      <c r="AI31" s="91" t="s">
        <v>201</v>
      </c>
      <c r="AJ31" s="90" t="s">
        <v>125</v>
      </c>
      <c r="AL31" s="84" t="s">
        <v>109</v>
      </c>
      <c r="AM31" s="84">
        <v>2</v>
      </c>
      <c r="AN31" s="84">
        <v>0</v>
      </c>
      <c r="AO31" s="84">
        <v>3</v>
      </c>
      <c r="AP31" s="84">
        <v>205500</v>
      </c>
      <c r="AR31" t="s">
        <v>109</v>
      </c>
      <c r="AS31">
        <v>2</v>
      </c>
      <c r="AT31">
        <v>0</v>
      </c>
      <c r="AU31">
        <v>3</v>
      </c>
      <c r="AV31">
        <v>205500</v>
      </c>
      <c r="AX31" t="s">
        <v>201</v>
      </c>
      <c r="AY31" t="s">
        <v>125</v>
      </c>
      <c r="BB31" t="str">
        <f t="shared" si="16"/>
        <v>川沙支行</v>
      </c>
      <c r="BC31" t="s">
        <v>89</v>
      </c>
      <c r="BD31">
        <v>0</v>
      </c>
      <c r="BF31" t="s">
        <v>199</v>
      </c>
      <c r="BG31">
        <v>0</v>
      </c>
      <c r="BR31" t="str">
        <f t="shared" si="15"/>
        <v>零售市场部</v>
      </c>
      <c r="BS31" t="s">
        <v>240</v>
      </c>
      <c r="BT31">
        <v>3</v>
      </c>
    </row>
    <row r="32" ht="17.25" spans="1:72">
      <c r="A32" s="25"/>
      <c r="B32" s="13" t="s">
        <v>219</v>
      </c>
      <c r="C32" s="14">
        <v>9</v>
      </c>
      <c r="D32" s="15">
        <v>0</v>
      </c>
      <c r="E32" s="15">
        <f t="shared" si="5"/>
        <v>1</v>
      </c>
      <c r="F32" s="26"/>
      <c r="G32" s="15"/>
      <c r="H32" s="15"/>
      <c r="I32" s="15">
        <f t="shared" si="6"/>
        <v>1</v>
      </c>
      <c r="J32" s="39">
        <f t="shared" si="7"/>
        <v>0.111111111111111</v>
      </c>
      <c r="K32" s="40">
        <v>20</v>
      </c>
      <c r="L32" s="15">
        <v>0</v>
      </c>
      <c r="M32" s="15">
        <f t="shared" si="8"/>
        <v>0</v>
      </c>
      <c r="N32" s="15"/>
      <c r="O32" s="26"/>
      <c r="P32" s="15">
        <f t="shared" si="17"/>
        <v>0</v>
      </c>
      <c r="Q32" s="61">
        <f t="shared" si="10"/>
        <v>0</v>
      </c>
      <c r="R32" s="40">
        <v>1</v>
      </c>
      <c r="S32" s="62"/>
      <c r="T32" s="71"/>
      <c r="U32" s="71"/>
      <c r="V32" s="15">
        <f t="shared" si="11"/>
        <v>0</v>
      </c>
      <c r="W32" s="72">
        <f t="shared" si="12"/>
        <v>0</v>
      </c>
      <c r="X32" s="63">
        <f t="shared" si="13"/>
        <v>0.00555555555555556</v>
      </c>
      <c r="Y32" s="15">
        <v>2.2</v>
      </c>
      <c r="Z32">
        <f t="shared" si="14"/>
        <v>-2.2</v>
      </c>
      <c r="AA32" t="str">
        <f t="shared" si="0"/>
        <v>江镇支行</v>
      </c>
      <c r="AB32" s="82" t="s">
        <v>204</v>
      </c>
      <c r="AC32" s="82">
        <v>0</v>
      </c>
      <c r="AD32" s="82">
        <v>0</v>
      </c>
      <c r="AE32" s="82">
        <v>0</v>
      </c>
      <c r="AF32" s="82">
        <v>0</v>
      </c>
      <c r="AG32" t="str">
        <f t="shared" si="1"/>
        <v>江镇支行</v>
      </c>
      <c r="AI32" s="91" t="s">
        <v>205</v>
      </c>
      <c r="AJ32" s="90" t="s">
        <v>125</v>
      </c>
      <c r="AL32" s="84" t="s">
        <v>199</v>
      </c>
      <c r="AM32" s="84">
        <v>0</v>
      </c>
      <c r="AN32" s="84">
        <v>0</v>
      </c>
      <c r="AO32" s="84">
        <v>0</v>
      </c>
      <c r="AP32" s="84">
        <v>0</v>
      </c>
      <c r="AR32" t="s">
        <v>199</v>
      </c>
      <c r="AS32">
        <v>0</v>
      </c>
      <c r="AT32">
        <v>0</v>
      </c>
      <c r="AU32">
        <v>0</v>
      </c>
      <c r="AV32">
        <v>0</v>
      </c>
      <c r="AX32" t="s">
        <v>205</v>
      </c>
      <c r="AY32" t="s">
        <v>125</v>
      </c>
      <c r="BB32" t="str">
        <f t="shared" si="16"/>
        <v>零售市场部</v>
      </c>
      <c r="BC32" t="s">
        <v>202</v>
      </c>
      <c r="BD32">
        <v>0</v>
      </c>
      <c r="BF32" t="s">
        <v>117</v>
      </c>
      <c r="BG32">
        <v>3</v>
      </c>
      <c r="BR32" t="str">
        <f t="shared" si="15"/>
        <v>零售市场部</v>
      </c>
      <c r="BS32" t="s">
        <v>189</v>
      </c>
      <c r="BT32">
        <v>65</v>
      </c>
    </row>
    <row r="33" ht="17.25" spans="1:72">
      <c r="A33" s="25"/>
      <c r="B33" s="13" t="s">
        <v>167</v>
      </c>
      <c r="C33" s="14">
        <v>9</v>
      </c>
      <c r="D33" s="15">
        <v>0</v>
      </c>
      <c r="E33" s="15">
        <f t="shared" si="5"/>
        <v>0</v>
      </c>
      <c r="F33" s="26"/>
      <c r="G33" s="15"/>
      <c r="H33" s="15"/>
      <c r="I33" s="15">
        <f t="shared" si="6"/>
        <v>0</v>
      </c>
      <c r="J33" s="39">
        <f t="shared" si="7"/>
        <v>0</v>
      </c>
      <c r="K33" s="40">
        <v>50</v>
      </c>
      <c r="L33" s="15">
        <v>0</v>
      </c>
      <c r="M33" s="15">
        <f t="shared" si="8"/>
        <v>2.2</v>
      </c>
      <c r="N33" s="15"/>
      <c r="O33" s="26"/>
      <c r="P33" s="15">
        <f t="shared" si="17"/>
        <v>2.2</v>
      </c>
      <c r="Q33" s="61">
        <f t="shared" si="10"/>
        <v>0.044</v>
      </c>
      <c r="R33" s="40">
        <v>1</v>
      </c>
      <c r="S33" s="62"/>
      <c r="T33" s="71"/>
      <c r="U33" s="71"/>
      <c r="V33" s="15">
        <f t="shared" si="11"/>
        <v>0</v>
      </c>
      <c r="W33" s="72">
        <f t="shared" si="12"/>
        <v>0</v>
      </c>
      <c r="X33" s="63">
        <f t="shared" si="13"/>
        <v>0.0022</v>
      </c>
      <c r="Y33" s="15">
        <v>1.988</v>
      </c>
      <c r="Z33">
        <f t="shared" si="14"/>
        <v>0.212</v>
      </c>
      <c r="AA33" t="str">
        <f t="shared" si="0"/>
        <v>三林支行</v>
      </c>
      <c r="AB33" s="82" t="s">
        <v>207</v>
      </c>
      <c r="AC33" s="82">
        <v>0</v>
      </c>
      <c r="AD33" s="82">
        <v>0</v>
      </c>
      <c r="AE33" s="82">
        <v>0</v>
      </c>
      <c r="AF33" s="82">
        <v>0</v>
      </c>
      <c r="AG33" t="str">
        <f t="shared" si="1"/>
        <v>三林支行</v>
      </c>
      <c r="AI33" s="91" t="s">
        <v>208</v>
      </c>
      <c r="AJ33" s="90" t="s">
        <v>125</v>
      </c>
      <c r="AL33" s="84" t="s">
        <v>117</v>
      </c>
      <c r="AM33" s="84">
        <v>0</v>
      </c>
      <c r="AN33" s="84">
        <v>0</v>
      </c>
      <c r="AO33" s="84">
        <v>1</v>
      </c>
      <c r="AP33" s="84">
        <v>500</v>
      </c>
      <c r="AR33" t="s">
        <v>117</v>
      </c>
      <c r="AS33">
        <v>0</v>
      </c>
      <c r="AT33">
        <v>0</v>
      </c>
      <c r="AU33">
        <v>1</v>
      </c>
      <c r="AV33">
        <v>500</v>
      </c>
      <c r="AX33" t="s">
        <v>208</v>
      </c>
      <c r="AY33" t="s">
        <v>125</v>
      </c>
      <c r="BB33" t="str">
        <f t="shared" si="16"/>
        <v>高行支行</v>
      </c>
      <c r="BC33" t="s">
        <v>122</v>
      </c>
      <c r="BD33">
        <v>0</v>
      </c>
      <c r="BF33" t="s">
        <v>210</v>
      </c>
      <c r="BG33">
        <v>0</v>
      </c>
      <c r="BR33" t="str">
        <f t="shared" si="15"/>
        <v>合庆支行</v>
      </c>
      <c r="BS33" t="s">
        <v>471</v>
      </c>
      <c r="BT33">
        <v>1</v>
      </c>
    </row>
    <row r="34" ht="17.25" spans="1:72">
      <c r="A34" s="25"/>
      <c r="B34" s="13" t="s">
        <v>90</v>
      </c>
      <c r="C34" s="14">
        <v>17</v>
      </c>
      <c r="D34" s="15">
        <v>0</v>
      </c>
      <c r="E34" s="15">
        <f t="shared" si="5"/>
        <v>0</v>
      </c>
      <c r="F34" s="26"/>
      <c r="G34" s="15"/>
      <c r="H34" s="15"/>
      <c r="I34" s="15">
        <f t="shared" si="6"/>
        <v>0</v>
      </c>
      <c r="J34" s="39">
        <f t="shared" si="7"/>
        <v>0</v>
      </c>
      <c r="K34" s="40">
        <v>50</v>
      </c>
      <c r="L34" s="15">
        <v>0</v>
      </c>
      <c r="M34" s="15">
        <f t="shared" si="8"/>
        <v>1.988</v>
      </c>
      <c r="N34" s="15"/>
      <c r="O34" s="26"/>
      <c r="P34" s="15">
        <f t="shared" si="17"/>
        <v>1.988</v>
      </c>
      <c r="Q34" s="61">
        <f t="shared" si="10"/>
        <v>0.03976</v>
      </c>
      <c r="R34" s="40">
        <v>1</v>
      </c>
      <c r="S34" s="62"/>
      <c r="T34" s="71"/>
      <c r="U34" s="71"/>
      <c r="V34" s="15">
        <f t="shared" si="11"/>
        <v>0</v>
      </c>
      <c r="W34" s="72">
        <f t="shared" si="12"/>
        <v>0</v>
      </c>
      <c r="X34" s="63">
        <f t="shared" si="13"/>
        <v>0.001988</v>
      </c>
      <c r="Y34" s="15">
        <v>3.4662</v>
      </c>
      <c r="Z34">
        <f t="shared" si="14"/>
        <v>-1.4782</v>
      </c>
      <c r="AA34" t="str">
        <f t="shared" si="0"/>
        <v>御桥分理处</v>
      </c>
      <c r="AB34" s="82" t="s">
        <v>62</v>
      </c>
      <c r="AC34" s="82">
        <v>0</v>
      </c>
      <c r="AD34" s="82">
        <v>0</v>
      </c>
      <c r="AE34" s="82">
        <v>0</v>
      </c>
      <c r="AF34" s="82">
        <v>0</v>
      </c>
      <c r="AG34" t="str">
        <f t="shared" si="1"/>
        <v>御桥分理处</v>
      </c>
      <c r="AI34" s="90" t="s">
        <v>212</v>
      </c>
      <c r="AJ34" s="90" t="s">
        <v>125</v>
      </c>
      <c r="AL34" s="84" t="s">
        <v>210</v>
      </c>
      <c r="AM34" s="84">
        <v>0</v>
      </c>
      <c r="AN34" s="84">
        <v>0</v>
      </c>
      <c r="AO34" s="84">
        <v>0</v>
      </c>
      <c r="AP34" s="84">
        <v>13000</v>
      </c>
      <c r="AR34" t="s">
        <v>210</v>
      </c>
      <c r="AS34">
        <v>0</v>
      </c>
      <c r="AT34">
        <v>0</v>
      </c>
      <c r="AU34">
        <v>0</v>
      </c>
      <c r="AV34">
        <v>13000</v>
      </c>
      <c r="AX34" t="s">
        <v>212</v>
      </c>
      <c r="AY34" t="s">
        <v>125</v>
      </c>
      <c r="BB34" t="str">
        <f t="shared" si="16"/>
        <v>妙境支行</v>
      </c>
      <c r="BC34" t="s">
        <v>209</v>
      </c>
      <c r="BD34">
        <v>0</v>
      </c>
      <c r="BF34" t="s">
        <v>121</v>
      </c>
      <c r="BG34">
        <v>0</v>
      </c>
      <c r="BR34" t="str">
        <f t="shared" si="15"/>
        <v>东沟支行</v>
      </c>
      <c r="BS34" t="s">
        <v>477</v>
      </c>
      <c r="BT34">
        <v>3</v>
      </c>
    </row>
    <row r="35" ht="17.25" spans="1:72">
      <c r="A35" s="25"/>
      <c r="B35" s="13" t="s">
        <v>102</v>
      </c>
      <c r="C35" s="14">
        <v>9</v>
      </c>
      <c r="D35" s="15">
        <v>0</v>
      </c>
      <c r="E35" s="15">
        <f t="shared" si="5"/>
        <v>0</v>
      </c>
      <c r="F35" s="26"/>
      <c r="G35" s="15"/>
      <c r="H35" s="15"/>
      <c r="I35" s="15">
        <f t="shared" si="6"/>
        <v>0</v>
      </c>
      <c r="J35" s="39">
        <f t="shared" si="7"/>
        <v>0</v>
      </c>
      <c r="K35" s="40">
        <v>170</v>
      </c>
      <c r="L35" s="15">
        <v>0.15</v>
      </c>
      <c r="M35" s="15">
        <f t="shared" si="8"/>
        <v>3.6162</v>
      </c>
      <c r="N35" s="15"/>
      <c r="O35" s="26"/>
      <c r="P35" s="15">
        <f t="shared" si="17"/>
        <v>3.6162</v>
      </c>
      <c r="Q35" s="61">
        <f t="shared" si="10"/>
        <v>0.0212717647058824</v>
      </c>
      <c r="R35" s="40">
        <v>1</v>
      </c>
      <c r="S35" s="62"/>
      <c r="T35" s="71"/>
      <c r="U35" s="71"/>
      <c r="V35" s="15">
        <f t="shared" si="11"/>
        <v>0</v>
      </c>
      <c r="W35" s="72">
        <f t="shared" si="12"/>
        <v>0</v>
      </c>
      <c r="X35" s="63">
        <f t="shared" si="13"/>
        <v>0.00106358823529412</v>
      </c>
      <c r="Y35" s="15">
        <v>0</v>
      </c>
      <c r="Z35">
        <f t="shared" si="14"/>
        <v>3.6162</v>
      </c>
      <c r="AA35" t="str">
        <f t="shared" si="0"/>
        <v>曹路支行</v>
      </c>
      <c r="AB35" s="82" t="s">
        <v>216</v>
      </c>
      <c r="AC35" s="82">
        <v>0</v>
      </c>
      <c r="AD35" s="82">
        <v>0</v>
      </c>
      <c r="AE35" s="82">
        <v>0</v>
      </c>
      <c r="AF35" s="82">
        <v>0</v>
      </c>
      <c r="AG35" t="str">
        <f t="shared" si="1"/>
        <v>曹路支行</v>
      </c>
      <c r="AI35" s="90" t="s">
        <v>217</v>
      </c>
      <c r="AJ35" s="90" t="s">
        <v>125</v>
      </c>
      <c r="AL35" s="84" t="s">
        <v>219</v>
      </c>
      <c r="AM35" s="84">
        <v>0</v>
      </c>
      <c r="AN35" s="84">
        <v>0</v>
      </c>
      <c r="AO35" s="84">
        <v>1</v>
      </c>
      <c r="AP35" s="84">
        <v>0</v>
      </c>
      <c r="AR35" t="s">
        <v>219</v>
      </c>
      <c r="AS35">
        <v>0</v>
      </c>
      <c r="AT35">
        <v>0</v>
      </c>
      <c r="AU35">
        <v>1</v>
      </c>
      <c r="AV35">
        <v>0</v>
      </c>
      <c r="AX35" t="s">
        <v>217</v>
      </c>
      <c r="AY35" t="s">
        <v>125</v>
      </c>
      <c r="BB35" t="str">
        <f t="shared" si="16"/>
        <v>香山分理处</v>
      </c>
      <c r="BC35" t="s">
        <v>214</v>
      </c>
      <c r="BD35">
        <v>0</v>
      </c>
      <c r="BF35" t="s">
        <v>219</v>
      </c>
      <c r="BG35">
        <v>0</v>
      </c>
      <c r="BR35" t="str">
        <f t="shared" si="15"/>
        <v>金桥支行</v>
      </c>
      <c r="BS35" t="s">
        <v>249</v>
      </c>
      <c r="BT35">
        <v>1</v>
      </c>
    </row>
    <row r="36" ht="17.25" spans="1:72">
      <c r="A36" s="25"/>
      <c r="B36" s="17" t="s">
        <v>61</v>
      </c>
      <c r="C36" s="18">
        <v>9</v>
      </c>
      <c r="D36" s="15">
        <v>0</v>
      </c>
      <c r="E36" s="15">
        <f t="shared" si="5"/>
        <v>0</v>
      </c>
      <c r="F36" s="19"/>
      <c r="G36" s="15"/>
      <c r="H36" s="15"/>
      <c r="I36" s="15">
        <f t="shared" si="6"/>
        <v>0</v>
      </c>
      <c r="J36" s="39">
        <f t="shared" si="7"/>
        <v>0</v>
      </c>
      <c r="K36" s="43">
        <v>60</v>
      </c>
      <c r="L36" s="15">
        <v>0</v>
      </c>
      <c r="M36" s="15">
        <f t="shared" si="8"/>
        <v>0</v>
      </c>
      <c r="N36" s="15"/>
      <c r="O36" s="26"/>
      <c r="P36" s="15">
        <f t="shared" si="17"/>
        <v>0</v>
      </c>
      <c r="Q36" s="61">
        <f t="shared" si="10"/>
        <v>0</v>
      </c>
      <c r="R36" s="40">
        <v>1</v>
      </c>
      <c r="S36" s="62"/>
      <c r="T36" s="71"/>
      <c r="U36" s="71"/>
      <c r="V36" s="15">
        <f t="shared" si="11"/>
        <v>0</v>
      </c>
      <c r="W36" s="72">
        <f t="shared" si="12"/>
        <v>0</v>
      </c>
      <c r="X36" s="63">
        <f t="shared" si="13"/>
        <v>0</v>
      </c>
      <c r="Y36" s="15">
        <v>1.3</v>
      </c>
      <c r="Z36">
        <f t="shared" si="14"/>
        <v>-1.3</v>
      </c>
      <c r="AA36" t="str">
        <f t="shared" si="0"/>
        <v>川沙支行</v>
      </c>
      <c r="AB36" s="82" t="s">
        <v>48</v>
      </c>
      <c r="AC36" s="82">
        <v>5</v>
      </c>
      <c r="AD36" s="82">
        <v>0</v>
      </c>
      <c r="AE36" s="82">
        <v>12</v>
      </c>
      <c r="AF36" s="82">
        <v>0</v>
      </c>
      <c r="AG36" t="str">
        <f t="shared" si="1"/>
        <v>川沙支行</v>
      </c>
      <c r="AI36" s="90" t="s">
        <v>220</v>
      </c>
      <c r="AJ36" s="90" t="s">
        <v>125</v>
      </c>
      <c r="AL36" s="84" t="s">
        <v>121</v>
      </c>
      <c r="AM36" s="84">
        <v>0</v>
      </c>
      <c r="AN36" s="84">
        <v>78000</v>
      </c>
      <c r="AO36" s="84">
        <v>0</v>
      </c>
      <c r="AP36" s="84">
        <v>543000</v>
      </c>
      <c r="AR36" t="s">
        <v>121</v>
      </c>
      <c r="AS36">
        <v>0</v>
      </c>
      <c r="AT36">
        <v>78000</v>
      </c>
      <c r="AU36">
        <v>0</v>
      </c>
      <c r="AV36">
        <v>543000</v>
      </c>
      <c r="AX36" t="s">
        <v>220</v>
      </c>
      <c r="AY36" t="s">
        <v>125</v>
      </c>
      <c r="BB36" t="str">
        <f t="shared" si="16"/>
        <v>高行支行</v>
      </c>
      <c r="BC36" t="s">
        <v>218</v>
      </c>
      <c r="BD36">
        <v>0</v>
      </c>
      <c r="BF36" t="s">
        <v>213</v>
      </c>
      <c r="BG36">
        <v>0</v>
      </c>
      <c r="BR36" t="str">
        <f t="shared" si="15"/>
        <v>御桥分理处</v>
      </c>
      <c r="BS36" t="s">
        <v>486</v>
      </c>
      <c r="BT36">
        <v>1</v>
      </c>
    </row>
    <row r="37" ht="18" spans="1:72">
      <c r="A37" s="27"/>
      <c r="B37" s="28" t="s">
        <v>199</v>
      </c>
      <c r="C37" s="29">
        <v>9</v>
      </c>
      <c r="D37" s="23">
        <v>0</v>
      </c>
      <c r="E37" s="23">
        <f t="shared" si="5"/>
        <v>0</v>
      </c>
      <c r="F37" s="30"/>
      <c r="G37" s="23"/>
      <c r="H37" s="23"/>
      <c r="I37" s="23">
        <f t="shared" si="6"/>
        <v>0</v>
      </c>
      <c r="J37" s="46">
        <f t="shared" si="7"/>
        <v>0</v>
      </c>
      <c r="K37" s="47">
        <v>30</v>
      </c>
      <c r="L37" s="23">
        <v>0</v>
      </c>
      <c r="M37" s="23">
        <f t="shared" si="8"/>
        <v>0</v>
      </c>
      <c r="N37" s="23"/>
      <c r="O37" s="30"/>
      <c r="P37" s="23">
        <f t="shared" si="17"/>
        <v>0</v>
      </c>
      <c r="Q37" s="73">
        <f t="shared" si="10"/>
        <v>0</v>
      </c>
      <c r="R37" s="47">
        <v>1</v>
      </c>
      <c r="S37" s="68"/>
      <c r="T37" s="74"/>
      <c r="U37" s="74"/>
      <c r="V37" s="23">
        <f t="shared" si="11"/>
        <v>0</v>
      </c>
      <c r="W37" s="75">
        <f t="shared" si="12"/>
        <v>0</v>
      </c>
      <c r="X37" s="76">
        <f t="shared" si="13"/>
        <v>0</v>
      </c>
      <c r="Y37" s="23">
        <v>0</v>
      </c>
      <c r="Z37">
        <f t="shared" si="14"/>
        <v>0</v>
      </c>
      <c r="AA37" t="str">
        <f t="shared" si="0"/>
        <v>曹路支行</v>
      </c>
      <c r="AB37" s="82" t="s">
        <v>76</v>
      </c>
      <c r="AC37" s="82">
        <v>0</v>
      </c>
      <c r="AD37" s="82">
        <v>0</v>
      </c>
      <c r="AE37" s="82">
        <v>1</v>
      </c>
      <c r="AF37" s="82">
        <v>0</v>
      </c>
      <c r="AG37" t="str">
        <f t="shared" si="1"/>
        <v>曹路支行</v>
      </c>
      <c r="AI37" s="90" t="s">
        <v>223</v>
      </c>
      <c r="AJ37" s="90" t="s">
        <v>125</v>
      </c>
      <c r="AL37" s="84" t="s">
        <v>213</v>
      </c>
      <c r="AM37" s="84">
        <v>0</v>
      </c>
      <c r="AN37" s="84">
        <v>0</v>
      </c>
      <c r="AO37" s="84">
        <v>1</v>
      </c>
      <c r="AP37" s="84">
        <v>0</v>
      </c>
      <c r="AR37" t="s">
        <v>213</v>
      </c>
      <c r="AS37">
        <v>0</v>
      </c>
      <c r="AT37">
        <v>0</v>
      </c>
      <c r="AU37">
        <v>1</v>
      </c>
      <c r="AV37">
        <v>0</v>
      </c>
      <c r="AX37" t="s">
        <v>223</v>
      </c>
      <c r="AY37" t="s">
        <v>125</v>
      </c>
      <c r="BB37" t="str">
        <f t="shared" si="16"/>
        <v>高东支行</v>
      </c>
      <c r="BC37" t="s">
        <v>222</v>
      </c>
      <c r="BD37">
        <v>0</v>
      </c>
      <c r="BF37" t="s">
        <v>225</v>
      </c>
      <c r="BG37">
        <v>0</v>
      </c>
      <c r="BR37" t="str">
        <f t="shared" si="15"/>
        <v>张江支行</v>
      </c>
      <c r="BS37" t="s">
        <v>493</v>
      </c>
      <c r="BT37">
        <v>4</v>
      </c>
    </row>
    <row r="38" ht="18" spans="1:72">
      <c r="A38" s="25" t="s">
        <v>227</v>
      </c>
      <c r="B38" s="13" t="s">
        <v>93</v>
      </c>
      <c r="C38" s="14">
        <v>9</v>
      </c>
      <c r="D38" s="15">
        <v>1</v>
      </c>
      <c r="E38" s="15">
        <f t="shared" si="5"/>
        <v>6</v>
      </c>
      <c r="F38" s="26"/>
      <c r="G38" s="15"/>
      <c r="H38" s="15"/>
      <c r="I38" s="15">
        <f t="shared" si="6"/>
        <v>6</v>
      </c>
      <c r="J38" s="39">
        <f t="shared" si="7"/>
        <v>0.666666666666667</v>
      </c>
      <c r="K38" s="40">
        <v>30</v>
      </c>
      <c r="L38" s="15">
        <v>3.3</v>
      </c>
      <c r="M38" s="15">
        <f t="shared" si="8"/>
        <v>6.4</v>
      </c>
      <c r="N38" s="15"/>
      <c r="O38" s="26"/>
      <c r="P38" s="15">
        <f t="shared" si="17"/>
        <v>6.4</v>
      </c>
      <c r="Q38" s="61">
        <f t="shared" si="10"/>
        <v>0.213333333333333</v>
      </c>
      <c r="R38" s="40">
        <v>1</v>
      </c>
      <c r="S38" s="62"/>
      <c r="T38" s="71"/>
      <c r="U38" s="71"/>
      <c r="V38" s="15">
        <f t="shared" si="11"/>
        <v>0</v>
      </c>
      <c r="W38" s="72">
        <f t="shared" si="12"/>
        <v>0</v>
      </c>
      <c r="X38" s="63">
        <f t="shared" si="13"/>
        <v>0.044</v>
      </c>
      <c r="Y38" s="15">
        <v>3.1</v>
      </c>
      <c r="Z38">
        <f t="shared" si="14"/>
        <v>3.3</v>
      </c>
      <c r="AA38" t="str">
        <f t="shared" si="0"/>
        <v>北蔡支行</v>
      </c>
      <c r="AB38" s="82" t="s">
        <v>58</v>
      </c>
      <c r="AC38" s="82">
        <v>0</v>
      </c>
      <c r="AD38" s="82">
        <v>0</v>
      </c>
      <c r="AE38" s="82">
        <v>0</v>
      </c>
      <c r="AF38" s="82">
        <v>0</v>
      </c>
      <c r="AG38" t="str">
        <f t="shared" si="1"/>
        <v>北蔡支行</v>
      </c>
      <c r="AI38" s="90" t="s">
        <v>228</v>
      </c>
      <c r="AJ38" s="90" t="s">
        <v>125</v>
      </c>
      <c r="AL38" s="84" t="s">
        <v>225</v>
      </c>
      <c r="AM38" s="84">
        <v>1</v>
      </c>
      <c r="AN38" s="84">
        <v>0</v>
      </c>
      <c r="AO38" s="84">
        <v>4</v>
      </c>
      <c r="AP38" s="84">
        <v>6000</v>
      </c>
      <c r="AR38" t="s">
        <v>225</v>
      </c>
      <c r="AS38">
        <v>1</v>
      </c>
      <c r="AT38">
        <v>0</v>
      </c>
      <c r="AU38">
        <v>4</v>
      </c>
      <c r="AV38">
        <v>6000</v>
      </c>
      <c r="AX38" t="s">
        <v>228</v>
      </c>
      <c r="AY38" t="s">
        <v>125</v>
      </c>
      <c r="BB38" t="str">
        <f t="shared" si="16"/>
        <v>陆家嘴支行</v>
      </c>
      <c r="BC38" t="s">
        <v>224</v>
      </c>
      <c r="BD38">
        <v>0</v>
      </c>
      <c r="BF38" t="s">
        <v>128</v>
      </c>
      <c r="BG38">
        <v>1</v>
      </c>
      <c r="BR38" t="str">
        <f t="shared" si="15"/>
        <v>南新支行</v>
      </c>
      <c r="BS38" t="s">
        <v>747</v>
      </c>
      <c r="BT38">
        <v>2</v>
      </c>
    </row>
    <row r="39" ht="17.25" spans="1:72">
      <c r="A39" s="25"/>
      <c r="B39" s="13" t="s">
        <v>241</v>
      </c>
      <c r="C39" s="14">
        <v>9</v>
      </c>
      <c r="D39" s="15">
        <v>1</v>
      </c>
      <c r="E39" s="15">
        <f t="shared" si="5"/>
        <v>3</v>
      </c>
      <c r="F39" s="26"/>
      <c r="G39" s="15"/>
      <c r="H39" s="15"/>
      <c r="I39" s="15">
        <f t="shared" si="6"/>
        <v>3</v>
      </c>
      <c r="J39" s="39">
        <f t="shared" si="7"/>
        <v>0.333333333333333</v>
      </c>
      <c r="K39" s="40">
        <v>40</v>
      </c>
      <c r="L39" s="15">
        <v>15</v>
      </c>
      <c r="M39" s="15">
        <f t="shared" si="8"/>
        <v>5</v>
      </c>
      <c r="N39" s="15">
        <v>10</v>
      </c>
      <c r="O39" s="26"/>
      <c r="P39" s="15">
        <f t="shared" si="17"/>
        <v>15</v>
      </c>
      <c r="Q39" s="61">
        <f t="shared" si="10"/>
        <v>0.375</v>
      </c>
      <c r="R39" s="40">
        <v>1</v>
      </c>
      <c r="S39" s="62"/>
      <c r="T39" s="71"/>
      <c r="U39" s="71"/>
      <c r="V39" s="15">
        <f t="shared" si="11"/>
        <v>0</v>
      </c>
      <c r="W39" s="72">
        <f t="shared" si="12"/>
        <v>0</v>
      </c>
      <c r="X39" s="63">
        <f t="shared" si="13"/>
        <v>0.0354166666666667</v>
      </c>
      <c r="Y39" s="15">
        <v>0.6</v>
      </c>
      <c r="Z39">
        <f t="shared" si="14"/>
        <v>14.4</v>
      </c>
      <c r="AA39">
        <f t="shared" si="0"/>
        <v>0</v>
      </c>
      <c r="AB39" s="82" t="s">
        <v>230</v>
      </c>
      <c r="AC39" s="82">
        <v>0</v>
      </c>
      <c r="AD39" s="82">
        <v>0</v>
      </c>
      <c r="AE39" s="82">
        <v>0</v>
      </c>
      <c r="AF39" s="82">
        <v>0</v>
      </c>
      <c r="AG39">
        <f t="shared" si="1"/>
        <v>0</v>
      </c>
      <c r="AI39" s="90" t="s">
        <v>231</v>
      </c>
      <c r="AJ39" s="90" t="s">
        <v>125</v>
      </c>
      <c r="AL39" s="84" t="s">
        <v>128</v>
      </c>
      <c r="AM39" s="84">
        <v>0</v>
      </c>
      <c r="AN39" s="84">
        <v>50000</v>
      </c>
      <c r="AO39" s="84">
        <v>1</v>
      </c>
      <c r="AP39" s="84">
        <v>50000</v>
      </c>
      <c r="AR39" t="s">
        <v>128</v>
      </c>
      <c r="AS39">
        <v>0</v>
      </c>
      <c r="AT39">
        <v>50000</v>
      </c>
      <c r="AU39">
        <v>1</v>
      </c>
      <c r="AV39">
        <v>50000</v>
      </c>
      <c r="AX39" t="s">
        <v>231</v>
      </c>
      <c r="AY39" t="s">
        <v>125</v>
      </c>
      <c r="BB39" t="s">
        <v>100</v>
      </c>
      <c r="BC39" t="s">
        <v>95</v>
      </c>
      <c r="BD39">
        <v>0</v>
      </c>
      <c r="BF39" t="s">
        <v>93</v>
      </c>
      <c r="BG39">
        <v>0</v>
      </c>
      <c r="BR39" t="str">
        <f t="shared" si="15"/>
        <v>杨思支行</v>
      </c>
      <c r="BS39" t="s">
        <v>198</v>
      </c>
      <c r="BT39">
        <v>4</v>
      </c>
    </row>
    <row r="40" ht="17.25" spans="1:72">
      <c r="A40" s="25"/>
      <c r="B40" s="13" t="s">
        <v>225</v>
      </c>
      <c r="C40" s="14">
        <v>9</v>
      </c>
      <c r="D40" s="15">
        <v>1</v>
      </c>
      <c r="E40" s="15">
        <f t="shared" si="5"/>
        <v>4</v>
      </c>
      <c r="F40" s="26"/>
      <c r="G40" s="15"/>
      <c r="H40" s="15"/>
      <c r="I40" s="15">
        <f t="shared" si="6"/>
        <v>4</v>
      </c>
      <c r="J40" s="39">
        <f t="shared" si="7"/>
        <v>0.444444444444444</v>
      </c>
      <c r="K40" s="40">
        <v>20</v>
      </c>
      <c r="L40" s="15">
        <v>0</v>
      </c>
      <c r="M40" s="15">
        <f t="shared" si="8"/>
        <v>0.6</v>
      </c>
      <c r="N40" s="15"/>
      <c r="O40" s="26"/>
      <c r="P40" s="15">
        <f t="shared" si="17"/>
        <v>0.6</v>
      </c>
      <c r="Q40" s="61">
        <f t="shared" si="10"/>
        <v>0.03</v>
      </c>
      <c r="R40" s="40">
        <v>1</v>
      </c>
      <c r="S40" s="62"/>
      <c r="T40" s="71"/>
      <c r="U40" s="71"/>
      <c r="V40" s="15">
        <f t="shared" si="11"/>
        <v>0</v>
      </c>
      <c r="W40" s="72">
        <f t="shared" si="12"/>
        <v>0</v>
      </c>
      <c r="X40" s="63">
        <f t="shared" si="13"/>
        <v>0.0237222222222222</v>
      </c>
      <c r="Y40" s="15">
        <v>5</v>
      </c>
      <c r="Z40">
        <f t="shared" si="14"/>
        <v>-4.4</v>
      </c>
      <c r="AA40" t="str">
        <f t="shared" si="0"/>
        <v>金海华城分理处</v>
      </c>
      <c r="AB40" s="82" t="s">
        <v>233</v>
      </c>
      <c r="AC40" s="82">
        <v>0</v>
      </c>
      <c r="AD40" s="82">
        <v>0</v>
      </c>
      <c r="AE40" s="82">
        <v>0</v>
      </c>
      <c r="AF40" s="82">
        <v>0</v>
      </c>
      <c r="AG40" t="str">
        <f t="shared" si="1"/>
        <v>金海华城分理处</v>
      </c>
      <c r="AI40" s="90" t="s">
        <v>234</v>
      </c>
      <c r="AJ40" s="90" t="s">
        <v>125</v>
      </c>
      <c r="AL40" s="84" t="s">
        <v>93</v>
      </c>
      <c r="AM40" s="84">
        <v>1</v>
      </c>
      <c r="AN40" s="84">
        <v>33000</v>
      </c>
      <c r="AO40" s="84">
        <v>6</v>
      </c>
      <c r="AP40" s="84">
        <v>64000</v>
      </c>
      <c r="AR40" t="s">
        <v>93</v>
      </c>
      <c r="AS40">
        <v>1</v>
      </c>
      <c r="AT40">
        <v>33000</v>
      </c>
      <c r="AU40">
        <v>6</v>
      </c>
      <c r="AV40">
        <v>64000</v>
      </c>
      <c r="AX40" t="s">
        <v>234</v>
      </c>
      <c r="AY40" t="s">
        <v>125</v>
      </c>
      <c r="BB40" t="e">
        <f t="shared" ref="BB40:BB49" si="18">VLOOKUP(BC40,$AX:$AY,2,FALSE)</f>
        <v>#N/A</v>
      </c>
      <c r="BC40" t="s">
        <v>101</v>
      </c>
      <c r="BD40">
        <v>45</v>
      </c>
      <c r="BF40" t="s">
        <v>159</v>
      </c>
      <c r="BG40">
        <v>0</v>
      </c>
      <c r="BR40" t="str">
        <f t="shared" si="15"/>
        <v>洋泾支行</v>
      </c>
      <c r="BS40" t="s">
        <v>256</v>
      </c>
      <c r="BT40">
        <v>2</v>
      </c>
    </row>
    <row r="41" ht="17.25" spans="1:70">
      <c r="A41" s="25"/>
      <c r="B41" s="13" t="s">
        <v>82</v>
      </c>
      <c r="C41" s="14">
        <v>9</v>
      </c>
      <c r="D41" s="15">
        <v>0</v>
      </c>
      <c r="E41" s="15">
        <f t="shared" si="5"/>
        <v>0</v>
      </c>
      <c r="F41" s="26"/>
      <c r="G41" s="15"/>
      <c r="H41" s="15"/>
      <c r="I41" s="15">
        <f t="shared" si="6"/>
        <v>0</v>
      </c>
      <c r="J41" s="39">
        <f t="shared" si="7"/>
        <v>0</v>
      </c>
      <c r="K41" s="40">
        <v>20</v>
      </c>
      <c r="L41" s="15">
        <v>0</v>
      </c>
      <c r="M41" s="15">
        <f t="shared" si="8"/>
        <v>0</v>
      </c>
      <c r="N41" s="15">
        <v>5</v>
      </c>
      <c r="O41" s="26"/>
      <c r="P41" s="15">
        <f t="shared" si="17"/>
        <v>5</v>
      </c>
      <c r="Q41" s="61">
        <f t="shared" si="10"/>
        <v>0.25</v>
      </c>
      <c r="R41" s="40">
        <v>1</v>
      </c>
      <c r="S41" s="62"/>
      <c r="T41" s="71"/>
      <c r="U41" s="71"/>
      <c r="V41" s="15">
        <f t="shared" si="11"/>
        <v>0</v>
      </c>
      <c r="W41" s="72">
        <f t="shared" si="12"/>
        <v>0</v>
      </c>
      <c r="X41" s="63">
        <f t="shared" si="13"/>
        <v>0.0125</v>
      </c>
      <c r="Y41" s="15">
        <v>2</v>
      </c>
      <c r="Z41">
        <f t="shared" si="14"/>
        <v>3</v>
      </c>
      <c r="AA41" t="str">
        <f t="shared" si="0"/>
        <v>零售市场部</v>
      </c>
      <c r="AB41" s="82" t="s">
        <v>65</v>
      </c>
      <c r="AC41" s="82">
        <v>0</v>
      </c>
      <c r="AD41" s="82">
        <v>30000</v>
      </c>
      <c r="AE41" s="82">
        <v>0</v>
      </c>
      <c r="AF41" s="82">
        <v>38300</v>
      </c>
      <c r="AG41" t="str">
        <f t="shared" si="1"/>
        <v>零售市场部</v>
      </c>
      <c r="AI41" s="90" t="s">
        <v>238</v>
      </c>
      <c r="AJ41" s="90" t="s">
        <v>125</v>
      </c>
      <c r="AL41" s="84" t="s">
        <v>159</v>
      </c>
      <c r="AM41" s="84">
        <v>0</v>
      </c>
      <c r="AN41" s="84">
        <v>0</v>
      </c>
      <c r="AO41" s="84">
        <v>1</v>
      </c>
      <c r="AP41" s="84">
        <v>20000</v>
      </c>
      <c r="AR41" t="s">
        <v>159</v>
      </c>
      <c r="AS41">
        <v>0</v>
      </c>
      <c r="AT41">
        <v>0</v>
      </c>
      <c r="AU41">
        <v>1</v>
      </c>
      <c r="AV41">
        <v>20000</v>
      </c>
      <c r="AX41" t="s">
        <v>238</v>
      </c>
      <c r="AY41" t="s">
        <v>125</v>
      </c>
      <c r="BB41" t="str">
        <f t="shared" si="18"/>
        <v>凌兆分理处</v>
      </c>
      <c r="BC41" t="s">
        <v>236</v>
      </c>
      <c r="BD41">
        <v>0</v>
      </c>
      <c r="BF41" t="s">
        <v>229</v>
      </c>
      <c r="BG41">
        <v>1</v>
      </c>
      <c r="BR41" t="e">
        <f t="shared" si="15"/>
        <v>#N/A</v>
      </c>
    </row>
    <row r="42" ht="17.25" spans="1:70">
      <c r="A42" s="25"/>
      <c r="B42" s="13" t="s">
        <v>128</v>
      </c>
      <c r="C42" s="14">
        <v>9</v>
      </c>
      <c r="D42" s="15">
        <v>1</v>
      </c>
      <c r="E42" s="15">
        <f t="shared" si="5"/>
        <v>1</v>
      </c>
      <c r="F42" s="26"/>
      <c r="G42" s="15"/>
      <c r="H42" s="15"/>
      <c r="I42" s="15">
        <f t="shared" si="6"/>
        <v>1</v>
      </c>
      <c r="J42" s="39">
        <f t="shared" si="7"/>
        <v>0.111111111111111</v>
      </c>
      <c r="K42" s="40">
        <v>40</v>
      </c>
      <c r="L42" s="15">
        <v>5</v>
      </c>
      <c r="M42" s="15">
        <f t="shared" si="8"/>
        <v>5</v>
      </c>
      <c r="N42" s="15"/>
      <c r="O42" s="26"/>
      <c r="P42" s="15">
        <f t="shared" si="17"/>
        <v>5</v>
      </c>
      <c r="Q42" s="61">
        <f t="shared" si="10"/>
        <v>0.125</v>
      </c>
      <c r="R42" s="40">
        <v>1</v>
      </c>
      <c r="S42" s="62"/>
      <c r="T42" s="71"/>
      <c r="U42" s="71"/>
      <c r="V42" s="15">
        <f t="shared" si="11"/>
        <v>0</v>
      </c>
      <c r="W42" s="72">
        <f t="shared" si="12"/>
        <v>0</v>
      </c>
      <c r="X42" s="63">
        <f t="shared" si="13"/>
        <v>0.0118055555555556</v>
      </c>
      <c r="Y42" s="15">
        <v>0</v>
      </c>
      <c r="Z42">
        <f t="shared" si="14"/>
        <v>5</v>
      </c>
      <c r="AA42" t="str">
        <f t="shared" si="0"/>
        <v>凌兆分理处</v>
      </c>
      <c r="AB42" s="82" t="s">
        <v>242</v>
      </c>
      <c r="AC42" s="82">
        <v>0</v>
      </c>
      <c r="AD42" s="82">
        <v>0</v>
      </c>
      <c r="AE42" s="82">
        <v>0</v>
      </c>
      <c r="AF42" s="82">
        <v>0</v>
      </c>
      <c r="AG42" t="str">
        <f t="shared" si="1"/>
        <v>凌兆分理处</v>
      </c>
      <c r="AI42" s="90" t="s">
        <v>243</v>
      </c>
      <c r="AJ42" s="90" t="s">
        <v>125</v>
      </c>
      <c r="AL42" s="84" t="s">
        <v>229</v>
      </c>
      <c r="AM42" s="84">
        <v>0</v>
      </c>
      <c r="AN42" s="84">
        <v>0</v>
      </c>
      <c r="AO42" s="84">
        <v>0</v>
      </c>
      <c r="AP42" s="84">
        <v>0</v>
      </c>
      <c r="AR42" t="s">
        <v>229</v>
      </c>
      <c r="AS42">
        <v>0</v>
      </c>
      <c r="AT42">
        <v>0</v>
      </c>
      <c r="AU42">
        <v>0</v>
      </c>
      <c r="AV42">
        <v>0</v>
      </c>
      <c r="AX42" t="s">
        <v>243</v>
      </c>
      <c r="AY42" t="s">
        <v>125</v>
      </c>
      <c r="BB42" t="str">
        <f t="shared" si="18"/>
        <v>东沟支行</v>
      </c>
      <c r="BC42" t="s">
        <v>134</v>
      </c>
      <c r="BD42">
        <v>0</v>
      </c>
      <c r="BF42" t="s">
        <v>82</v>
      </c>
      <c r="BG42">
        <v>0</v>
      </c>
      <c r="BR42" t="e">
        <f t="shared" si="15"/>
        <v>#N/A</v>
      </c>
    </row>
    <row r="43" ht="17.25" spans="1:70">
      <c r="A43" s="25"/>
      <c r="B43" s="13" t="s">
        <v>159</v>
      </c>
      <c r="C43" s="14">
        <v>9</v>
      </c>
      <c r="D43" s="15">
        <v>0</v>
      </c>
      <c r="E43" s="15">
        <f t="shared" si="5"/>
        <v>1</v>
      </c>
      <c r="F43" s="26"/>
      <c r="G43" s="15"/>
      <c r="H43" s="15"/>
      <c r="I43" s="15">
        <f t="shared" si="6"/>
        <v>1</v>
      </c>
      <c r="J43" s="39">
        <f t="shared" si="7"/>
        <v>0.111111111111111</v>
      </c>
      <c r="K43" s="40">
        <v>40</v>
      </c>
      <c r="L43" s="15">
        <v>0</v>
      </c>
      <c r="M43" s="15">
        <f t="shared" si="8"/>
        <v>2</v>
      </c>
      <c r="N43" s="15"/>
      <c r="O43" s="26"/>
      <c r="P43" s="15">
        <f t="shared" si="17"/>
        <v>2</v>
      </c>
      <c r="Q43" s="61">
        <f t="shared" si="10"/>
        <v>0.05</v>
      </c>
      <c r="R43" s="40">
        <v>1</v>
      </c>
      <c r="S43" s="62"/>
      <c r="T43" s="71"/>
      <c r="U43" s="71"/>
      <c r="V43" s="15">
        <f t="shared" si="11"/>
        <v>0</v>
      </c>
      <c r="W43" s="72">
        <f t="shared" si="12"/>
        <v>0</v>
      </c>
      <c r="X43" s="63">
        <f t="shared" si="13"/>
        <v>0.00805555555555556</v>
      </c>
      <c r="Y43" s="15">
        <v>0</v>
      </c>
      <c r="Z43">
        <f t="shared" si="14"/>
        <v>2</v>
      </c>
      <c r="AA43">
        <f t="shared" si="0"/>
        <v>0</v>
      </c>
      <c r="AB43" s="82" t="s">
        <v>246</v>
      </c>
      <c r="AC43" s="82">
        <v>0</v>
      </c>
      <c r="AD43" s="82">
        <v>0</v>
      </c>
      <c r="AE43" s="82">
        <v>0</v>
      </c>
      <c r="AF43" s="82">
        <v>0</v>
      </c>
      <c r="AG43">
        <f t="shared" si="1"/>
        <v>0</v>
      </c>
      <c r="AI43" s="89" t="s">
        <v>247</v>
      </c>
      <c r="AJ43" s="90" t="s">
        <v>125</v>
      </c>
      <c r="AL43" s="84" t="s">
        <v>82</v>
      </c>
      <c r="AM43" s="84">
        <v>0</v>
      </c>
      <c r="AN43" s="84">
        <v>0</v>
      </c>
      <c r="AO43" s="84">
        <v>0</v>
      </c>
      <c r="AP43" s="84">
        <v>0</v>
      </c>
      <c r="AR43" t="s">
        <v>82</v>
      </c>
      <c r="AS43">
        <v>0</v>
      </c>
      <c r="AT43">
        <v>0</v>
      </c>
      <c r="AU43">
        <v>0</v>
      </c>
      <c r="AV43">
        <v>0</v>
      </c>
      <c r="AX43" t="s">
        <v>247</v>
      </c>
      <c r="AY43" t="s">
        <v>125</v>
      </c>
      <c r="BB43" t="str">
        <f t="shared" si="18"/>
        <v>潼港分理处</v>
      </c>
      <c r="BC43" t="s">
        <v>245</v>
      </c>
      <c r="BD43">
        <v>0</v>
      </c>
      <c r="BF43" t="s">
        <v>241</v>
      </c>
      <c r="BG43">
        <v>0</v>
      </c>
      <c r="BR43" t="e">
        <f t="shared" si="15"/>
        <v>#N/A</v>
      </c>
    </row>
    <row r="44" ht="17.25" spans="1:70">
      <c r="A44" s="25"/>
      <c r="B44" s="13" t="s">
        <v>182</v>
      </c>
      <c r="C44" s="14">
        <v>12</v>
      </c>
      <c r="D44" s="15">
        <v>0</v>
      </c>
      <c r="E44" s="15">
        <f t="shared" si="5"/>
        <v>0</v>
      </c>
      <c r="F44" s="26"/>
      <c r="G44" s="15"/>
      <c r="H44" s="15"/>
      <c r="I44" s="15">
        <f t="shared" si="6"/>
        <v>0</v>
      </c>
      <c r="J44" s="39">
        <f t="shared" si="7"/>
        <v>0</v>
      </c>
      <c r="K44" s="40">
        <v>50</v>
      </c>
      <c r="L44" s="15">
        <v>5.8</v>
      </c>
      <c r="M44" s="15">
        <f t="shared" si="8"/>
        <v>5.8</v>
      </c>
      <c r="N44" s="15"/>
      <c r="O44" s="26"/>
      <c r="P44" s="15">
        <f t="shared" si="17"/>
        <v>5.8</v>
      </c>
      <c r="Q44" s="61">
        <f t="shared" si="10"/>
        <v>0.116</v>
      </c>
      <c r="R44" s="40">
        <v>1</v>
      </c>
      <c r="S44" s="62"/>
      <c r="T44" s="71"/>
      <c r="U44" s="71"/>
      <c r="V44" s="15">
        <f t="shared" si="11"/>
        <v>0</v>
      </c>
      <c r="W44" s="72">
        <f t="shared" si="12"/>
        <v>0</v>
      </c>
      <c r="X44" s="63">
        <f t="shared" si="13"/>
        <v>0.0058</v>
      </c>
      <c r="Y44" s="15">
        <v>0</v>
      </c>
      <c r="Z44">
        <f t="shared" si="14"/>
        <v>5.8</v>
      </c>
      <c r="AA44">
        <f t="shared" si="0"/>
        <v>0</v>
      </c>
      <c r="AB44" s="82" t="s">
        <v>250</v>
      </c>
      <c r="AC44" s="82">
        <v>0</v>
      </c>
      <c r="AD44" s="82">
        <v>0</v>
      </c>
      <c r="AE44" s="82">
        <v>0</v>
      </c>
      <c r="AF44" s="82">
        <v>0</v>
      </c>
      <c r="AG44">
        <f t="shared" si="1"/>
        <v>0</v>
      </c>
      <c r="AI44" s="91" t="s">
        <v>251</v>
      </c>
      <c r="AJ44" s="90" t="s">
        <v>188</v>
      </c>
      <c r="AL44" s="84" t="s">
        <v>241</v>
      </c>
      <c r="AM44" s="84">
        <v>1</v>
      </c>
      <c r="AN44" s="84">
        <v>50000</v>
      </c>
      <c r="AO44" s="84">
        <v>3</v>
      </c>
      <c r="AP44" s="84">
        <v>50000</v>
      </c>
      <c r="AR44" t="s">
        <v>241</v>
      </c>
      <c r="AS44">
        <v>1</v>
      </c>
      <c r="AT44">
        <v>50000</v>
      </c>
      <c r="AU44">
        <v>3</v>
      </c>
      <c r="AV44">
        <v>50000</v>
      </c>
      <c r="AX44" t="s">
        <v>251</v>
      </c>
      <c r="AY44" t="s">
        <v>188</v>
      </c>
      <c r="BB44" t="str">
        <f t="shared" si="18"/>
        <v>民耀分理处</v>
      </c>
      <c r="BC44" t="s">
        <v>248</v>
      </c>
      <c r="BD44">
        <v>0</v>
      </c>
      <c r="BF44" t="s">
        <v>182</v>
      </c>
      <c r="BG44">
        <v>1</v>
      </c>
      <c r="BR44" t="e">
        <f t="shared" si="15"/>
        <v>#N/A</v>
      </c>
    </row>
    <row r="45" ht="17.25" spans="1:70">
      <c r="A45" s="25"/>
      <c r="B45" s="17" t="s">
        <v>213</v>
      </c>
      <c r="C45" s="14">
        <v>9</v>
      </c>
      <c r="D45" s="15">
        <v>0</v>
      </c>
      <c r="E45" s="15">
        <f t="shared" si="5"/>
        <v>1</v>
      </c>
      <c r="F45" s="26"/>
      <c r="G45" s="15"/>
      <c r="H45" s="15"/>
      <c r="I45" s="15">
        <f t="shared" si="6"/>
        <v>1</v>
      </c>
      <c r="J45" s="39">
        <f t="shared" si="7"/>
        <v>0.111111111111111</v>
      </c>
      <c r="K45" s="40">
        <v>30</v>
      </c>
      <c r="L45" s="15">
        <v>0</v>
      </c>
      <c r="M45" s="15">
        <f t="shared" si="8"/>
        <v>0</v>
      </c>
      <c r="N45" s="15"/>
      <c r="O45" s="26"/>
      <c r="P45" s="15">
        <f t="shared" si="17"/>
        <v>0</v>
      </c>
      <c r="Q45" s="61">
        <f t="shared" si="10"/>
        <v>0</v>
      </c>
      <c r="R45" s="40">
        <v>1</v>
      </c>
      <c r="S45" s="62"/>
      <c r="T45" s="71"/>
      <c r="U45" s="71"/>
      <c r="V45" s="15">
        <f t="shared" si="11"/>
        <v>0</v>
      </c>
      <c r="W45" s="72">
        <f t="shared" si="12"/>
        <v>0</v>
      </c>
      <c r="X45" s="63">
        <f t="shared" si="13"/>
        <v>0.00555555555555556</v>
      </c>
      <c r="Y45" s="15">
        <v>0</v>
      </c>
      <c r="Z45">
        <f t="shared" si="14"/>
        <v>0</v>
      </c>
      <c r="AA45" t="str">
        <f t="shared" si="0"/>
        <v>合庆支行</v>
      </c>
      <c r="AB45" s="82" t="s">
        <v>253</v>
      </c>
      <c r="AC45" s="82">
        <v>0</v>
      </c>
      <c r="AD45" s="82">
        <v>0</v>
      </c>
      <c r="AE45" s="82">
        <v>0</v>
      </c>
      <c r="AF45" s="82">
        <v>0</v>
      </c>
      <c r="AG45" t="str">
        <f t="shared" si="1"/>
        <v>合庆支行</v>
      </c>
      <c r="AI45" s="90" t="s">
        <v>254</v>
      </c>
      <c r="AJ45" s="90" t="s">
        <v>188</v>
      </c>
      <c r="AL45" s="84" t="s">
        <v>182</v>
      </c>
      <c r="AM45" s="84">
        <v>0</v>
      </c>
      <c r="AN45" s="84">
        <v>58000</v>
      </c>
      <c r="AO45" s="84">
        <v>0</v>
      </c>
      <c r="AP45" s="84">
        <v>58000</v>
      </c>
      <c r="AR45" t="s">
        <v>182</v>
      </c>
      <c r="AS45">
        <v>0</v>
      </c>
      <c r="AT45">
        <v>58000</v>
      </c>
      <c r="AU45">
        <v>0</v>
      </c>
      <c r="AV45">
        <v>58000</v>
      </c>
      <c r="AX45" t="s">
        <v>254</v>
      </c>
      <c r="AY45" t="s">
        <v>188</v>
      </c>
      <c r="BB45" t="str">
        <f t="shared" si="18"/>
        <v>六里支行</v>
      </c>
      <c r="BC45" t="s">
        <v>108</v>
      </c>
      <c r="BD45">
        <v>0</v>
      </c>
      <c r="BF45" t="s">
        <v>133</v>
      </c>
      <c r="BG45">
        <v>0</v>
      </c>
      <c r="BR45" t="e">
        <f t="shared" si="15"/>
        <v>#N/A</v>
      </c>
    </row>
    <row r="46" ht="17.25" spans="1:59">
      <c r="A46" s="25"/>
      <c r="B46" s="13" t="s">
        <v>229</v>
      </c>
      <c r="C46" s="14">
        <v>9</v>
      </c>
      <c r="D46" s="15">
        <v>0</v>
      </c>
      <c r="E46" s="15">
        <f t="shared" si="5"/>
        <v>0</v>
      </c>
      <c r="F46" s="26"/>
      <c r="G46" s="15"/>
      <c r="H46" s="15"/>
      <c r="I46" s="15">
        <f t="shared" si="6"/>
        <v>0</v>
      </c>
      <c r="J46" s="39">
        <f t="shared" si="7"/>
        <v>0</v>
      </c>
      <c r="K46" s="40">
        <v>20</v>
      </c>
      <c r="L46" s="15">
        <v>0</v>
      </c>
      <c r="M46" s="15">
        <f t="shared" si="8"/>
        <v>0</v>
      </c>
      <c r="N46" s="15"/>
      <c r="O46" s="26"/>
      <c r="P46" s="15">
        <f t="shared" si="17"/>
        <v>0</v>
      </c>
      <c r="Q46" s="61">
        <f t="shared" si="10"/>
        <v>0</v>
      </c>
      <c r="R46" s="40">
        <v>1</v>
      </c>
      <c r="S46" s="62"/>
      <c r="T46" s="71"/>
      <c r="U46" s="71"/>
      <c r="V46" s="15">
        <f t="shared" si="11"/>
        <v>0</v>
      </c>
      <c r="W46" s="72">
        <f t="shared" si="12"/>
        <v>0</v>
      </c>
      <c r="X46" s="63">
        <f t="shared" si="13"/>
        <v>0</v>
      </c>
      <c r="Y46" s="15">
        <v>0</v>
      </c>
      <c r="Z46">
        <f t="shared" si="14"/>
        <v>0</v>
      </c>
      <c r="AA46">
        <f t="shared" si="0"/>
        <v>0</v>
      </c>
      <c r="AB46" s="82" t="s">
        <v>257</v>
      </c>
      <c r="AC46" s="82">
        <v>0</v>
      </c>
      <c r="AD46" s="82">
        <v>0</v>
      </c>
      <c r="AE46" s="82">
        <v>0</v>
      </c>
      <c r="AF46" s="82">
        <v>0</v>
      </c>
      <c r="AG46">
        <f t="shared" si="1"/>
        <v>0</v>
      </c>
      <c r="AI46" s="90" t="s">
        <v>258</v>
      </c>
      <c r="AJ46" s="90" t="s">
        <v>188</v>
      </c>
      <c r="AL46" s="84" t="s">
        <v>133</v>
      </c>
      <c r="AM46" s="84">
        <v>0</v>
      </c>
      <c r="AN46" s="84">
        <v>0</v>
      </c>
      <c r="AO46" s="84">
        <v>0</v>
      </c>
      <c r="AP46" s="84">
        <v>0</v>
      </c>
      <c r="AR46" t="s">
        <v>133</v>
      </c>
      <c r="AS46">
        <v>0</v>
      </c>
      <c r="AT46">
        <v>0</v>
      </c>
      <c r="AU46">
        <v>0</v>
      </c>
      <c r="AV46">
        <v>0</v>
      </c>
      <c r="AX46" t="s">
        <v>258</v>
      </c>
      <c r="AY46" t="s">
        <v>188</v>
      </c>
      <c r="BB46" t="str">
        <f t="shared" si="18"/>
        <v>零售市场部</v>
      </c>
      <c r="BC46" t="s">
        <v>255</v>
      </c>
      <c r="BD46">
        <v>0</v>
      </c>
      <c r="BF46" t="s">
        <v>100</v>
      </c>
      <c r="BG46">
        <v>259</v>
      </c>
    </row>
    <row r="47" ht="22.05" customHeight="1" spans="1:59">
      <c r="A47" s="31"/>
      <c r="B47" s="32" t="s">
        <v>133</v>
      </c>
      <c r="C47" s="14">
        <v>9</v>
      </c>
      <c r="D47" s="15">
        <v>0</v>
      </c>
      <c r="E47" s="15">
        <f t="shared" si="5"/>
        <v>0</v>
      </c>
      <c r="F47" s="26"/>
      <c r="G47" s="15"/>
      <c r="H47" s="15"/>
      <c r="I47" s="15">
        <f t="shared" si="6"/>
        <v>0</v>
      </c>
      <c r="J47" s="48">
        <f t="shared" si="7"/>
        <v>0</v>
      </c>
      <c r="K47" s="40">
        <v>30</v>
      </c>
      <c r="L47" s="15">
        <v>0</v>
      </c>
      <c r="M47" s="15">
        <f t="shared" si="8"/>
        <v>0</v>
      </c>
      <c r="N47" s="15"/>
      <c r="O47" s="26"/>
      <c r="P47" s="15">
        <f t="shared" si="17"/>
        <v>0</v>
      </c>
      <c r="Q47" s="61">
        <f t="shared" si="10"/>
        <v>0</v>
      </c>
      <c r="R47" s="40">
        <v>1</v>
      </c>
      <c r="S47" s="62"/>
      <c r="T47" s="71"/>
      <c r="U47" s="71"/>
      <c r="V47" s="15">
        <f t="shared" si="11"/>
        <v>0</v>
      </c>
      <c r="W47" s="72">
        <f t="shared" si="12"/>
        <v>0</v>
      </c>
      <c r="X47" s="63">
        <f t="shared" si="13"/>
        <v>0</v>
      </c>
      <c r="Y47" s="15">
        <v>0</v>
      </c>
      <c r="Z47">
        <f t="shared" si="14"/>
        <v>0</v>
      </c>
      <c r="AA47" t="str">
        <f t="shared" si="0"/>
        <v>杨园支行</v>
      </c>
      <c r="AB47" s="82" t="s">
        <v>94</v>
      </c>
      <c r="AC47" s="82">
        <v>0</v>
      </c>
      <c r="AD47" s="82">
        <v>0</v>
      </c>
      <c r="AE47" s="82">
        <v>0</v>
      </c>
      <c r="AF47" s="82">
        <v>0</v>
      </c>
      <c r="AG47" t="str">
        <f t="shared" si="1"/>
        <v>杨园支行</v>
      </c>
      <c r="AI47" s="90" t="s">
        <v>261</v>
      </c>
      <c r="AJ47" s="90" t="s">
        <v>188</v>
      </c>
      <c r="AL47" s="84" t="s">
        <v>30</v>
      </c>
      <c r="AM47" s="84">
        <v>0</v>
      </c>
      <c r="AN47" s="84">
        <v>0</v>
      </c>
      <c r="AO47" s="84">
        <v>0</v>
      </c>
      <c r="AP47" s="84">
        <v>0</v>
      </c>
      <c r="AR47" t="s">
        <v>30</v>
      </c>
      <c r="AS47">
        <v>0</v>
      </c>
      <c r="AT47">
        <v>0</v>
      </c>
      <c r="AU47">
        <v>0</v>
      </c>
      <c r="AV47">
        <v>0</v>
      </c>
      <c r="AX47" t="s">
        <v>261</v>
      </c>
      <c r="AY47" t="s">
        <v>188</v>
      </c>
      <c r="BB47" t="str">
        <f t="shared" si="18"/>
        <v>北蔡支行</v>
      </c>
      <c r="BC47" t="s">
        <v>260</v>
      </c>
      <c r="BD47">
        <v>0</v>
      </c>
      <c r="BF47" t="s">
        <v>221</v>
      </c>
      <c r="BG47">
        <v>2</v>
      </c>
    </row>
    <row r="48" ht="19.05" customHeight="1" spans="1:59">
      <c r="A48" s="33" t="s">
        <v>264</v>
      </c>
      <c r="B48" s="34"/>
      <c r="C48" s="35">
        <f t="shared" ref="C48:H48" si="19">SUM(C4:C47)</f>
        <v>686</v>
      </c>
      <c r="D48" s="36">
        <v>26</v>
      </c>
      <c r="E48" s="36">
        <f t="shared" si="19"/>
        <v>76</v>
      </c>
      <c r="F48" s="36">
        <f t="shared" si="19"/>
        <v>85</v>
      </c>
      <c r="G48" s="36">
        <f t="shared" si="19"/>
        <v>0</v>
      </c>
      <c r="H48" s="36">
        <f t="shared" si="19"/>
        <v>0</v>
      </c>
      <c r="I48" s="36">
        <f t="shared" si="6"/>
        <v>161</v>
      </c>
      <c r="J48" s="50">
        <f t="shared" si="7"/>
        <v>0.23469387755102</v>
      </c>
      <c r="K48" s="35">
        <f t="shared" ref="K48:P48" si="20">SUM(K4:K47)</f>
        <v>3410</v>
      </c>
      <c r="L48" s="36">
        <v>130</v>
      </c>
      <c r="M48" s="36">
        <f t="shared" si="20"/>
        <v>463.7125</v>
      </c>
      <c r="N48" s="36">
        <f t="shared" si="20"/>
        <v>34.1921</v>
      </c>
      <c r="O48" s="36">
        <f t="shared" si="20"/>
        <v>0</v>
      </c>
      <c r="P48" s="36">
        <f t="shared" si="20"/>
        <v>532.9046</v>
      </c>
      <c r="Q48" s="77">
        <f t="shared" si="10"/>
        <v>0.156277008797654</v>
      </c>
      <c r="R48" s="78">
        <f t="shared" ref="R48:V48" si="21">SUM(R4:R47)</f>
        <v>57</v>
      </c>
      <c r="S48" s="79">
        <f t="shared" si="21"/>
        <v>4</v>
      </c>
      <c r="T48" s="79">
        <f t="shared" si="21"/>
        <v>39</v>
      </c>
      <c r="U48" s="79">
        <f t="shared" si="21"/>
        <v>0</v>
      </c>
      <c r="V48" s="79">
        <f t="shared" si="21"/>
        <v>43</v>
      </c>
      <c r="W48" s="77">
        <f t="shared" si="12"/>
        <v>0.754385964912281</v>
      </c>
      <c r="X48" s="80">
        <f t="shared" si="13"/>
        <v>0.0572678425630478</v>
      </c>
      <c r="Y48" s="87">
        <v>402.5963</v>
      </c>
      <c r="Z48">
        <f t="shared" si="14"/>
        <v>130.3083</v>
      </c>
      <c r="AA48" t="str">
        <f t="shared" si="0"/>
        <v>龚路支行</v>
      </c>
      <c r="AB48" s="82" t="s">
        <v>71</v>
      </c>
      <c r="AC48" s="82">
        <v>0</v>
      </c>
      <c r="AD48" s="82">
        <v>0</v>
      </c>
      <c r="AE48" s="82">
        <v>1</v>
      </c>
      <c r="AF48" s="82">
        <v>0</v>
      </c>
      <c r="AG48" t="str">
        <f t="shared" si="1"/>
        <v>龚路支行</v>
      </c>
      <c r="AI48" s="90" t="s">
        <v>265</v>
      </c>
      <c r="AJ48" s="90" t="s">
        <v>188</v>
      </c>
      <c r="AL48" s="84" t="s">
        <v>99</v>
      </c>
      <c r="AM48" s="84">
        <v>0</v>
      </c>
      <c r="AN48" s="84">
        <v>0</v>
      </c>
      <c r="AO48" s="84">
        <v>0</v>
      </c>
      <c r="AP48" s="84">
        <v>0</v>
      </c>
      <c r="AR48" t="s">
        <v>99</v>
      </c>
      <c r="AS48">
        <v>0</v>
      </c>
      <c r="AT48">
        <v>0</v>
      </c>
      <c r="AU48">
        <v>0</v>
      </c>
      <c r="AV48">
        <v>0</v>
      </c>
      <c r="AX48" t="s">
        <v>265</v>
      </c>
      <c r="AY48" t="s">
        <v>188</v>
      </c>
      <c r="BB48" t="str">
        <f t="shared" si="18"/>
        <v>营业部</v>
      </c>
      <c r="BC48" t="s">
        <v>262</v>
      </c>
      <c r="BD48">
        <v>0</v>
      </c>
      <c r="BF48" t="e">
        <v>#N/A</v>
      </c>
      <c r="BG48">
        <v>46</v>
      </c>
    </row>
    <row r="49" ht="17.25" spans="1:59">
      <c r="A49" s="85"/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/>
      <c r="M49" s="85"/>
      <c r="N49" s="85"/>
      <c r="O49" s="85"/>
      <c r="P49" s="85"/>
      <c r="Q49" s="85"/>
      <c r="Y49" s="87"/>
      <c r="Z49">
        <f t="shared" si="14"/>
        <v>0</v>
      </c>
      <c r="AA49">
        <f t="shared" si="0"/>
        <v>0</v>
      </c>
      <c r="AB49" s="82" t="s">
        <v>268</v>
      </c>
      <c r="AC49" s="82">
        <v>0</v>
      </c>
      <c r="AD49" s="82">
        <v>0</v>
      </c>
      <c r="AE49" s="82">
        <v>0</v>
      </c>
      <c r="AF49" s="82">
        <v>0</v>
      </c>
      <c r="AG49">
        <f t="shared" si="1"/>
        <v>0</v>
      </c>
      <c r="AI49" s="90" t="s">
        <v>269</v>
      </c>
      <c r="AJ49" s="90" t="s">
        <v>188</v>
      </c>
      <c r="AL49" s="84" t="s">
        <v>125</v>
      </c>
      <c r="AM49" s="84">
        <v>0</v>
      </c>
      <c r="AN49" s="84">
        <v>0</v>
      </c>
      <c r="AO49" s="84">
        <v>0</v>
      </c>
      <c r="AP49" s="84">
        <v>0</v>
      </c>
      <c r="AR49" t="s">
        <v>125</v>
      </c>
      <c r="AS49">
        <v>0</v>
      </c>
      <c r="AT49">
        <v>0</v>
      </c>
      <c r="AU49">
        <v>0</v>
      </c>
      <c r="AV49">
        <v>0</v>
      </c>
      <c r="AX49" t="s">
        <v>269</v>
      </c>
      <c r="AY49" t="s">
        <v>188</v>
      </c>
      <c r="BB49" t="str">
        <f t="shared" si="18"/>
        <v>和炯路支行</v>
      </c>
      <c r="BC49" t="s">
        <v>266</v>
      </c>
      <c r="BD49">
        <v>0</v>
      </c>
      <c r="BF49" t="s">
        <v>146</v>
      </c>
      <c r="BG49">
        <v>346</v>
      </c>
    </row>
    <row r="50" ht="17.25" spans="1:59">
      <c r="A50" s="85"/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/>
      <c r="M50" s="85"/>
      <c r="N50" s="85"/>
      <c r="O50" s="85"/>
      <c r="P50" s="85"/>
      <c r="Q50" s="85"/>
      <c r="Y50" s="87"/>
      <c r="Z50">
        <f t="shared" si="14"/>
        <v>0</v>
      </c>
      <c r="AA50" t="str">
        <f t="shared" si="0"/>
        <v>妙境支行</v>
      </c>
      <c r="AB50" s="82" t="s">
        <v>79</v>
      </c>
      <c r="AC50" s="82">
        <v>0</v>
      </c>
      <c r="AD50" s="82">
        <v>0</v>
      </c>
      <c r="AE50" s="82">
        <v>0</v>
      </c>
      <c r="AF50" s="82">
        <v>5500</v>
      </c>
      <c r="AG50" t="str">
        <f t="shared" si="1"/>
        <v>妙境支行</v>
      </c>
      <c r="AI50" s="90" t="s">
        <v>272</v>
      </c>
      <c r="AJ50" s="90" t="s">
        <v>188</v>
      </c>
      <c r="AL50" s="84" t="s">
        <v>138</v>
      </c>
      <c r="AM50" s="84">
        <v>0</v>
      </c>
      <c r="AN50" s="84">
        <v>0</v>
      </c>
      <c r="AO50" s="84">
        <v>0</v>
      </c>
      <c r="AP50" s="84">
        <v>0</v>
      </c>
      <c r="AR50" t="s">
        <v>138</v>
      </c>
      <c r="AS50">
        <v>0</v>
      </c>
      <c r="AT50">
        <v>0</v>
      </c>
      <c r="AU50">
        <v>0</v>
      </c>
      <c r="AV50">
        <v>0</v>
      </c>
      <c r="AX50" t="s">
        <v>272</v>
      </c>
      <c r="AY50" t="s">
        <v>188</v>
      </c>
      <c r="BB50" t="s">
        <v>34</v>
      </c>
      <c r="BC50" t="s">
        <v>270</v>
      </c>
      <c r="BD50">
        <v>0</v>
      </c>
      <c r="BF50" t="s">
        <v>151</v>
      </c>
      <c r="BG50">
        <v>690</v>
      </c>
    </row>
    <row r="51" ht="17.25" spans="1:56">
      <c r="A51" s="85"/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/>
      <c r="M51" s="85"/>
      <c r="N51" s="85"/>
      <c r="O51" s="85"/>
      <c r="P51" s="85"/>
      <c r="Q51" s="85"/>
      <c r="Y51" s="87"/>
      <c r="Z51">
        <f t="shared" si="14"/>
        <v>0</v>
      </c>
      <c r="AA51">
        <f t="shared" si="0"/>
        <v>0</v>
      </c>
      <c r="AB51" s="82" t="s">
        <v>273</v>
      </c>
      <c r="AC51" s="82">
        <v>0</v>
      </c>
      <c r="AD51" s="82">
        <v>0</v>
      </c>
      <c r="AE51" s="82">
        <v>0</v>
      </c>
      <c r="AF51" s="82">
        <v>0</v>
      </c>
      <c r="AG51">
        <f t="shared" si="1"/>
        <v>0</v>
      </c>
      <c r="AI51" s="90" t="s">
        <v>274</v>
      </c>
      <c r="AJ51" s="90" t="s">
        <v>188</v>
      </c>
      <c r="AL51" s="84" t="s">
        <v>188</v>
      </c>
      <c r="AM51" s="84">
        <v>0</v>
      </c>
      <c r="AN51" s="84">
        <v>0</v>
      </c>
      <c r="AO51" s="84">
        <v>0</v>
      </c>
      <c r="AP51" s="84">
        <v>1000</v>
      </c>
      <c r="AR51" t="s">
        <v>188</v>
      </c>
      <c r="AS51">
        <v>0</v>
      </c>
      <c r="AT51">
        <v>0</v>
      </c>
      <c r="AU51">
        <v>0</v>
      </c>
      <c r="AV51">
        <v>1000</v>
      </c>
      <c r="AX51" t="s">
        <v>274</v>
      </c>
      <c r="AY51" t="s">
        <v>188</v>
      </c>
      <c r="BB51" t="e">
        <f t="shared" ref="BB51:BB82" si="22">VLOOKUP(BC51,$AX:$AY,2,FALSE)</f>
        <v>#N/A</v>
      </c>
      <c r="BC51" t="s">
        <v>141</v>
      </c>
      <c r="BD51">
        <v>0</v>
      </c>
    </row>
    <row r="52" ht="17.25" spans="1:56">
      <c r="A52" s="85"/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/>
      <c r="M52" s="85"/>
      <c r="N52" s="85"/>
      <c r="O52" s="85"/>
      <c r="P52" s="85"/>
      <c r="Q52" s="85"/>
      <c r="Y52" s="87"/>
      <c r="Z52">
        <f t="shared" si="14"/>
        <v>0</v>
      </c>
      <c r="AA52" t="str">
        <f t="shared" si="0"/>
        <v>龚路支行</v>
      </c>
      <c r="AB52" s="82" t="s">
        <v>115</v>
      </c>
      <c r="AC52" s="82">
        <v>2</v>
      </c>
      <c r="AD52" s="82">
        <v>0</v>
      </c>
      <c r="AE52" s="82">
        <v>6</v>
      </c>
      <c r="AF52" s="82">
        <v>50000</v>
      </c>
      <c r="AG52" t="str">
        <f t="shared" si="1"/>
        <v>龚路支行</v>
      </c>
      <c r="AI52" s="90" t="s">
        <v>276</v>
      </c>
      <c r="AJ52" s="90" t="s">
        <v>188</v>
      </c>
      <c r="AL52" s="84" t="s">
        <v>100</v>
      </c>
      <c r="AM52" s="84">
        <v>4</v>
      </c>
      <c r="AN52" s="84">
        <v>1054500</v>
      </c>
      <c r="AO52" s="84">
        <v>58</v>
      </c>
      <c r="AP52" s="84">
        <v>5221722</v>
      </c>
      <c r="AR52" t="s">
        <v>100</v>
      </c>
      <c r="AS52">
        <v>4</v>
      </c>
      <c r="AT52">
        <v>1054500</v>
      </c>
      <c r="AU52">
        <v>58</v>
      </c>
      <c r="AV52">
        <v>5221722</v>
      </c>
      <c r="AX52" t="s">
        <v>276</v>
      </c>
      <c r="AY52" t="s">
        <v>188</v>
      </c>
      <c r="BB52" t="str">
        <f t="shared" si="22"/>
        <v>张江支行</v>
      </c>
      <c r="BC52" t="s">
        <v>275</v>
      </c>
      <c r="BD52">
        <v>0</v>
      </c>
    </row>
    <row r="53" ht="17.25" spans="1:56">
      <c r="A53" s="85"/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/>
      <c r="M53" s="85"/>
      <c r="N53" s="85"/>
      <c r="O53" s="85"/>
      <c r="P53" s="85"/>
      <c r="Q53" s="85"/>
      <c r="Y53" s="87"/>
      <c r="Z53">
        <f t="shared" si="14"/>
        <v>0</v>
      </c>
      <c r="AA53">
        <f t="shared" si="0"/>
        <v>0</v>
      </c>
      <c r="AB53" s="82" t="s">
        <v>278</v>
      </c>
      <c r="AC53" s="82">
        <v>0</v>
      </c>
      <c r="AD53" s="82">
        <v>0</v>
      </c>
      <c r="AE53" s="82">
        <v>0</v>
      </c>
      <c r="AF53" s="82">
        <v>0</v>
      </c>
      <c r="AG53">
        <f t="shared" si="1"/>
        <v>0</v>
      </c>
      <c r="AI53" s="90" t="s">
        <v>279</v>
      </c>
      <c r="AJ53" s="90" t="s">
        <v>188</v>
      </c>
      <c r="AL53" s="84" t="s">
        <v>221</v>
      </c>
      <c r="AM53" s="84">
        <v>0</v>
      </c>
      <c r="AN53" s="84">
        <v>0</v>
      </c>
      <c r="AO53" s="84">
        <v>0</v>
      </c>
      <c r="AP53" s="84">
        <v>0</v>
      </c>
      <c r="AR53" t="s">
        <v>221</v>
      </c>
      <c r="AS53">
        <v>0</v>
      </c>
      <c r="AT53">
        <v>0</v>
      </c>
      <c r="AU53">
        <v>0</v>
      </c>
      <c r="AV53">
        <v>0</v>
      </c>
      <c r="AX53" t="s">
        <v>279</v>
      </c>
      <c r="AY53" t="s">
        <v>188</v>
      </c>
      <c r="BB53" t="str">
        <f t="shared" si="22"/>
        <v>张江支行</v>
      </c>
      <c r="BC53" t="s">
        <v>277</v>
      </c>
      <c r="BD53">
        <v>0</v>
      </c>
    </row>
    <row r="54" ht="17.25" spans="1:56">
      <c r="A54"/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/>
      <c r="M54" s="85"/>
      <c r="N54" s="85"/>
      <c r="O54" s="85"/>
      <c r="P54" s="85"/>
      <c r="Q54" s="85"/>
      <c r="Y54" s="87"/>
      <c r="Z54">
        <f t="shared" si="14"/>
        <v>0</v>
      </c>
      <c r="AA54" t="str">
        <f t="shared" si="0"/>
        <v>三林支行</v>
      </c>
      <c r="AB54" s="82" t="s">
        <v>281</v>
      </c>
      <c r="AC54" s="82">
        <v>0</v>
      </c>
      <c r="AD54" s="82">
        <v>200000</v>
      </c>
      <c r="AE54" s="82">
        <v>0</v>
      </c>
      <c r="AF54" s="82">
        <v>200000</v>
      </c>
      <c r="AG54" t="str">
        <f t="shared" si="1"/>
        <v>三林支行</v>
      </c>
      <c r="AI54" s="90" t="s">
        <v>282</v>
      </c>
      <c r="AJ54" s="90" t="s">
        <v>188</v>
      </c>
      <c r="AL54" s="84" t="s">
        <v>171</v>
      </c>
      <c r="AM54" s="84">
        <v>0</v>
      </c>
      <c r="AN54" s="84">
        <v>0</v>
      </c>
      <c r="AO54" s="84">
        <v>0</v>
      </c>
      <c r="AP54" s="84">
        <v>0</v>
      </c>
      <c r="AR54" t="s">
        <v>171</v>
      </c>
      <c r="AS54">
        <v>0</v>
      </c>
      <c r="AT54">
        <v>0</v>
      </c>
      <c r="AU54">
        <v>0</v>
      </c>
      <c r="AV54">
        <v>0</v>
      </c>
      <c r="AX54" t="s">
        <v>282</v>
      </c>
      <c r="AY54" t="s">
        <v>188</v>
      </c>
      <c r="BB54" t="str">
        <f t="shared" si="22"/>
        <v>零售市场部</v>
      </c>
      <c r="BC54" t="s">
        <v>280</v>
      </c>
      <c r="BD54">
        <v>0</v>
      </c>
    </row>
    <row r="55" ht="17.25" spans="1:56">
      <c r="A55" s="85"/>
      <c r="Y55" s="87"/>
      <c r="Z55">
        <f t="shared" si="14"/>
        <v>0</v>
      </c>
      <c r="AA55" t="str">
        <f t="shared" si="0"/>
        <v>川沙支行</v>
      </c>
      <c r="AB55" s="82" t="s">
        <v>284</v>
      </c>
      <c r="AC55" s="82">
        <v>0</v>
      </c>
      <c r="AD55" s="82">
        <v>0</v>
      </c>
      <c r="AE55" s="82">
        <v>0</v>
      </c>
      <c r="AF55" s="82">
        <v>0</v>
      </c>
      <c r="AG55" t="str">
        <f t="shared" si="1"/>
        <v>川沙支行</v>
      </c>
      <c r="AI55" s="89" t="s">
        <v>285</v>
      </c>
      <c r="AJ55" s="90" t="s">
        <v>286</v>
      </c>
      <c r="AL55" s="84" t="s">
        <v>235</v>
      </c>
      <c r="AM55" s="84">
        <v>0</v>
      </c>
      <c r="AN55" s="84">
        <v>0</v>
      </c>
      <c r="AO55" s="84">
        <v>0</v>
      </c>
      <c r="AP55" s="84">
        <v>0</v>
      </c>
      <c r="AR55" t="s">
        <v>235</v>
      </c>
      <c r="AS55">
        <v>0</v>
      </c>
      <c r="AT55">
        <v>0</v>
      </c>
      <c r="AU55">
        <v>0</v>
      </c>
      <c r="AV55">
        <v>0</v>
      </c>
      <c r="AX55" t="s">
        <v>285</v>
      </c>
      <c r="AY55" t="s">
        <v>286</v>
      </c>
      <c r="BB55" t="str">
        <f t="shared" si="22"/>
        <v>川沙支行</v>
      </c>
      <c r="BC55" t="s">
        <v>283</v>
      </c>
      <c r="BD55">
        <v>0</v>
      </c>
    </row>
    <row r="56" ht="17.25" spans="1:56">
      <c r="A56" s="85"/>
      <c r="Y56" s="87"/>
      <c r="Z56">
        <f t="shared" si="14"/>
        <v>0</v>
      </c>
      <c r="AA56">
        <f t="shared" si="0"/>
        <v>0</v>
      </c>
      <c r="AB56" s="82" t="s">
        <v>288</v>
      </c>
      <c r="AC56" s="82">
        <v>0</v>
      </c>
      <c r="AD56" s="82">
        <v>0</v>
      </c>
      <c r="AE56" s="82">
        <v>0</v>
      </c>
      <c r="AF56" s="82">
        <v>0</v>
      </c>
      <c r="AG56">
        <f t="shared" si="1"/>
        <v>0</v>
      </c>
      <c r="AI56" s="90" t="s">
        <v>289</v>
      </c>
      <c r="AJ56" s="90" t="s">
        <v>286</v>
      </c>
      <c r="AL56" s="84" t="s">
        <v>239</v>
      </c>
      <c r="AM56" s="84">
        <v>0</v>
      </c>
      <c r="AN56" s="84">
        <v>0</v>
      </c>
      <c r="AO56" s="84">
        <v>0</v>
      </c>
      <c r="AP56" s="84">
        <v>202734</v>
      </c>
      <c r="AR56" t="s">
        <v>239</v>
      </c>
      <c r="AS56">
        <v>0</v>
      </c>
      <c r="AT56">
        <v>0</v>
      </c>
      <c r="AU56">
        <v>0</v>
      </c>
      <c r="AV56">
        <v>202734</v>
      </c>
      <c r="AX56" t="s">
        <v>289</v>
      </c>
      <c r="AY56" t="s">
        <v>286</v>
      </c>
      <c r="BB56" t="str">
        <f t="shared" si="22"/>
        <v>高东支行</v>
      </c>
      <c r="BC56" t="s">
        <v>287</v>
      </c>
      <c r="BD56">
        <v>3</v>
      </c>
    </row>
    <row r="57" ht="17.25" spans="25:56">
      <c r="Y57" s="87"/>
      <c r="Z57">
        <f t="shared" si="14"/>
        <v>0</v>
      </c>
      <c r="AA57">
        <f t="shared" si="0"/>
        <v>0</v>
      </c>
      <c r="AB57" s="82" t="s">
        <v>292</v>
      </c>
      <c r="AC57" s="82">
        <v>0</v>
      </c>
      <c r="AD57" s="82">
        <v>0</v>
      </c>
      <c r="AE57" s="82">
        <v>0</v>
      </c>
      <c r="AF57" s="82">
        <v>0</v>
      </c>
      <c r="AG57">
        <f t="shared" si="1"/>
        <v>0</v>
      </c>
      <c r="AI57" s="90" t="s">
        <v>293</v>
      </c>
      <c r="AJ57" s="90" t="s">
        <v>286</v>
      </c>
      <c r="AL57" s="84" t="s">
        <v>244</v>
      </c>
      <c r="AM57" s="84">
        <v>0</v>
      </c>
      <c r="AN57" s="84">
        <v>0</v>
      </c>
      <c r="AO57" s="84">
        <v>0</v>
      </c>
      <c r="AP57" s="84">
        <v>0</v>
      </c>
      <c r="AR57" t="s">
        <v>244</v>
      </c>
      <c r="AS57">
        <v>0</v>
      </c>
      <c r="AT57">
        <v>0</v>
      </c>
      <c r="AU57">
        <v>0</v>
      </c>
      <c r="AV57">
        <v>0</v>
      </c>
      <c r="AX57" t="s">
        <v>293</v>
      </c>
      <c r="AY57" t="s">
        <v>286</v>
      </c>
      <c r="BB57" t="str">
        <f t="shared" si="22"/>
        <v>陆家嘴支行</v>
      </c>
      <c r="BC57" t="s">
        <v>291</v>
      </c>
      <c r="BD57">
        <v>0</v>
      </c>
    </row>
    <row r="58" ht="17.25" spans="25:56">
      <c r="Y58" s="87"/>
      <c r="Z58">
        <f t="shared" si="14"/>
        <v>0</v>
      </c>
      <c r="AA58" t="str">
        <f t="shared" si="0"/>
        <v>唐镇支行</v>
      </c>
      <c r="AB58" s="82" t="s">
        <v>294</v>
      </c>
      <c r="AC58" s="82">
        <v>0</v>
      </c>
      <c r="AD58" s="82">
        <v>0</v>
      </c>
      <c r="AE58" s="82">
        <v>0</v>
      </c>
      <c r="AF58" s="82">
        <v>0</v>
      </c>
      <c r="AG58" t="str">
        <f t="shared" si="1"/>
        <v>唐镇支行</v>
      </c>
      <c r="AI58" s="90" t="s">
        <v>295</v>
      </c>
      <c r="AJ58" s="90" t="s">
        <v>286</v>
      </c>
      <c r="AL58" s="84" t="s">
        <v>259</v>
      </c>
      <c r="AM58" s="84">
        <v>0</v>
      </c>
      <c r="AN58" s="84">
        <v>0</v>
      </c>
      <c r="AO58" s="84">
        <v>0</v>
      </c>
      <c r="AP58" s="84">
        <v>0</v>
      </c>
      <c r="AR58" t="s">
        <v>259</v>
      </c>
      <c r="AS58">
        <v>0</v>
      </c>
      <c r="AT58">
        <v>0</v>
      </c>
      <c r="AU58">
        <v>0</v>
      </c>
      <c r="AV58">
        <v>0</v>
      </c>
      <c r="AX58" t="s">
        <v>295</v>
      </c>
      <c r="AY58" t="s">
        <v>286</v>
      </c>
      <c r="BB58" t="str">
        <f t="shared" si="22"/>
        <v>零售市场部</v>
      </c>
      <c r="BC58" t="s">
        <v>116</v>
      </c>
      <c r="BD58">
        <v>43</v>
      </c>
    </row>
    <row r="59" ht="17.25" spans="25:56">
      <c r="Y59" s="87"/>
      <c r="Z59">
        <f t="shared" si="14"/>
        <v>0</v>
      </c>
      <c r="AA59" t="str">
        <f t="shared" si="0"/>
        <v>凌兆分理处</v>
      </c>
      <c r="AB59" s="82" t="s">
        <v>296</v>
      </c>
      <c r="AC59" s="82">
        <v>0</v>
      </c>
      <c r="AD59" s="82">
        <v>0</v>
      </c>
      <c r="AE59" s="82">
        <v>0</v>
      </c>
      <c r="AF59" s="82">
        <v>0</v>
      </c>
      <c r="AG59" t="str">
        <f t="shared" si="1"/>
        <v>凌兆分理处</v>
      </c>
      <c r="AI59" s="90" t="s">
        <v>191</v>
      </c>
      <c r="AJ59" s="90" t="s">
        <v>286</v>
      </c>
      <c r="AL59" s="84" t="s">
        <v>286</v>
      </c>
      <c r="AM59" s="84">
        <v>0</v>
      </c>
      <c r="AN59" s="84">
        <v>0</v>
      </c>
      <c r="AO59" s="84">
        <v>0</v>
      </c>
      <c r="AP59" s="84">
        <v>0</v>
      </c>
      <c r="AR59" t="s">
        <v>286</v>
      </c>
      <c r="AS59">
        <v>0</v>
      </c>
      <c r="AT59">
        <v>0</v>
      </c>
      <c r="AU59">
        <v>0</v>
      </c>
      <c r="AV59">
        <v>0</v>
      </c>
      <c r="AX59" t="s">
        <v>191</v>
      </c>
      <c r="AY59" t="s">
        <v>286</v>
      </c>
      <c r="BB59" t="str">
        <f t="shared" si="22"/>
        <v>妙境支行</v>
      </c>
      <c r="BC59" t="s">
        <v>120</v>
      </c>
      <c r="BD59">
        <v>1</v>
      </c>
    </row>
    <row r="60" ht="17.25" spans="25:56">
      <c r="Y60" s="87"/>
      <c r="Z60">
        <f t="shared" si="14"/>
        <v>0</v>
      </c>
      <c r="AA60" t="str">
        <f t="shared" si="0"/>
        <v>营业部</v>
      </c>
      <c r="AB60" s="82" t="s">
        <v>297</v>
      </c>
      <c r="AC60" s="82">
        <v>0</v>
      </c>
      <c r="AD60" s="82">
        <v>0</v>
      </c>
      <c r="AE60" s="82">
        <v>0</v>
      </c>
      <c r="AF60" s="82">
        <v>0</v>
      </c>
      <c r="AG60" t="str">
        <f t="shared" si="1"/>
        <v>营业部</v>
      </c>
      <c r="AI60" s="90" t="s">
        <v>298</v>
      </c>
      <c r="AJ60" s="90" t="s">
        <v>286</v>
      </c>
      <c r="AL60" s="84" t="s">
        <v>299</v>
      </c>
      <c r="AM60" s="84">
        <v>0</v>
      </c>
      <c r="AN60" s="84">
        <v>0</v>
      </c>
      <c r="AO60" s="84">
        <v>0</v>
      </c>
      <c r="AP60" s="84">
        <v>200000</v>
      </c>
      <c r="AR60" t="s">
        <v>299</v>
      </c>
      <c r="AS60">
        <v>0</v>
      </c>
      <c r="AT60">
        <v>0</v>
      </c>
      <c r="AU60">
        <v>0</v>
      </c>
      <c r="AV60">
        <v>200000</v>
      </c>
      <c r="AX60" t="s">
        <v>298</v>
      </c>
      <c r="AY60" t="s">
        <v>286</v>
      </c>
      <c r="BB60" t="str">
        <f t="shared" si="22"/>
        <v>高行支行</v>
      </c>
      <c r="BC60" t="s">
        <v>127</v>
      </c>
      <c r="BD60">
        <v>0</v>
      </c>
    </row>
    <row r="61" ht="17.25" spans="25:56">
      <c r="Y61" s="87"/>
      <c r="Z61">
        <f t="shared" si="14"/>
        <v>0</v>
      </c>
      <c r="AA61">
        <f t="shared" si="0"/>
        <v>0</v>
      </c>
      <c r="AB61" s="82" t="s">
        <v>301</v>
      </c>
      <c r="AC61" s="82">
        <v>0</v>
      </c>
      <c r="AD61" s="82">
        <v>0</v>
      </c>
      <c r="AE61" s="82">
        <v>0</v>
      </c>
      <c r="AF61" s="82">
        <v>0</v>
      </c>
      <c r="AG61">
        <f t="shared" si="1"/>
        <v>0</v>
      </c>
      <c r="AI61" s="90" t="s">
        <v>302</v>
      </c>
      <c r="AJ61" s="90" t="s">
        <v>286</v>
      </c>
      <c r="AL61" s="84" t="s">
        <v>146</v>
      </c>
      <c r="AM61" s="84">
        <v>25</v>
      </c>
      <c r="AN61" s="84">
        <v>2587583</v>
      </c>
      <c r="AO61" s="84">
        <v>134</v>
      </c>
      <c r="AP61" s="84">
        <v>11199681</v>
      </c>
      <c r="AR61" t="s">
        <v>146</v>
      </c>
      <c r="AS61">
        <v>25</v>
      </c>
      <c r="AT61">
        <v>2587583</v>
      </c>
      <c r="AU61">
        <v>134</v>
      </c>
      <c r="AV61">
        <v>11199681</v>
      </c>
      <c r="AX61" t="s">
        <v>302</v>
      </c>
      <c r="AY61" t="s">
        <v>286</v>
      </c>
      <c r="BB61" t="e">
        <f t="shared" si="22"/>
        <v>#N/A</v>
      </c>
      <c r="BC61" t="s">
        <v>300</v>
      </c>
      <c r="BD61">
        <v>0</v>
      </c>
    </row>
    <row r="62" ht="17.25" spans="25:56">
      <c r="Y62" s="87"/>
      <c r="Z62">
        <f t="shared" si="14"/>
        <v>0</v>
      </c>
      <c r="AA62" t="str">
        <f t="shared" si="0"/>
        <v>王港支行</v>
      </c>
      <c r="AB62" s="82" t="s">
        <v>304</v>
      </c>
      <c r="AC62" s="82">
        <v>0</v>
      </c>
      <c r="AD62" s="82">
        <v>0</v>
      </c>
      <c r="AE62" s="82">
        <v>0</v>
      </c>
      <c r="AF62" s="82">
        <v>0</v>
      </c>
      <c r="AG62" t="str">
        <f t="shared" si="1"/>
        <v>王港支行</v>
      </c>
      <c r="AI62" s="90" t="s">
        <v>305</v>
      </c>
      <c r="AJ62" s="90" t="s">
        <v>286</v>
      </c>
      <c r="AL62" s="84" t="s">
        <v>151</v>
      </c>
      <c r="AM62" s="84">
        <v>50</v>
      </c>
      <c r="AN62" s="84">
        <v>4775166</v>
      </c>
      <c r="AO62" s="84">
        <v>268</v>
      </c>
      <c r="AP62" s="84">
        <v>21699362</v>
      </c>
      <c r="AR62" t="s">
        <v>151</v>
      </c>
      <c r="AS62">
        <v>50</v>
      </c>
      <c r="AT62">
        <v>4775166</v>
      </c>
      <c r="AU62">
        <v>268</v>
      </c>
      <c r="AV62">
        <v>21699362</v>
      </c>
      <c r="AX62" t="s">
        <v>305</v>
      </c>
      <c r="AY62" t="s">
        <v>286</v>
      </c>
      <c r="BB62" t="str">
        <f t="shared" si="22"/>
        <v>金杨支行</v>
      </c>
      <c r="BC62" t="s">
        <v>303</v>
      </c>
      <c r="BD62">
        <v>0</v>
      </c>
    </row>
    <row r="63" ht="17.25" spans="25:56">
      <c r="Y63" s="87"/>
      <c r="Z63">
        <f t="shared" si="14"/>
        <v>0</v>
      </c>
      <c r="AA63">
        <f t="shared" si="0"/>
        <v>0</v>
      </c>
      <c r="AB63" s="82" t="s">
        <v>306</v>
      </c>
      <c r="AC63" s="82">
        <v>0</v>
      </c>
      <c r="AD63" s="82">
        <v>0</v>
      </c>
      <c r="AE63" s="82">
        <v>0</v>
      </c>
      <c r="AF63" s="82">
        <v>0</v>
      </c>
      <c r="AG63">
        <f t="shared" si="1"/>
        <v>0</v>
      </c>
      <c r="AI63" s="90" t="s">
        <v>307</v>
      </c>
      <c r="AJ63" s="90" t="s">
        <v>286</v>
      </c>
      <c r="AX63" t="s">
        <v>307</v>
      </c>
      <c r="AY63" t="s">
        <v>286</v>
      </c>
      <c r="BB63" t="str">
        <f t="shared" si="22"/>
        <v>陆家嘴支行</v>
      </c>
      <c r="BC63" t="s">
        <v>132</v>
      </c>
      <c r="BD63">
        <v>0</v>
      </c>
    </row>
    <row r="64" ht="17.25" spans="25:56">
      <c r="Y64" s="87"/>
      <c r="Z64">
        <f t="shared" si="14"/>
        <v>0</v>
      </c>
      <c r="AA64" t="str">
        <f t="shared" si="0"/>
        <v>芳华分理处</v>
      </c>
      <c r="AB64" s="82" t="s">
        <v>85</v>
      </c>
      <c r="AC64" s="82">
        <v>0</v>
      </c>
      <c r="AD64" s="82">
        <v>0</v>
      </c>
      <c r="AE64" s="82">
        <v>4</v>
      </c>
      <c r="AF64" s="82">
        <v>0</v>
      </c>
      <c r="AG64" t="str">
        <f t="shared" si="1"/>
        <v>芳华分理处</v>
      </c>
      <c r="AI64" s="90" t="s">
        <v>309</v>
      </c>
      <c r="AJ64" s="90" t="s">
        <v>286</v>
      </c>
      <c r="AX64" t="s">
        <v>309</v>
      </c>
      <c r="AY64" t="s">
        <v>286</v>
      </c>
      <c r="BB64" t="e">
        <f t="shared" si="22"/>
        <v>#N/A</v>
      </c>
      <c r="BC64" t="s">
        <v>308</v>
      </c>
      <c r="BD64">
        <v>0</v>
      </c>
    </row>
    <row r="65" ht="17.25" spans="25:56">
      <c r="Y65" s="87"/>
      <c r="Z65">
        <f t="shared" si="14"/>
        <v>0</v>
      </c>
      <c r="AA65" t="str">
        <f t="shared" si="0"/>
        <v>运营管理部</v>
      </c>
      <c r="AB65" s="82" t="s">
        <v>310</v>
      </c>
      <c r="AC65" s="82">
        <v>0</v>
      </c>
      <c r="AD65" s="82">
        <v>0</v>
      </c>
      <c r="AE65" s="82">
        <v>0</v>
      </c>
      <c r="AF65" s="82">
        <v>0</v>
      </c>
      <c r="AG65" t="str">
        <f t="shared" si="1"/>
        <v>运营管理部</v>
      </c>
      <c r="AI65" s="90" t="s">
        <v>52</v>
      </c>
      <c r="AJ65" s="90" t="s">
        <v>286</v>
      </c>
      <c r="AX65" t="s">
        <v>52</v>
      </c>
      <c r="AY65" t="s">
        <v>286</v>
      </c>
      <c r="BB65" t="str">
        <f t="shared" si="22"/>
        <v>江镇支行</v>
      </c>
      <c r="BC65" t="s">
        <v>140</v>
      </c>
      <c r="BD65">
        <v>0</v>
      </c>
    </row>
    <row r="66" ht="17.25" spans="25:56">
      <c r="Y66" s="87"/>
      <c r="Z66">
        <f t="shared" si="14"/>
        <v>0</v>
      </c>
      <c r="AA66">
        <f t="shared" ref="AA66:AA129" si="23">AG66</f>
        <v>0</v>
      </c>
      <c r="AB66" s="82" t="s">
        <v>311</v>
      </c>
      <c r="AC66" s="82">
        <v>0</v>
      </c>
      <c r="AD66" s="82">
        <v>0</v>
      </c>
      <c r="AE66" s="82">
        <v>0</v>
      </c>
      <c r="AF66" s="82">
        <v>0</v>
      </c>
      <c r="AG66">
        <f t="shared" ref="AG66:AG129" si="24">IFERROR(VLOOKUP(AB66,$AI:$AJ,2,FALSE),0)</f>
        <v>0</v>
      </c>
      <c r="AI66" s="90" t="s">
        <v>312</v>
      </c>
      <c r="AJ66" s="90" t="s">
        <v>286</v>
      </c>
      <c r="AX66" t="s">
        <v>312</v>
      </c>
      <c r="AY66" t="s">
        <v>286</v>
      </c>
      <c r="BB66" t="str">
        <f t="shared" si="22"/>
        <v>金海华城分理处</v>
      </c>
      <c r="BC66" t="s">
        <v>145</v>
      </c>
      <c r="BD66">
        <v>0</v>
      </c>
    </row>
    <row r="67" ht="17.25" spans="25:56">
      <c r="Y67" s="87"/>
      <c r="Z67">
        <f t="shared" si="14"/>
        <v>0</v>
      </c>
      <c r="AA67" t="str">
        <f t="shared" si="23"/>
        <v>陆家嘴支行</v>
      </c>
      <c r="AB67" s="82" t="s">
        <v>314</v>
      </c>
      <c r="AC67" s="82">
        <v>0</v>
      </c>
      <c r="AD67" s="82">
        <v>0</v>
      </c>
      <c r="AE67" s="82">
        <v>0</v>
      </c>
      <c r="AF67" s="82">
        <v>20000</v>
      </c>
      <c r="AG67" t="str">
        <f t="shared" si="24"/>
        <v>陆家嘴支行</v>
      </c>
      <c r="AI67" s="90" t="s">
        <v>315</v>
      </c>
      <c r="AJ67" s="90" t="s">
        <v>286</v>
      </c>
      <c r="AX67" t="s">
        <v>315</v>
      </c>
      <c r="AY67" t="s">
        <v>286</v>
      </c>
      <c r="BB67" t="str">
        <f t="shared" si="22"/>
        <v>张江支行</v>
      </c>
      <c r="BC67" t="s">
        <v>313</v>
      </c>
      <c r="BD67">
        <v>0</v>
      </c>
    </row>
    <row r="68" ht="17.25" spans="25:56">
      <c r="Y68" s="87"/>
      <c r="Z68">
        <f t="shared" ref="Z68:Z131" si="25">P68-Y68</f>
        <v>0</v>
      </c>
      <c r="AA68" t="str">
        <f t="shared" si="23"/>
        <v>江镇支行</v>
      </c>
      <c r="AB68" s="82" t="s">
        <v>317</v>
      </c>
      <c r="AC68" s="82">
        <v>0</v>
      </c>
      <c r="AD68" s="82">
        <v>0</v>
      </c>
      <c r="AE68" s="82">
        <v>0</v>
      </c>
      <c r="AF68" s="82">
        <v>0</v>
      </c>
      <c r="AG68" t="str">
        <f t="shared" si="24"/>
        <v>江镇支行</v>
      </c>
      <c r="AI68" s="90" t="s">
        <v>318</v>
      </c>
      <c r="AJ68" s="90" t="s">
        <v>286</v>
      </c>
      <c r="AX68" t="s">
        <v>318</v>
      </c>
      <c r="AY68" t="s">
        <v>286</v>
      </c>
      <c r="BB68" t="e">
        <f t="shared" si="22"/>
        <v>#N/A</v>
      </c>
      <c r="BC68" t="s">
        <v>316</v>
      </c>
      <c r="BD68">
        <v>0</v>
      </c>
    </row>
    <row r="69" ht="17.25" spans="25:56">
      <c r="Y69" s="87"/>
      <c r="Z69">
        <f t="shared" si="25"/>
        <v>0</v>
      </c>
      <c r="AA69" t="str">
        <f t="shared" si="23"/>
        <v>张江支行</v>
      </c>
      <c r="AB69" s="82" t="s">
        <v>126</v>
      </c>
      <c r="AC69" s="82">
        <v>0</v>
      </c>
      <c r="AD69" s="82">
        <v>0</v>
      </c>
      <c r="AE69" s="82">
        <v>1</v>
      </c>
      <c r="AF69" s="82">
        <v>0</v>
      </c>
      <c r="AG69" t="str">
        <f t="shared" si="24"/>
        <v>张江支行</v>
      </c>
      <c r="AI69" s="90" t="s">
        <v>319</v>
      </c>
      <c r="AJ69" s="90" t="s">
        <v>286</v>
      </c>
      <c r="AX69" t="s">
        <v>319</v>
      </c>
      <c r="AY69" t="s">
        <v>286</v>
      </c>
      <c r="BB69" t="str">
        <f t="shared" si="22"/>
        <v>零售市场部</v>
      </c>
      <c r="BC69" t="s">
        <v>150</v>
      </c>
      <c r="BD69">
        <v>1</v>
      </c>
    </row>
    <row r="70" ht="17.25" spans="25:56">
      <c r="Y70" s="87"/>
      <c r="Z70">
        <f t="shared" si="25"/>
        <v>0</v>
      </c>
      <c r="AA70" t="str">
        <f t="shared" si="23"/>
        <v>办公室</v>
      </c>
      <c r="AB70" s="82" t="s">
        <v>106</v>
      </c>
      <c r="AC70" s="82">
        <v>0</v>
      </c>
      <c r="AD70" s="82">
        <v>0</v>
      </c>
      <c r="AE70" s="82">
        <v>0</v>
      </c>
      <c r="AF70" s="82">
        <v>0</v>
      </c>
      <c r="AG70" t="str">
        <f t="shared" si="24"/>
        <v>办公室</v>
      </c>
      <c r="AI70" s="90" t="s">
        <v>320</v>
      </c>
      <c r="AJ70" s="90" t="s">
        <v>286</v>
      </c>
      <c r="AX70" t="s">
        <v>320</v>
      </c>
      <c r="AY70" t="s">
        <v>286</v>
      </c>
      <c r="BB70" t="str">
        <f t="shared" si="22"/>
        <v>零售市场部</v>
      </c>
      <c r="BC70" t="s">
        <v>173</v>
      </c>
      <c r="BD70">
        <v>1</v>
      </c>
    </row>
    <row r="71" ht="17.25" spans="25:56">
      <c r="Y71" s="87"/>
      <c r="Z71">
        <f t="shared" si="25"/>
        <v>0</v>
      </c>
      <c r="AA71" t="str">
        <f t="shared" si="23"/>
        <v>严桥支行</v>
      </c>
      <c r="AB71" s="82" t="s">
        <v>322</v>
      </c>
      <c r="AC71" s="82">
        <v>0</v>
      </c>
      <c r="AD71" s="82">
        <v>0</v>
      </c>
      <c r="AE71" s="82">
        <v>0</v>
      </c>
      <c r="AF71" s="82">
        <v>0</v>
      </c>
      <c r="AG71" t="str">
        <f t="shared" si="24"/>
        <v>严桥支行</v>
      </c>
      <c r="AI71" s="90" t="s">
        <v>323</v>
      </c>
      <c r="AJ71" s="90" t="s">
        <v>286</v>
      </c>
      <c r="AX71" t="s">
        <v>323</v>
      </c>
      <c r="AY71" t="s">
        <v>286</v>
      </c>
      <c r="BB71" t="str">
        <f t="shared" si="22"/>
        <v>黄楼支行</v>
      </c>
      <c r="BC71" t="s">
        <v>321</v>
      </c>
      <c r="BD71">
        <v>0</v>
      </c>
    </row>
    <row r="72" ht="17.25" spans="25:56">
      <c r="Y72" s="87"/>
      <c r="Z72">
        <f t="shared" si="25"/>
        <v>0</v>
      </c>
      <c r="AA72" t="str">
        <f t="shared" si="23"/>
        <v>王港支行</v>
      </c>
      <c r="AB72" s="82" t="s">
        <v>324</v>
      </c>
      <c r="AC72" s="82">
        <v>0</v>
      </c>
      <c r="AD72" s="82">
        <v>0</v>
      </c>
      <c r="AE72" s="82">
        <v>0</v>
      </c>
      <c r="AF72" s="82">
        <v>0</v>
      </c>
      <c r="AG72" t="str">
        <f t="shared" si="24"/>
        <v>王港支行</v>
      </c>
      <c r="AI72" s="90" t="s">
        <v>325</v>
      </c>
      <c r="AJ72" s="90" t="s">
        <v>286</v>
      </c>
      <c r="AX72" t="s">
        <v>325</v>
      </c>
      <c r="AY72" t="s">
        <v>286</v>
      </c>
      <c r="BB72" t="str">
        <f t="shared" si="22"/>
        <v>花木支行</v>
      </c>
      <c r="BC72" t="s">
        <v>154</v>
      </c>
      <c r="BD72">
        <v>0</v>
      </c>
    </row>
    <row r="73" ht="17.25" spans="25:56">
      <c r="Y73" s="87"/>
      <c r="Z73">
        <f t="shared" si="25"/>
        <v>0</v>
      </c>
      <c r="AA73">
        <f t="shared" si="23"/>
        <v>0</v>
      </c>
      <c r="AB73" s="82" t="s">
        <v>327</v>
      </c>
      <c r="AC73" s="82">
        <v>0</v>
      </c>
      <c r="AD73" s="82">
        <v>0</v>
      </c>
      <c r="AE73" s="82">
        <v>0</v>
      </c>
      <c r="AF73" s="82">
        <v>2600</v>
      </c>
      <c r="AG73">
        <f t="shared" si="24"/>
        <v>0</v>
      </c>
      <c r="AI73" s="90" t="s">
        <v>328</v>
      </c>
      <c r="AJ73" s="90" t="s">
        <v>286</v>
      </c>
      <c r="AX73" t="s">
        <v>328</v>
      </c>
      <c r="AY73" t="s">
        <v>286</v>
      </c>
      <c r="BB73" t="str">
        <f t="shared" si="22"/>
        <v>北蔡支行</v>
      </c>
      <c r="BC73" t="s">
        <v>326</v>
      </c>
      <c r="BD73">
        <v>0</v>
      </c>
    </row>
    <row r="74" ht="17.25" spans="25:56">
      <c r="Y74" s="87"/>
      <c r="Z74">
        <f t="shared" si="25"/>
        <v>0</v>
      </c>
      <c r="AA74" t="str">
        <f t="shared" si="23"/>
        <v>御桥分理处</v>
      </c>
      <c r="AB74" s="82" t="s">
        <v>329</v>
      </c>
      <c r="AC74" s="82">
        <v>0</v>
      </c>
      <c r="AD74" s="82">
        <v>0</v>
      </c>
      <c r="AE74" s="82">
        <v>0</v>
      </c>
      <c r="AF74" s="82">
        <v>0</v>
      </c>
      <c r="AG74" t="str">
        <f t="shared" si="24"/>
        <v>御桥分理处</v>
      </c>
      <c r="AI74" s="90" t="s">
        <v>330</v>
      </c>
      <c r="AJ74" s="90" t="s">
        <v>286</v>
      </c>
      <c r="AX74" t="s">
        <v>330</v>
      </c>
      <c r="AY74" t="s">
        <v>286</v>
      </c>
      <c r="BB74" t="str">
        <f t="shared" si="22"/>
        <v>北蔡支行</v>
      </c>
      <c r="BC74" t="s">
        <v>176</v>
      </c>
      <c r="BD74">
        <v>4</v>
      </c>
    </row>
    <row r="75" ht="17.25" spans="25:56">
      <c r="Y75" s="87"/>
      <c r="Z75">
        <f t="shared" si="25"/>
        <v>0</v>
      </c>
      <c r="AA75">
        <f t="shared" si="23"/>
        <v>0</v>
      </c>
      <c r="AB75" s="82" t="s">
        <v>332</v>
      </c>
      <c r="AC75" s="82">
        <v>0</v>
      </c>
      <c r="AD75" s="82">
        <v>0</v>
      </c>
      <c r="AE75" s="82">
        <v>0</v>
      </c>
      <c r="AF75" s="82">
        <v>0</v>
      </c>
      <c r="AG75">
        <f t="shared" si="24"/>
        <v>0</v>
      </c>
      <c r="AI75" s="90" t="s">
        <v>333</v>
      </c>
      <c r="AJ75" s="90" t="s">
        <v>286</v>
      </c>
      <c r="AX75" t="s">
        <v>333</v>
      </c>
      <c r="AY75" t="s">
        <v>286</v>
      </c>
      <c r="BB75" t="str">
        <f t="shared" si="22"/>
        <v>营业部</v>
      </c>
      <c r="BC75" t="s">
        <v>331</v>
      </c>
      <c r="BD75">
        <v>0</v>
      </c>
    </row>
    <row r="76" ht="17.25" spans="25:56">
      <c r="Y76" s="87"/>
      <c r="Z76">
        <f t="shared" si="25"/>
        <v>0</v>
      </c>
      <c r="AA76" t="str">
        <f t="shared" si="23"/>
        <v>零售市场部</v>
      </c>
      <c r="AB76" s="82" t="s">
        <v>131</v>
      </c>
      <c r="AC76" s="82">
        <v>0</v>
      </c>
      <c r="AD76" s="82">
        <v>0</v>
      </c>
      <c r="AE76" s="82">
        <v>0</v>
      </c>
      <c r="AF76" s="82">
        <v>70000</v>
      </c>
      <c r="AG76" t="str">
        <f t="shared" si="24"/>
        <v>零售市场部</v>
      </c>
      <c r="AI76" s="90" t="s">
        <v>335</v>
      </c>
      <c r="AJ76" s="90" t="s">
        <v>286</v>
      </c>
      <c r="AX76" t="s">
        <v>335</v>
      </c>
      <c r="AY76" t="s">
        <v>286</v>
      </c>
      <c r="BB76" t="e">
        <f t="shared" si="22"/>
        <v>#N/A</v>
      </c>
      <c r="BC76" t="s">
        <v>334</v>
      </c>
      <c r="BD76">
        <v>0</v>
      </c>
    </row>
    <row r="77" ht="17.25" spans="25:56">
      <c r="Y77" s="87"/>
      <c r="Z77">
        <f t="shared" si="25"/>
        <v>0</v>
      </c>
      <c r="AA77" t="str">
        <f t="shared" si="23"/>
        <v>零售金融部</v>
      </c>
      <c r="AB77" s="82" t="s">
        <v>265</v>
      </c>
      <c r="AC77" s="82">
        <v>0</v>
      </c>
      <c r="AD77" s="82">
        <v>0</v>
      </c>
      <c r="AE77" s="82">
        <v>0</v>
      </c>
      <c r="AF77" s="82">
        <v>0</v>
      </c>
      <c r="AG77" t="str">
        <f t="shared" si="24"/>
        <v>零售金融部</v>
      </c>
      <c r="AI77" s="90" t="s">
        <v>310</v>
      </c>
      <c r="AJ77" s="90" t="s">
        <v>286</v>
      </c>
      <c r="AX77" t="s">
        <v>310</v>
      </c>
      <c r="AY77" t="s">
        <v>286</v>
      </c>
      <c r="BB77" t="str">
        <f t="shared" si="22"/>
        <v>零售市场部</v>
      </c>
      <c r="BC77" t="s">
        <v>158</v>
      </c>
      <c r="BD77">
        <v>1</v>
      </c>
    </row>
    <row r="78" ht="17.25" spans="25:56">
      <c r="Y78" s="87"/>
      <c r="Z78">
        <f t="shared" si="25"/>
        <v>0</v>
      </c>
      <c r="AA78" t="str">
        <f t="shared" si="23"/>
        <v>民耀分理处</v>
      </c>
      <c r="AB78" s="82" t="s">
        <v>139</v>
      </c>
      <c r="AC78" s="82">
        <v>0</v>
      </c>
      <c r="AD78" s="82">
        <v>0</v>
      </c>
      <c r="AE78" s="82">
        <v>1</v>
      </c>
      <c r="AF78" s="82">
        <v>0</v>
      </c>
      <c r="AG78" t="str">
        <f t="shared" si="24"/>
        <v>民耀分理处</v>
      </c>
      <c r="AI78" s="90" t="s">
        <v>337</v>
      </c>
      <c r="AJ78" s="90" t="s">
        <v>286</v>
      </c>
      <c r="AX78" t="s">
        <v>337</v>
      </c>
      <c r="AY78" t="s">
        <v>286</v>
      </c>
      <c r="BB78" t="str">
        <f t="shared" si="22"/>
        <v>川沙支行</v>
      </c>
      <c r="BC78" t="s">
        <v>336</v>
      </c>
      <c r="BD78">
        <v>0</v>
      </c>
    </row>
    <row r="79" ht="17.25" spans="25:56">
      <c r="Y79" s="87"/>
      <c r="Z79">
        <f t="shared" si="25"/>
        <v>0</v>
      </c>
      <c r="AA79" t="str">
        <f t="shared" si="23"/>
        <v>花木支行</v>
      </c>
      <c r="AB79" s="82" t="s">
        <v>339</v>
      </c>
      <c r="AC79" s="82">
        <v>0</v>
      </c>
      <c r="AD79" s="82">
        <v>0</v>
      </c>
      <c r="AE79" s="82">
        <v>0</v>
      </c>
      <c r="AF79" s="82">
        <v>0</v>
      </c>
      <c r="AG79" t="str">
        <f t="shared" si="24"/>
        <v>花木支行</v>
      </c>
      <c r="AI79" s="90" t="s">
        <v>337</v>
      </c>
      <c r="AJ79" s="90" t="s">
        <v>286</v>
      </c>
      <c r="AX79" t="s">
        <v>337</v>
      </c>
      <c r="AY79" t="s">
        <v>286</v>
      </c>
      <c r="BB79" t="str">
        <f t="shared" si="22"/>
        <v>川沙支行</v>
      </c>
      <c r="BC79" t="s">
        <v>338</v>
      </c>
      <c r="BD79">
        <v>0</v>
      </c>
    </row>
    <row r="80" ht="17.25" spans="25:56">
      <c r="Y80" s="87"/>
      <c r="Z80">
        <f t="shared" si="25"/>
        <v>0</v>
      </c>
      <c r="AA80" t="str">
        <f t="shared" si="23"/>
        <v>南新分理处</v>
      </c>
      <c r="AB80" s="82" t="s">
        <v>340</v>
      </c>
      <c r="AC80" s="82">
        <v>0</v>
      </c>
      <c r="AD80" s="82">
        <v>0</v>
      </c>
      <c r="AE80" s="82">
        <v>0</v>
      </c>
      <c r="AF80" s="82">
        <v>0</v>
      </c>
      <c r="AG80" t="str">
        <f t="shared" si="24"/>
        <v>南新分理处</v>
      </c>
      <c r="AI80" s="90" t="s">
        <v>341</v>
      </c>
      <c r="AJ80" s="90" t="s">
        <v>286</v>
      </c>
      <c r="AX80" t="s">
        <v>341</v>
      </c>
      <c r="AY80" t="s">
        <v>286</v>
      </c>
      <c r="BB80" t="str">
        <f t="shared" si="22"/>
        <v>零售市场部</v>
      </c>
      <c r="BC80" t="s">
        <v>185</v>
      </c>
      <c r="BD80">
        <v>0</v>
      </c>
    </row>
    <row r="81" ht="17.25" spans="25:56">
      <c r="Y81" s="87"/>
      <c r="Z81">
        <f t="shared" si="25"/>
        <v>0</v>
      </c>
      <c r="AA81" t="str">
        <f t="shared" si="23"/>
        <v>唐镇支行</v>
      </c>
      <c r="AB81" s="82" t="s">
        <v>343</v>
      </c>
      <c r="AC81" s="82">
        <v>0</v>
      </c>
      <c r="AD81" s="82">
        <v>0</v>
      </c>
      <c r="AE81" s="82">
        <v>0</v>
      </c>
      <c r="AF81" s="82">
        <v>0</v>
      </c>
      <c r="AG81" t="str">
        <f t="shared" si="24"/>
        <v>唐镇支行</v>
      </c>
      <c r="AI81" s="90" t="s">
        <v>344</v>
      </c>
      <c r="AJ81" s="90" t="s">
        <v>286</v>
      </c>
      <c r="AX81" t="s">
        <v>344</v>
      </c>
      <c r="AY81" t="s">
        <v>286</v>
      </c>
      <c r="BB81" t="str">
        <f t="shared" si="22"/>
        <v>孙桥支行</v>
      </c>
      <c r="BC81" t="s">
        <v>342</v>
      </c>
      <c r="BD81">
        <v>2</v>
      </c>
    </row>
    <row r="82" ht="17.25" spans="25:56">
      <c r="Y82" s="87"/>
      <c r="Z82">
        <f t="shared" si="25"/>
        <v>0</v>
      </c>
      <c r="AA82" t="str">
        <f t="shared" si="23"/>
        <v>杨思支行</v>
      </c>
      <c r="AB82" s="82" t="s">
        <v>144</v>
      </c>
      <c r="AC82" s="82">
        <v>0</v>
      </c>
      <c r="AD82" s="82">
        <v>0</v>
      </c>
      <c r="AE82" s="82">
        <v>0</v>
      </c>
      <c r="AF82" s="82">
        <v>0</v>
      </c>
      <c r="AG82" t="str">
        <f t="shared" si="24"/>
        <v>杨思支行</v>
      </c>
      <c r="AI82" s="90" t="s">
        <v>346</v>
      </c>
      <c r="AJ82" s="90" t="s">
        <v>286</v>
      </c>
      <c r="AX82" t="s">
        <v>346</v>
      </c>
      <c r="AY82" t="s">
        <v>286</v>
      </c>
      <c r="BB82" t="str">
        <f t="shared" si="22"/>
        <v>凌兆分理处</v>
      </c>
      <c r="BC82" t="s">
        <v>345</v>
      </c>
      <c r="BD82">
        <v>0</v>
      </c>
    </row>
    <row r="83" ht="17.25" spans="25:56">
      <c r="Y83" s="87"/>
      <c r="Z83">
        <f t="shared" si="25"/>
        <v>0</v>
      </c>
      <c r="AA83" t="str">
        <f t="shared" si="23"/>
        <v>零售市场部</v>
      </c>
      <c r="AB83" s="82" t="s">
        <v>56</v>
      </c>
      <c r="AC83" s="82">
        <v>0</v>
      </c>
      <c r="AD83" s="82">
        <v>0</v>
      </c>
      <c r="AE83" s="82">
        <v>1</v>
      </c>
      <c r="AF83" s="82">
        <v>100000</v>
      </c>
      <c r="AG83" t="str">
        <f t="shared" si="24"/>
        <v>零售市场部</v>
      </c>
      <c r="AI83" s="90" t="s">
        <v>348</v>
      </c>
      <c r="AJ83" s="90" t="s">
        <v>286</v>
      </c>
      <c r="AX83" t="s">
        <v>348</v>
      </c>
      <c r="AY83" t="s">
        <v>286</v>
      </c>
      <c r="BB83" t="str">
        <f t="shared" ref="BB83:BB114" si="26">VLOOKUP(BC83,$AX:$AY,2,FALSE)</f>
        <v>黄楼支行</v>
      </c>
      <c r="BC83" t="s">
        <v>347</v>
      </c>
      <c r="BD83">
        <v>0</v>
      </c>
    </row>
    <row r="84" ht="17.25" spans="25:56">
      <c r="Y84" s="87"/>
      <c r="Z84">
        <f t="shared" si="25"/>
        <v>0</v>
      </c>
      <c r="AA84" t="str">
        <f t="shared" si="23"/>
        <v>曹路支行</v>
      </c>
      <c r="AB84" s="82" t="s">
        <v>63</v>
      </c>
      <c r="AC84" s="82">
        <v>0</v>
      </c>
      <c r="AD84" s="82">
        <v>0</v>
      </c>
      <c r="AE84" s="82">
        <v>0</v>
      </c>
      <c r="AF84" s="82">
        <v>0</v>
      </c>
      <c r="AG84" t="str">
        <f t="shared" si="24"/>
        <v>曹路支行</v>
      </c>
      <c r="AI84" s="90" t="s">
        <v>350</v>
      </c>
      <c r="AJ84" s="90" t="s">
        <v>286</v>
      </c>
      <c r="AX84" t="s">
        <v>350</v>
      </c>
      <c r="AY84" t="s">
        <v>286</v>
      </c>
      <c r="BB84" t="str">
        <f t="shared" si="26"/>
        <v>龚路支行</v>
      </c>
      <c r="BC84" t="s">
        <v>349</v>
      </c>
      <c r="BD84">
        <v>0</v>
      </c>
    </row>
    <row r="85" ht="17.25" spans="25:56">
      <c r="Y85" s="87"/>
      <c r="Z85">
        <f t="shared" si="25"/>
        <v>0</v>
      </c>
      <c r="AA85" t="str">
        <f t="shared" si="23"/>
        <v>零售金融部</v>
      </c>
      <c r="AB85" s="82" t="s">
        <v>279</v>
      </c>
      <c r="AC85" s="82">
        <v>0</v>
      </c>
      <c r="AD85" s="82">
        <v>0</v>
      </c>
      <c r="AE85" s="82">
        <v>0</v>
      </c>
      <c r="AF85" s="82">
        <v>0</v>
      </c>
      <c r="AG85" t="str">
        <f t="shared" si="24"/>
        <v>零售金融部</v>
      </c>
      <c r="AI85" s="90" t="s">
        <v>351</v>
      </c>
      <c r="AJ85" s="90" t="s">
        <v>286</v>
      </c>
      <c r="AX85" t="s">
        <v>351</v>
      </c>
      <c r="AY85" t="s">
        <v>286</v>
      </c>
      <c r="BB85" t="str">
        <f t="shared" si="26"/>
        <v>北蔡支行</v>
      </c>
      <c r="BC85" t="s">
        <v>190</v>
      </c>
      <c r="BD85">
        <v>0</v>
      </c>
    </row>
    <row r="86" ht="17.25" spans="25:56">
      <c r="Y86" s="87"/>
      <c r="Z86">
        <f t="shared" si="25"/>
        <v>0</v>
      </c>
      <c r="AA86" t="str">
        <f t="shared" si="23"/>
        <v>市场一部</v>
      </c>
      <c r="AB86" s="82" t="s">
        <v>352</v>
      </c>
      <c r="AC86" s="82">
        <v>0</v>
      </c>
      <c r="AD86" s="82">
        <v>0</v>
      </c>
      <c r="AE86" s="82">
        <v>0</v>
      </c>
      <c r="AF86" s="82">
        <v>0</v>
      </c>
      <c r="AG86" t="str">
        <f t="shared" si="24"/>
        <v>市场一部</v>
      </c>
      <c r="AI86" s="90" t="s">
        <v>353</v>
      </c>
      <c r="AJ86" s="90" t="s">
        <v>286</v>
      </c>
      <c r="AX86" t="s">
        <v>353</v>
      </c>
      <c r="AY86" t="s">
        <v>286</v>
      </c>
      <c r="BB86" t="str">
        <f t="shared" si="26"/>
        <v>零售市场部</v>
      </c>
      <c r="BC86" t="s">
        <v>195</v>
      </c>
      <c r="BD86">
        <v>0</v>
      </c>
    </row>
    <row r="87" ht="17.25" spans="25:56">
      <c r="Y87" s="87"/>
      <c r="Z87">
        <f t="shared" si="25"/>
        <v>0</v>
      </c>
      <c r="AA87" t="str">
        <f t="shared" si="23"/>
        <v>零售市场部</v>
      </c>
      <c r="AB87" s="82" t="s">
        <v>355</v>
      </c>
      <c r="AC87" s="82">
        <v>0</v>
      </c>
      <c r="AD87" s="82">
        <v>0</v>
      </c>
      <c r="AE87" s="82">
        <v>0</v>
      </c>
      <c r="AF87" s="82">
        <v>0</v>
      </c>
      <c r="AG87" t="str">
        <f t="shared" si="24"/>
        <v>零售市场部</v>
      </c>
      <c r="AI87" s="90" t="s">
        <v>356</v>
      </c>
      <c r="AJ87" s="90" t="s">
        <v>286</v>
      </c>
      <c r="AX87" t="s">
        <v>356</v>
      </c>
      <c r="AY87" t="s">
        <v>286</v>
      </c>
      <c r="BB87" t="str">
        <f t="shared" si="26"/>
        <v>东波分理处</v>
      </c>
      <c r="BC87" t="s">
        <v>354</v>
      </c>
      <c r="BD87">
        <v>0</v>
      </c>
    </row>
    <row r="88" ht="17.25" spans="25:56">
      <c r="Y88" s="87"/>
      <c r="Z88">
        <f t="shared" si="25"/>
        <v>0</v>
      </c>
      <c r="AA88" t="str">
        <f t="shared" si="23"/>
        <v>张江支行</v>
      </c>
      <c r="AB88" s="82" t="s">
        <v>358</v>
      </c>
      <c r="AC88" s="82">
        <v>0</v>
      </c>
      <c r="AD88" s="82">
        <v>0</v>
      </c>
      <c r="AE88" s="82">
        <v>0</v>
      </c>
      <c r="AF88" s="82">
        <v>0</v>
      </c>
      <c r="AG88" t="str">
        <f t="shared" si="24"/>
        <v>张江支行</v>
      </c>
      <c r="AI88" s="90" t="s">
        <v>359</v>
      </c>
      <c r="AJ88" s="90" t="s">
        <v>286</v>
      </c>
      <c r="AX88" t="s">
        <v>359</v>
      </c>
      <c r="AY88" t="s">
        <v>286</v>
      </c>
      <c r="BB88" t="str">
        <f t="shared" si="26"/>
        <v>六团支行</v>
      </c>
      <c r="BC88" t="s">
        <v>357</v>
      </c>
      <c r="BD88">
        <v>0</v>
      </c>
    </row>
    <row r="89" ht="17.25" spans="25:56">
      <c r="Y89" s="87"/>
      <c r="Z89">
        <f t="shared" si="25"/>
        <v>0</v>
      </c>
      <c r="AA89" t="str">
        <f t="shared" si="23"/>
        <v>合庆支行</v>
      </c>
      <c r="AB89" s="82" t="s">
        <v>103</v>
      </c>
      <c r="AC89" s="82">
        <v>1</v>
      </c>
      <c r="AD89" s="82">
        <v>0</v>
      </c>
      <c r="AE89" s="82">
        <v>2</v>
      </c>
      <c r="AF89" s="82">
        <v>0</v>
      </c>
      <c r="AG89" t="str">
        <f t="shared" si="24"/>
        <v>合庆支行</v>
      </c>
      <c r="AI89" s="90" t="s">
        <v>361</v>
      </c>
      <c r="AJ89" s="90" t="s">
        <v>286</v>
      </c>
      <c r="AX89" t="s">
        <v>361</v>
      </c>
      <c r="AY89" t="s">
        <v>286</v>
      </c>
      <c r="BB89" t="str">
        <f t="shared" si="26"/>
        <v>高行支行</v>
      </c>
      <c r="BC89" t="s">
        <v>360</v>
      </c>
      <c r="BD89">
        <v>0</v>
      </c>
    </row>
    <row r="90" ht="17.25" spans="25:56">
      <c r="Y90" s="87"/>
      <c r="Z90">
        <f t="shared" si="25"/>
        <v>0</v>
      </c>
      <c r="AA90" t="str">
        <f t="shared" si="23"/>
        <v>合庆支行</v>
      </c>
      <c r="AB90" s="82" t="s">
        <v>161</v>
      </c>
      <c r="AC90" s="82">
        <v>0</v>
      </c>
      <c r="AD90" s="82">
        <v>0</v>
      </c>
      <c r="AE90" s="82">
        <v>0</v>
      </c>
      <c r="AF90" s="82">
        <v>136000</v>
      </c>
      <c r="AG90" t="str">
        <f t="shared" si="24"/>
        <v>合庆支行</v>
      </c>
      <c r="AI90" s="90" t="s">
        <v>363</v>
      </c>
      <c r="AJ90" s="90" t="s">
        <v>286</v>
      </c>
      <c r="AX90" t="s">
        <v>363</v>
      </c>
      <c r="AY90" t="s">
        <v>286</v>
      </c>
      <c r="BB90" t="str">
        <f t="shared" si="26"/>
        <v>唐镇支行</v>
      </c>
      <c r="BC90" t="s">
        <v>362</v>
      </c>
      <c r="BD90">
        <v>0</v>
      </c>
    </row>
    <row r="91" ht="17.25" spans="25:56">
      <c r="Y91" s="87"/>
      <c r="Z91">
        <f t="shared" si="25"/>
        <v>0</v>
      </c>
      <c r="AA91" t="str">
        <f t="shared" si="23"/>
        <v>凌桥支行</v>
      </c>
      <c r="AB91" s="82" t="s">
        <v>365</v>
      </c>
      <c r="AC91" s="82">
        <v>0</v>
      </c>
      <c r="AD91" s="82">
        <v>0</v>
      </c>
      <c r="AE91" s="82">
        <v>1</v>
      </c>
      <c r="AF91" s="82">
        <v>0</v>
      </c>
      <c r="AG91" t="str">
        <f t="shared" si="24"/>
        <v>凌桥支行</v>
      </c>
      <c r="AI91" s="90" t="s">
        <v>366</v>
      </c>
      <c r="AJ91" s="90" t="s">
        <v>286</v>
      </c>
      <c r="AX91" t="s">
        <v>366</v>
      </c>
      <c r="AY91" t="s">
        <v>286</v>
      </c>
      <c r="BB91" t="str">
        <f t="shared" si="26"/>
        <v>花木支行</v>
      </c>
      <c r="BC91" t="s">
        <v>364</v>
      </c>
      <c r="BD91">
        <v>1</v>
      </c>
    </row>
    <row r="92" ht="17.25" spans="25:56">
      <c r="Y92" s="87"/>
      <c r="Z92">
        <f t="shared" si="25"/>
        <v>0</v>
      </c>
      <c r="AA92" t="str">
        <f t="shared" si="23"/>
        <v>洋泾支行</v>
      </c>
      <c r="AB92" s="82" t="s">
        <v>166</v>
      </c>
      <c r="AC92" s="82">
        <v>3</v>
      </c>
      <c r="AD92" s="82">
        <v>0</v>
      </c>
      <c r="AE92" s="82">
        <v>4</v>
      </c>
      <c r="AF92" s="82">
        <v>0</v>
      </c>
      <c r="AG92" t="str">
        <f t="shared" si="24"/>
        <v>洋泾支行</v>
      </c>
      <c r="AI92" s="90" t="s">
        <v>367</v>
      </c>
      <c r="AJ92" s="90" t="s">
        <v>286</v>
      </c>
      <c r="AX92" t="s">
        <v>367</v>
      </c>
      <c r="AY92" t="s">
        <v>286</v>
      </c>
      <c r="BB92" t="str">
        <f t="shared" si="26"/>
        <v>零售市场部</v>
      </c>
      <c r="BC92" t="s">
        <v>162</v>
      </c>
      <c r="BD92">
        <v>1</v>
      </c>
    </row>
    <row r="93" ht="17.25" spans="25:56">
      <c r="Y93" s="87"/>
      <c r="Z93">
        <f t="shared" si="25"/>
        <v>0</v>
      </c>
      <c r="AA93" t="str">
        <f t="shared" si="23"/>
        <v>金桥支行</v>
      </c>
      <c r="AB93" s="82" t="s">
        <v>369</v>
      </c>
      <c r="AC93" s="82">
        <v>0</v>
      </c>
      <c r="AD93" s="82">
        <v>0</v>
      </c>
      <c r="AE93" s="82">
        <v>0</v>
      </c>
      <c r="AF93" s="82">
        <v>0</v>
      </c>
      <c r="AG93" t="str">
        <f t="shared" si="24"/>
        <v>金桥支行</v>
      </c>
      <c r="AI93" s="90"/>
      <c r="AJ93" s="90"/>
      <c r="BB93" t="str">
        <f t="shared" si="26"/>
        <v>南新分理处</v>
      </c>
      <c r="BC93" t="s">
        <v>368</v>
      </c>
      <c r="BD93">
        <v>0</v>
      </c>
    </row>
    <row r="94" ht="17.25" spans="25:56">
      <c r="Y94" s="87"/>
      <c r="Z94">
        <f t="shared" si="25"/>
        <v>0</v>
      </c>
      <c r="AA94" t="str">
        <f t="shared" si="23"/>
        <v>合规内控部</v>
      </c>
      <c r="AB94" s="82" t="s">
        <v>371</v>
      </c>
      <c r="AC94" s="82">
        <v>0</v>
      </c>
      <c r="AD94" s="82">
        <v>0</v>
      </c>
      <c r="AE94" s="82">
        <v>0</v>
      </c>
      <c r="AF94" s="82">
        <v>0</v>
      </c>
      <c r="AG94" t="str">
        <f t="shared" si="24"/>
        <v>合规内控部</v>
      </c>
      <c r="AI94" s="90" t="s">
        <v>372</v>
      </c>
      <c r="AJ94" s="90" t="s">
        <v>286</v>
      </c>
      <c r="AX94" t="s">
        <v>372</v>
      </c>
      <c r="AY94" t="s">
        <v>286</v>
      </c>
      <c r="BB94" t="str">
        <f t="shared" si="26"/>
        <v>陆家嘴支行</v>
      </c>
      <c r="BC94" t="s">
        <v>370</v>
      </c>
      <c r="BD94">
        <v>0</v>
      </c>
    </row>
    <row r="95" ht="17.25" spans="25:56">
      <c r="Y95" s="87"/>
      <c r="Z95">
        <f t="shared" si="25"/>
        <v>0</v>
      </c>
      <c r="AA95" t="str">
        <f t="shared" si="23"/>
        <v>御桥分理处</v>
      </c>
      <c r="AB95" s="82" t="s">
        <v>374</v>
      </c>
      <c r="AC95" s="82">
        <v>0</v>
      </c>
      <c r="AD95" s="82">
        <v>0</v>
      </c>
      <c r="AE95" s="82">
        <v>0</v>
      </c>
      <c r="AF95" s="82">
        <v>0</v>
      </c>
      <c r="AG95" t="str">
        <f t="shared" si="24"/>
        <v>御桥分理处</v>
      </c>
      <c r="AI95" s="90" t="s">
        <v>375</v>
      </c>
      <c r="AJ95" s="90" t="s">
        <v>286</v>
      </c>
      <c r="AX95" t="s">
        <v>375</v>
      </c>
      <c r="AY95" t="s">
        <v>286</v>
      </c>
      <c r="BB95" t="str">
        <f t="shared" si="26"/>
        <v>东沟支行</v>
      </c>
      <c r="BC95" t="s">
        <v>373</v>
      </c>
      <c r="BD95">
        <v>0</v>
      </c>
    </row>
    <row r="96" ht="17.25" spans="25:56">
      <c r="Y96" s="87"/>
      <c r="Z96">
        <f t="shared" si="25"/>
        <v>0</v>
      </c>
      <c r="AA96" t="str">
        <f t="shared" si="23"/>
        <v>凌兆分理处</v>
      </c>
      <c r="AB96" s="82" t="s">
        <v>376</v>
      </c>
      <c r="AC96" s="82">
        <v>0</v>
      </c>
      <c r="AD96" s="82">
        <v>0</v>
      </c>
      <c r="AE96" s="82">
        <v>0</v>
      </c>
      <c r="AF96" s="82">
        <v>0</v>
      </c>
      <c r="AG96" t="str">
        <f t="shared" si="24"/>
        <v>凌兆分理处</v>
      </c>
      <c r="AI96" s="90" t="s">
        <v>377</v>
      </c>
      <c r="AJ96" s="90" t="s">
        <v>286</v>
      </c>
      <c r="AX96" t="s">
        <v>377</v>
      </c>
      <c r="AY96" t="s">
        <v>286</v>
      </c>
      <c r="BB96" t="str">
        <f t="shared" si="26"/>
        <v>孙桥支行</v>
      </c>
      <c r="BC96" t="s">
        <v>203</v>
      </c>
      <c r="BD96">
        <v>0</v>
      </c>
    </row>
    <row r="97" ht="17.25" spans="25:56">
      <c r="Y97" s="87"/>
      <c r="Z97">
        <f t="shared" si="25"/>
        <v>0</v>
      </c>
      <c r="AA97">
        <f t="shared" si="23"/>
        <v>0</v>
      </c>
      <c r="AB97" s="82" t="s">
        <v>379</v>
      </c>
      <c r="AC97" s="82">
        <v>0</v>
      </c>
      <c r="AD97" s="82">
        <v>0</v>
      </c>
      <c r="AE97" s="82">
        <v>0</v>
      </c>
      <c r="AF97" s="82">
        <v>0</v>
      </c>
      <c r="AG97">
        <f t="shared" si="24"/>
        <v>0</v>
      </c>
      <c r="AI97" s="90" t="s">
        <v>380</v>
      </c>
      <c r="AJ97" s="90" t="s">
        <v>286</v>
      </c>
      <c r="AX97" t="s">
        <v>380</v>
      </c>
      <c r="AY97" t="s">
        <v>286</v>
      </c>
      <c r="BB97" t="str">
        <f t="shared" si="26"/>
        <v>施湾支行</v>
      </c>
      <c r="BC97" t="s">
        <v>378</v>
      </c>
      <c r="BD97">
        <v>0</v>
      </c>
    </row>
    <row r="98" ht="17.25" spans="25:56">
      <c r="Y98" s="87"/>
      <c r="Z98">
        <f t="shared" si="25"/>
        <v>0</v>
      </c>
      <c r="AA98">
        <f t="shared" si="23"/>
        <v>0</v>
      </c>
      <c r="AB98" s="82" t="s">
        <v>382</v>
      </c>
      <c r="AC98" s="82">
        <v>0</v>
      </c>
      <c r="AD98" s="82">
        <v>0</v>
      </c>
      <c r="AE98" s="82">
        <v>0</v>
      </c>
      <c r="AF98" s="82">
        <v>0</v>
      </c>
      <c r="AG98">
        <f t="shared" si="24"/>
        <v>0</v>
      </c>
      <c r="AI98" s="90" t="s">
        <v>383</v>
      </c>
      <c r="AJ98" s="90" t="s">
        <v>286</v>
      </c>
      <c r="AX98" t="s">
        <v>383</v>
      </c>
      <c r="AY98" t="s">
        <v>286</v>
      </c>
      <c r="BB98" t="str">
        <f t="shared" si="26"/>
        <v>洋泾支行</v>
      </c>
      <c r="BC98" t="s">
        <v>381</v>
      </c>
      <c r="BD98">
        <v>1</v>
      </c>
    </row>
    <row r="99" ht="17.25" spans="25:56">
      <c r="Y99" s="87"/>
      <c r="Z99">
        <f t="shared" si="25"/>
        <v>0</v>
      </c>
      <c r="AA99" t="str">
        <f t="shared" si="23"/>
        <v>南新分理处</v>
      </c>
      <c r="AB99" s="82" t="s">
        <v>110</v>
      </c>
      <c r="AC99" s="82">
        <v>0</v>
      </c>
      <c r="AD99" s="82">
        <v>0</v>
      </c>
      <c r="AE99" s="82">
        <v>0</v>
      </c>
      <c r="AF99" s="82">
        <v>0</v>
      </c>
      <c r="AG99" t="str">
        <f t="shared" si="24"/>
        <v>南新分理处</v>
      </c>
      <c r="AI99" s="90" t="s">
        <v>385</v>
      </c>
      <c r="AJ99" s="90" t="s">
        <v>286</v>
      </c>
      <c r="AX99" t="s">
        <v>385</v>
      </c>
      <c r="AY99" t="s">
        <v>286</v>
      </c>
      <c r="BB99" t="str">
        <f t="shared" si="26"/>
        <v>合庆支行</v>
      </c>
      <c r="BC99" t="s">
        <v>384</v>
      </c>
      <c r="BD99">
        <v>0</v>
      </c>
    </row>
    <row r="100" ht="17.25" spans="25:56">
      <c r="Y100" s="87"/>
      <c r="Z100">
        <f t="shared" si="25"/>
        <v>0</v>
      </c>
      <c r="AA100">
        <f t="shared" si="23"/>
        <v>0</v>
      </c>
      <c r="AB100" s="82" t="s">
        <v>386</v>
      </c>
      <c r="AC100" s="82">
        <v>0</v>
      </c>
      <c r="AD100" s="82">
        <v>0</v>
      </c>
      <c r="AE100" s="82">
        <v>0</v>
      </c>
      <c r="AF100" s="82">
        <v>0</v>
      </c>
      <c r="AG100">
        <f t="shared" si="24"/>
        <v>0</v>
      </c>
      <c r="AI100" s="90" t="s">
        <v>387</v>
      </c>
      <c r="AJ100" s="90" t="s">
        <v>286</v>
      </c>
      <c r="AX100" t="s">
        <v>387</v>
      </c>
      <c r="AY100" t="s">
        <v>286</v>
      </c>
      <c r="BB100" t="str">
        <f t="shared" si="26"/>
        <v>零售市场部</v>
      </c>
      <c r="BC100" t="s">
        <v>206</v>
      </c>
      <c r="BD100">
        <v>0</v>
      </c>
    </row>
    <row r="101" ht="17.25" spans="25:56">
      <c r="Y101" s="87"/>
      <c r="Z101">
        <f t="shared" si="25"/>
        <v>0</v>
      </c>
      <c r="AA101">
        <f t="shared" si="23"/>
        <v>0</v>
      </c>
      <c r="AB101" s="82" t="s">
        <v>388</v>
      </c>
      <c r="AC101" s="82">
        <v>0</v>
      </c>
      <c r="AD101" s="82">
        <v>0</v>
      </c>
      <c r="AE101" s="82">
        <v>0</v>
      </c>
      <c r="AF101" s="82">
        <v>0</v>
      </c>
      <c r="AG101">
        <f t="shared" si="24"/>
        <v>0</v>
      </c>
      <c r="AI101" s="90" t="s">
        <v>389</v>
      </c>
      <c r="AJ101" s="90" t="s">
        <v>286</v>
      </c>
      <c r="AX101" t="s">
        <v>389</v>
      </c>
      <c r="AY101" t="s">
        <v>286</v>
      </c>
      <c r="BB101" t="str">
        <f t="shared" si="26"/>
        <v>严桥支行</v>
      </c>
      <c r="BC101" t="s">
        <v>211</v>
      </c>
      <c r="BD101">
        <v>0</v>
      </c>
    </row>
    <row r="102" ht="17.25" spans="25:56">
      <c r="Y102" s="87"/>
      <c r="Z102">
        <f t="shared" si="25"/>
        <v>0</v>
      </c>
      <c r="AA102" t="str">
        <f t="shared" si="23"/>
        <v>龚路支行</v>
      </c>
      <c r="AB102" s="82" t="s">
        <v>391</v>
      </c>
      <c r="AC102" s="82">
        <v>0</v>
      </c>
      <c r="AD102" s="82">
        <v>0</v>
      </c>
      <c r="AE102" s="82">
        <v>0</v>
      </c>
      <c r="AF102" s="82">
        <v>0</v>
      </c>
      <c r="AG102" t="str">
        <f t="shared" si="24"/>
        <v>龚路支行</v>
      </c>
      <c r="AI102" s="90" t="s">
        <v>392</v>
      </c>
      <c r="AJ102" s="90" t="s">
        <v>286</v>
      </c>
      <c r="AX102" t="s">
        <v>392</v>
      </c>
      <c r="AY102" t="s">
        <v>286</v>
      </c>
      <c r="BB102" t="str">
        <f t="shared" si="26"/>
        <v>三林支行</v>
      </c>
      <c r="BC102" t="s">
        <v>390</v>
      </c>
      <c r="BD102">
        <v>0</v>
      </c>
    </row>
    <row r="103" ht="17.25" spans="25:56">
      <c r="Y103" s="87"/>
      <c r="Z103">
        <f t="shared" si="25"/>
        <v>0</v>
      </c>
      <c r="AA103" t="str">
        <f t="shared" si="23"/>
        <v>江镇支行</v>
      </c>
      <c r="AB103" s="82" t="s">
        <v>394</v>
      </c>
      <c r="AC103" s="82">
        <v>0</v>
      </c>
      <c r="AD103" s="82">
        <v>0</v>
      </c>
      <c r="AE103" s="82">
        <v>0</v>
      </c>
      <c r="AF103" s="82">
        <v>0</v>
      </c>
      <c r="AG103" t="str">
        <f t="shared" si="24"/>
        <v>江镇支行</v>
      </c>
      <c r="AI103" s="90" t="s">
        <v>395</v>
      </c>
      <c r="AJ103" s="90" t="s">
        <v>286</v>
      </c>
      <c r="AX103" t="s">
        <v>395</v>
      </c>
      <c r="AY103" t="s">
        <v>286</v>
      </c>
      <c r="BB103" t="str">
        <f t="shared" si="26"/>
        <v>凌桥支行</v>
      </c>
      <c r="BC103" t="s">
        <v>393</v>
      </c>
      <c r="BD103">
        <v>0</v>
      </c>
    </row>
    <row r="104" ht="17.25" spans="25:56">
      <c r="Y104" s="87"/>
      <c r="Z104">
        <f t="shared" si="25"/>
        <v>0</v>
      </c>
      <c r="AA104">
        <f t="shared" si="23"/>
        <v>0</v>
      </c>
      <c r="AB104" s="82" t="s">
        <v>397</v>
      </c>
      <c r="AC104" s="82">
        <v>0</v>
      </c>
      <c r="AD104" s="82">
        <v>0</v>
      </c>
      <c r="AE104" s="82">
        <v>0</v>
      </c>
      <c r="AF104" s="82">
        <v>0</v>
      </c>
      <c r="AG104">
        <f t="shared" si="24"/>
        <v>0</v>
      </c>
      <c r="AI104" s="90" t="s">
        <v>398</v>
      </c>
      <c r="AJ104" s="90" t="s">
        <v>286</v>
      </c>
      <c r="AX104" t="s">
        <v>398</v>
      </c>
      <c r="AY104" t="s">
        <v>286</v>
      </c>
      <c r="BB104" t="str">
        <f t="shared" si="26"/>
        <v>三林支行</v>
      </c>
      <c r="BC104" t="s">
        <v>396</v>
      </c>
      <c r="BD104">
        <v>0</v>
      </c>
    </row>
    <row r="105" ht="17.25" spans="25:56">
      <c r="Y105" s="87"/>
      <c r="Z105">
        <f t="shared" si="25"/>
        <v>0</v>
      </c>
      <c r="AA105" t="str">
        <f t="shared" si="23"/>
        <v>益江分理处</v>
      </c>
      <c r="AB105" s="82" t="s">
        <v>399</v>
      </c>
      <c r="AC105" s="82">
        <v>0</v>
      </c>
      <c r="AD105" s="82">
        <v>0</v>
      </c>
      <c r="AE105" s="82">
        <v>1</v>
      </c>
      <c r="AF105" s="82">
        <v>0</v>
      </c>
      <c r="AG105" t="str">
        <f t="shared" si="24"/>
        <v>益江分理处</v>
      </c>
      <c r="AI105" s="90" t="s">
        <v>400</v>
      </c>
      <c r="AJ105" s="90" t="s">
        <v>286</v>
      </c>
      <c r="AX105" t="s">
        <v>400</v>
      </c>
      <c r="AY105" t="s">
        <v>286</v>
      </c>
      <c r="BB105" t="str">
        <f t="shared" si="26"/>
        <v>益江分理处</v>
      </c>
      <c r="BC105" t="s">
        <v>215</v>
      </c>
      <c r="BD105">
        <v>1</v>
      </c>
    </row>
    <row r="106" ht="17.25" spans="25:56">
      <c r="Y106" s="87"/>
      <c r="Z106">
        <f t="shared" si="25"/>
        <v>0</v>
      </c>
      <c r="AA106" t="str">
        <f t="shared" si="23"/>
        <v>川沙支行</v>
      </c>
      <c r="AB106" s="82" t="s">
        <v>401</v>
      </c>
      <c r="AC106" s="82">
        <v>0</v>
      </c>
      <c r="AD106" s="82">
        <v>0</v>
      </c>
      <c r="AE106" s="82">
        <v>0</v>
      </c>
      <c r="AF106" s="82">
        <v>0</v>
      </c>
      <c r="AG106" t="str">
        <f t="shared" si="24"/>
        <v>川沙支行</v>
      </c>
      <c r="AI106" s="90" t="s">
        <v>402</v>
      </c>
      <c r="AJ106" s="90" t="s">
        <v>286</v>
      </c>
      <c r="AX106" t="s">
        <v>402</v>
      </c>
      <c r="AY106" t="s">
        <v>286</v>
      </c>
      <c r="BB106" t="str">
        <f t="shared" si="26"/>
        <v>零售市场部</v>
      </c>
      <c r="BC106" t="s">
        <v>168</v>
      </c>
      <c r="BD106">
        <v>89</v>
      </c>
    </row>
    <row r="107" ht="17.25" spans="25:56">
      <c r="Y107" s="87"/>
      <c r="Z107">
        <f t="shared" si="25"/>
        <v>0</v>
      </c>
      <c r="AA107" t="str">
        <f t="shared" si="23"/>
        <v>零售市场部</v>
      </c>
      <c r="AB107" s="82" t="s">
        <v>403</v>
      </c>
      <c r="AC107" s="82">
        <v>0</v>
      </c>
      <c r="AD107" s="82">
        <v>0</v>
      </c>
      <c r="AE107" s="82">
        <v>0</v>
      </c>
      <c r="AF107" s="82">
        <v>0</v>
      </c>
      <c r="AG107" t="str">
        <f t="shared" si="24"/>
        <v>零售市场部</v>
      </c>
      <c r="AI107" s="90" t="s">
        <v>404</v>
      </c>
      <c r="AJ107" s="90" t="s">
        <v>286</v>
      </c>
      <c r="AX107" t="s">
        <v>404</v>
      </c>
      <c r="AY107" t="s">
        <v>286</v>
      </c>
      <c r="BB107" t="str">
        <f t="shared" si="26"/>
        <v>新园路支行</v>
      </c>
      <c r="BC107" t="s">
        <v>172</v>
      </c>
      <c r="BD107">
        <v>0</v>
      </c>
    </row>
    <row r="108" ht="17.25" spans="25:56">
      <c r="Y108" s="87"/>
      <c r="Z108">
        <f t="shared" si="25"/>
        <v>0</v>
      </c>
      <c r="AA108" t="str">
        <f t="shared" si="23"/>
        <v>金桥支行</v>
      </c>
      <c r="AB108" s="82" t="s">
        <v>70</v>
      </c>
      <c r="AC108" s="82">
        <v>0</v>
      </c>
      <c r="AD108" s="82">
        <v>0</v>
      </c>
      <c r="AE108" s="82">
        <v>0</v>
      </c>
      <c r="AF108" s="82">
        <v>100000</v>
      </c>
      <c r="AG108" t="str">
        <f t="shared" si="24"/>
        <v>金桥支行</v>
      </c>
      <c r="AI108" s="91" t="s">
        <v>406</v>
      </c>
      <c r="AJ108" s="90" t="s">
        <v>286</v>
      </c>
      <c r="AX108" t="s">
        <v>406</v>
      </c>
      <c r="AY108" t="s">
        <v>286</v>
      </c>
      <c r="BB108" t="str">
        <f t="shared" si="26"/>
        <v>江镇支行</v>
      </c>
      <c r="BC108" t="s">
        <v>405</v>
      </c>
      <c r="BD108">
        <v>0</v>
      </c>
    </row>
    <row r="109" ht="17.25" spans="25:56">
      <c r="Y109" s="87"/>
      <c r="Z109">
        <f t="shared" si="25"/>
        <v>0</v>
      </c>
      <c r="AA109" t="str">
        <f t="shared" si="23"/>
        <v>零售市场部</v>
      </c>
      <c r="AB109" s="82" t="s">
        <v>408</v>
      </c>
      <c r="AC109" s="82">
        <v>0</v>
      </c>
      <c r="AD109" s="82">
        <v>0</v>
      </c>
      <c r="AE109" s="82">
        <v>0</v>
      </c>
      <c r="AF109" s="82">
        <v>0</v>
      </c>
      <c r="AG109" t="str">
        <f t="shared" si="24"/>
        <v>零售市场部</v>
      </c>
      <c r="AI109" s="90" t="s">
        <v>409</v>
      </c>
      <c r="AJ109" s="90" t="s">
        <v>286</v>
      </c>
      <c r="AX109" t="s">
        <v>409</v>
      </c>
      <c r="AY109" t="s">
        <v>286</v>
      </c>
      <c r="BB109" t="str">
        <f t="shared" si="26"/>
        <v>凌兆分理处</v>
      </c>
      <c r="BC109" t="s">
        <v>861</v>
      </c>
      <c r="BD109">
        <v>1</v>
      </c>
    </row>
    <row r="110" ht="17.25" spans="25:56">
      <c r="Y110" s="87"/>
      <c r="Z110">
        <f t="shared" si="25"/>
        <v>0</v>
      </c>
      <c r="AA110" t="str">
        <f t="shared" si="23"/>
        <v>龚路支行</v>
      </c>
      <c r="AB110" s="82" t="s">
        <v>411</v>
      </c>
      <c r="AC110" s="82">
        <v>0</v>
      </c>
      <c r="AD110" s="82">
        <v>0</v>
      </c>
      <c r="AE110" s="82">
        <v>0</v>
      </c>
      <c r="AF110" s="82">
        <v>0</v>
      </c>
      <c r="AG110" t="str">
        <f t="shared" si="24"/>
        <v>龚路支行</v>
      </c>
      <c r="AI110" s="90" t="s">
        <v>412</v>
      </c>
      <c r="AJ110" s="90" t="s">
        <v>286</v>
      </c>
      <c r="AX110" t="s">
        <v>412</v>
      </c>
      <c r="AY110" t="s">
        <v>286</v>
      </c>
      <c r="BB110" t="str">
        <f t="shared" si="26"/>
        <v>金桥支行</v>
      </c>
      <c r="BC110" t="s">
        <v>407</v>
      </c>
      <c r="BD110">
        <v>0</v>
      </c>
    </row>
    <row r="111" ht="17.25" spans="25:56">
      <c r="Y111" s="87"/>
      <c r="Z111">
        <f t="shared" si="25"/>
        <v>0</v>
      </c>
      <c r="AA111" t="str">
        <f t="shared" si="23"/>
        <v>运营管理部业务保障部</v>
      </c>
      <c r="AB111" s="82" t="s">
        <v>414</v>
      </c>
      <c r="AC111" s="82">
        <v>0</v>
      </c>
      <c r="AD111" s="82">
        <v>0</v>
      </c>
      <c r="AE111" s="82">
        <v>0</v>
      </c>
      <c r="AF111" s="82">
        <v>0</v>
      </c>
      <c r="AG111" t="str">
        <f t="shared" si="24"/>
        <v>运营管理部业务保障部</v>
      </c>
      <c r="AI111" s="90" t="s">
        <v>415</v>
      </c>
      <c r="AJ111" s="90" t="s">
        <v>299</v>
      </c>
      <c r="AX111" t="s">
        <v>415</v>
      </c>
      <c r="AY111" t="s">
        <v>299</v>
      </c>
      <c r="BB111" t="str">
        <f t="shared" si="26"/>
        <v>营业部</v>
      </c>
      <c r="BC111" t="s">
        <v>410</v>
      </c>
      <c r="BD111">
        <v>0</v>
      </c>
    </row>
    <row r="112" ht="17.25" spans="25:56">
      <c r="Y112" s="87"/>
      <c r="Z112">
        <f t="shared" si="25"/>
        <v>0</v>
      </c>
      <c r="AA112">
        <f t="shared" si="23"/>
        <v>0</v>
      </c>
      <c r="AB112" s="82" t="s">
        <v>417</v>
      </c>
      <c r="AC112" s="82">
        <v>0</v>
      </c>
      <c r="AD112" s="82">
        <v>0</v>
      </c>
      <c r="AE112" s="82">
        <v>0</v>
      </c>
      <c r="AF112" s="82">
        <v>0</v>
      </c>
      <c r="AG112">
        <f t="shared" si="24"/>
        <v>0</v>
      </c>
      <c r="AI112" s="90" t="s">
        <v>418</v>
      </c>
      <c r="AJ112" s="90" t="s">
        <v>299</v>
      </c>
      <c r="AX112" t="s">
        <v>418</v>
      </c>
      <c r="AY112" t="s">
        <v>299</v>
      </c>
      <c r="BB112" t="str">
        <f t="shared" si="26"/>
        <v>北蔡支行</v>
      </c>
      <c r="BC112" t="s">
        <v>413</v>
      </c>
      <c r="BD112">
        <v>0</v>
      </c>
    </row>
    <row r="113" ht="17.25" spans="25:56">
      <c r="Y113" s="87"/>
      <c r="Z113">
        <f t="shared" si="25"/>
        <v>0</v>
      </c>
      <c r="AA113" t="str">
        <f t="shared" si="23"/>
        <v>办公室</v>
      </c>
      <c r="AB113" s="82" t="s">
        <v>137</v>
      </c>
      <c r="AC113" s="82">
        <v>0</v>
      </c>
      <c r="AD113" s="82">
        <v>0</v>
      </c>
      <c r="AE113" s="82">
        <v>0</v>
      </c>
      <c r="AF113" s="82">
        <v>0</v>
      </c>
      <c r="AG113" t="str">
        <f t="shared" si="24"/>
        <v>办公室</v>
      </c>
      <c r="AI113" s="90" t="s">
        <v>419</v>
      </c>
      <c r="AJ113" s="90" t="s">
        <v>299</v>
      </c>
      <c r="AX113" t="s">
        <v>419</v>
      </c>
      <c r="AY113" t="s">
        <v>299</v>
      </c>
      <c r="BB113" t="str">
        <f t="shared" si="26"/>
        <v>潼港分理处</v>
      </c>
      <c r="BC113" t="s">
        <v>416</v>
      </c>
      <c r="BD113">
        <v>0</v>
      </c>
    </row>
    <row r="114" ht="17.25" spans="25:56">
      <c r="Y114" s="87"/>
      <c r="Z114">
        <f t="shared" si="25"/>
        <v>0</v>
      </c>
      <c r="AA114" t="str">
        <f t="shared" si="23"/>
        <v>民耀分理处</v>
      </c>
      <c r="AB114" s="82" t="s">
        <v>421</v>
      </c>
      <c r="AC114" s="82">
        <v>0</v>
      </c>
      <c r="AD114" s="82">
        <v>0</v>
      </c>
      <c r="AE114" s="82">
        <v>0</v>
      </c>
      <c r="AF114" s="82">
        <v>0</v>
      </c>
      <c r="AG114" t="str">
        <f t="shared" si="24"/>
        <v>民耀分理处</v>
      </c>
      <c r="AI114" s="90" t="s">
        <v>414</v>
      </c>
      <c r="AJ114" s="90" t="s">
        <v>299</v>
      </c>
      <c r="AX114" t="s">
        <v>414</v>
      </c>
      <c r="AY114" t="s">
        <v>299</v>
      </c>
      <c r="BB114" t="str">
        <f t="shared" si="26"/>
        <v>曹路支行</v>
      </c>
      <c r="BC114" t="s">
        <v>226</v>
      </c>
      <c r="BD114">
        <v>0</v>
      </c>
    </row>
    <row r="115" ht="17.25" spans="25:56">
      <c r="Y115" s="87"/>
      <c r="Z115">
        <f t="shared" si="25"/>
        <v>0</v>
      </c>
      <c r="AA115" t="str">
        <f t="shared" si="23"/>
        <v>零售市场部</v>
      </c>
      <c r="AB115" s="82" t="s">
        <v>423</v>
      </c>
      <c r="AC115" s="82">
        <v>0</v>
      </c>
      <c r="AD115" s="82">
        <v>0</v>
      </c>
      <c r="AE115" s="82">
        <v>0</v>
      </c>
      <c r="AF115" s="82">
        <v>0</v>
      </c>
      <c r="AG115" t="str">
        <f t="shared" si="24"/>
        <v>零售市场部</v>
      </c>
      <c r="AI115" s="90" t="s">
        <v>424</v>
      </c>
      <c r="AJ115" s="90" t="s">
        <v>299</v>
      </c>
      <c r="AX115" t="s">
        <v>424</v>
      </c>
      <c r="AY115" t="s">
        <v>299</v>
      </c>
      <c r="BB115" t="str">
        <f t="shared" ref="BB115:BB146" si="27">VLOOKUP(BC115,$AX:$AY,2,FALSE)</f>
        <v>营业部</v>
      </c>
      <c r="BC115" t="s">
        <v>420</v>
      </c>
      <c r="BD115">
        <v>0</v>
      </c>
    </row>
    <row r="116" ht="17.25" spans="25:56">
      <c r="Y116" s="87"/>
      <c r="Z116">
        <f t="shared" si="25"/>
        <v>0</v>
      </c>
      <c r="AA116" t="str">
        <f t="shared" si="23"/>
        <v>金海华城分理处</v>
      </c>
      <c r="AB116" s="82" t="s">
        <v>426</v>
      </c>
      <c r="AC116" s="82">
        <v>0</v>
      </c>
      <c r="AD116" s="82">
        <v>0</v>
      </c>
      <c r="AE116" s="82">
        <v>0</v>
      </c>
      <c r="AF116" s="82">
        <v>0</v>
      </c>
      <c r="AG116" t="str">
        <f t="shared" si="24"/>
        <v>金海华城分理处</v>
      </c>
      <c r="AI116" s="90" t="s">
        <v>427</v>
      </c>
      <c r="AJ116" s="90" t="s">
        <v>299</v>
      </c>
      <c r="AX116" t="s">
        <v>427</v>
      </c>
      <c r="AY116" t="s">
        <v>299</v>
      </c>
      <c r="BB116" t="str">
        <f t="shared" si="27"/>
        <v>六团支行</v>
      </c>
      <c r="BC116" t="s">
        <v>422</v>
      </c>
      <c r="BD116">
        <v>0</v>
      </c>
    </row>
    <row r="117" ht="17.25" spans="25:56">
      <c r="Y117" s="87"/>
      <c r="Z117">
        <f t="shared" si="25"/>
        <v>0</v>
      </c>
      <c r="AA117">
        <f t="shared" si="23"/>
        <v>0</v>
      </c>
      <c r="AB117" s="82" t="s">
        <v>429</v>
      </c>
      <c r="AC117" s="82">
        <v>0</v>
      </c>
      <c r="AD117" s="82">
        <v>0</v>
      </c>
      <c r="AE117" s="82">
        <v>0</v>
      </c>
      <c r="AF117" s="82">
        <v>0</v>
      </c>
      <c r="AG117">
        <f t="shared" si="24"/>
        <v>0</v>
      </c>
      <c r="AI117" s="90" t="s">
        <v>430</v>
      </c>
      <c r="AJ117" s="90" t="s">
        <v>299</v>
      </c>
      <c r="AX117" t="s">
        <v>430</v>
      </c>
      <c r="AY117" t="s">
        <v>299</v>
      </c>
      <c r="BB117" t="str">
        <f t="shared" si="27"/>
        <v>香山分理处</v>
      </c>
      <c r="BC117" t="s">
        <v>425</v>
      </c>
      <c r="BD117">
        <v>0</v>
      </c>
    </row>
    <row r="118" ht="17.25" spans="25:56">
      <c r="Y118" s="87"/>
      <c r="Z118">
        <f t="shared" si="25"/>
        <v>0</v>
      </c>
      <c r="AA118" t="str">
        <f t="shared" si="23"/>
        <v>龚路支行</v>
      </c>
      <c r="AB118" s="82" t="s">
        <v>432</v>
      </c>
      <c r="AC118" s="82">
        <v>0</v>
      </c>
      <c r="AD118" s="82">
        <v>0</v>
      </c>
      <c r="AE118" s="82">
        <v>0</v>
      </c>
      <c r="AF118" s="82">
        <v>0</v>
      </c>
      <c r="AG118" t="str">
        <f t="shared" si="24"/>
        <v>龚路支行</v>
      </c>
      <c r="AI118" s="90" t="s">
        <v>433</v>
      </c>
      <c r="AJ118" s="90" t="s">
        <v>299</v>
      </c>
      <c r="AX118" t="s">
        <v>433</v>
      </c>
      <c r="AY118" t="s">
        <v>299</v>
      </c>
      <c r="BB118" t="str">
        <f t="shared" si="27"/>
        <v>江镇支行</v>
      </c>
      <c r="BC118" t="s">
        <v>428</v>
      </c>
      <c r="BD118">
        <v>0</v>
      </c>
    </row>
    <row r="119" ht="17.25" spans="25:56">
      <c r="Y119" s="87"/>
      <c r="Z119">
        <f t="shared" si="25"/>
        <v>0</v>
      </c>
      <c r="AA119" t="str">
        <f t="shared" si="23"/>
        <v>花木支行</v>
      </c>
      <c r="AB119" s="82" t="s">
        <v>435</v>
      </c>
      <c r="AC119" s="82">
        <v>0</v>
      </c>
      <c r="AD119" s="82">
        <v>0</v>
      </c>
      <c r="AE119" s="82">
        <v>0</v>
      </c>
      <c r="AF119" s="82">
        <v>0</v>
      </c>
      <c r="AG119" t="str">
        <f t="shared" si="24"/>
        <v>花木支行</v>
      </c>
      <c r="AI119" s="90" t="s">
        <v>436</v>
      </c>
      <c r="AJ119" s="90" t="s">
        <v>299</v>
      </c>
      <c r="AX119" t="s">
        <v>436</v>
      </c>
      <c r="AY119" t="s">
        <v>299</v>
      </c>
      <c r="BB119" t="str">
        <f t="shared" si="27"/>
        <v>严桥支行</v>
      </c>
      <c r="BC119" t="s">
        <v>431</v>
      </c>
      <c r="BD119">
        <v>0</v>
      </c>
    </row>
    <row r="120" ht="17.25" spans="25:56">
      <c r="Y120" s="87"/>
      <c r="Z120">
        <f t="shared" si="25"/>
        <v>0</v>
      </c>
      <c r="AA120" t="str">
        <f t="shared" si="23"/>
        <v>高桥支行</v>
      </c>
      <c r="AB120" s="82" t="s">
        <v>438</v>
      </c>
      <c r="AC120" s="82">
        <v>0</v>
      </c>
      <c r="AD120" s="82">
        <v>0</v>
      </c>
      <c r="AE120" s="82">
        <v>0</v>
      </c>
      <c r="AF120" s="82">
        <v>0</v>
      </c>
      <c r="AG120" t="str">
        <f t="shared" si="24"/>
        <v>高桥支行</v>
      </c>
      <c r="AI120" s="90" t="s">
        <v>439</v>
      </c>
      <c r="AJ120" s="90" t="s">
        <v>299</v>
      </c>
      <c r="AX120" t="s">
        <v>439</v>
      </c>
      <c r="AY120" t="s">
        <v>299</v>
      </c>
      <c r="BB120" t="str">
        <f t="shared" si="27"/>
        <v>蔡路支行</v>
      </c>
      <c r="BC120" t="s">
        <v>434</v>
      </c>
      <c r="BD120">
        <v>0</v>
      </c>
    </row>
    <row r="121" ht="17.25" spans="25:56">
      <c r="Y121" s="87"/>
      <c r="Z121">
        <f t="shared" si="25"/>
        <v>0</v>
      </c>
      <c r="AA121">
        <f t="shared" si="23"/>
        <v>0</v>
      </c>
      <c r="AB121" s="82" t="s">
        <v>441</v>
      </c>
      <c r="AC121" s="82">
        <v>0</v>
      </c>
      <c r="AD121" s="82">
        <v>0</v>
      </c>
      <c r="AE121" s="82">
        <v>0</v>
      </c>
      <c r="AF121" s="82">
        <v>0</v>
      </c>
      <c r="AG121">
        <f t="shared" si="24"/>
        <v>0</v>
      </c>
      <c r="AI121" s="90" t="s">
        <v>442</v>
      </c>
      <c r="AJ121" s="90" t="s">
        <v>299</v>
      </c>
      <c r="AX121" t="s">
        <v>442</v>
      </c>
      <c r="AY121" t="s">
        <v>299</v>
      </c>
      <c r="BB121" t="str">
        <f t="shared" si="27"/>
        <v>唐镇支行</v>
      </c>
      <c r="BC121" t="s">
        <v>437</v>
      </c>
      <c r="BD121">
        <v>0</v>
      </c>
    </row>
    <row r="122" ht="17.25" spans="25:56">
      <c r="Y122" s="87"/>
      <c r="Z122">
        <f t="shared" si="25"/>
        <v>0</v>
      </c>
      <c r="AA122" t="str">
        <f t="shared" si="23"/>
        <v>潼港分理处</v>
      </c>
      <c r="AB122" s="82" t="s">
        <v>443</v>
      </c>
      <c r="AC122" s="82">
        <v>0</v>
      </c>
      <c r="AD122" s="82">
        <v>0</v>
      </c>
      <c r="AE122" s="82">
        <v>0</v>
      </c>
      <c r="AF122" s="82">
        <v>0</v>
      </c>
      <c r="AG122" t="str">
        <f t="shared" si="24"/>
        <v>潼港分理处</v>
      </c>
      <c r="AI122" s="90" t="s">
        <v>444</v>
      </c>
      <c r="AJ122" s="90" t="s">
        <v>299</v>
      </c>
      <c r="AX122" t="s">
        <v>444</v>
      </c>
      <c r="AY122" t="s">
        <v>299</v>
      </c>
      <c r="BB122" t="str">
        <f t="shared" si="27"/>
        <v>东波分理处</v>
      </c>
      <c r="BC122" t="s">
        <v>440</v>
      </c>
      <c r="BD122">
        <v>0</v>
      </c>
    </row>
    <row r="123" ht="17.25" spans="25:56">
      <c r="Y123" s="87"/>
      <c r="Z123">
        <f t="shared" si="25"/>
        <v>0</v>
      </c>
      <c r="AA123" t="str">
        <f t="shared" si="23"/>
        <v>零售市场部</v>
      </c>
      <c r="AB123" s="82" t="s">
        <v>77</v>
      </c>
      <c r="AC123" s="82">
        <v>0</v>
      </c>
      <c r="AD123" s="82">
        <v>0</v>
      </c>
      <c r="AE123" s="82">
        <v>0</v>
      </c>
      <c r="AF123" s="82">
        <v>50000</v>
      </c>
      <c r="AG123" t="str">
        <f t="shared" si="24"/>
        <v>零售市场部</v>
      </c>
      <c r="AI123" s="90" t="s">
        <v>445</v>
      </c>
      <c r="AJ123" s="90" t="s">
        <v>299</v>
      </c>
      <c r="AX123" t="s">
        <v>445</v>
      </c>
      <c r="AY123" t="s">
        <v>299</v>
      </c>
      <c r="BB123" t="str">
        <f t="shared" si="27"/>
        <v>零售市场部</v>
      </c>
      <c r="BC123" t="s">
        <v>179</v>
      </c>
      <c r="BD123">
        <v>16</v>
      </c>
    </row>
    <row r="124" ht="17.25" spans="25:56">
      <c r="Y124" s="87"/>
      <c r="Z124">
        <f t="shared" si="25"/>
        <v>0</v>
      </c>
      <c r="AA124">
        <f t="shared" si="23"/>
        <v>0</v>
      </c>
      <c r="AB124" s="82" t="s">
        <v>447</v>
      </c>
      <c r="AC124" s="82">
        <v>0</v>
      </c>
      <c r="AD124" s="82">
        <v>0</v>
      </c>
      <c r="AE124" s="82">
        <v>0</v>
      </c>
      <c r="AF124" s="82">
        <v>0</v>
      </c>
      <c r="AG124">
        <f t="shared" si="24"/>
        <v>0</v>
      </c>
      <c r="AI124" s="90" t="s">
        <v>448</v>
      </c>
      <c r="AJ124" s="90" t="s">
        <v>299</v>
      </c>
      <c r="AX124" t="s">
        <v>448</v>
      </c>
      <c r="AY124" t="s">
        <v>299</v>
      </c>
      <c r="BB124" t="str">
        <f t="shared" si="27"/>
        <v>芳华分理处</v>
      </c>
      <c r="BC124" t="s">
        <v>232</v>
      </c>
      <c r="BD124">
        <v>0</v>
      </c>
    </row>
    <row r="125" ht="17.25" spans="25:56">
      <c r="Y125" s="87"/>
      <c r="Z125">
        <f t="shared" si="25"/>
        <v>0</v>
      </c>
      <c r="AA125" t="str">
        <f t="shared" si="23"/>
        <v>香山分理处</v>
      </c>
      <c r="AB125" s="82" t="s">
        <v>183</v>
      </c>
      <c r="AC125" s="82">
        <v>0</v>
      </c>
      <c r="AD125" s="82">
        <v>0</v>
      </c>
      <c r="AE125" s="82">
        <v>0</v>
      </c>
      <c r="AF125" s="82">
        <v>0</v>
      </c>
      <c r="AG125" t="str">
        <f t="shared" si="24"/>
        <v>香山分理处</v>
      </c>
      <c r="AI125" s="90" t="s">
        <v>450</v>
      </c>
      <c r="AJ125" s="90" t="s">
        <v>299</v>
      </c>
      <c r="AX125" t="s">
        <v>450</v>
      </c>
      <c r="AY125" t="s">
        <v>299</v>
      </c>
      <c r="BB125" t="str">
        <f t="shared" si="27"/>
        <v>民耀分理处</v>
      </c>
      <c r="BC125" t="s">
        <v>446</v>
      </c>
      <c r="BD125">
        <v>0</v>
      </c>
    </row>
    <row r="126" ht="17.25" spans="25:56">
      <c r="Y126" s="87"/>
      <c r="Z126">
        <f t="shared" si="25"/>
        <v>0</v>
      </c>
      <c r="AA126" t="str">
        <f t="shared" si="23"/>
        <v>王港支行</v>
      </c>
      <c r="AB126" s="82" t="s">
        <v>452</v>
      </c>
      <c r="AC126" s="82">
        <v>0</v>
      </c>
      <c r="AD126" s="82">
        <v>0</v>
      </c>
      <c r="AE126" s="82">
        <v>0</v>
      </c>
      <c r="AF126" s="82">
        <v>0</v>
      </c>
      <c r="AG126" t="str">
        <f t="shared" si="24"/>
        <v>王港支行</v>
      </c>
      <c r="AI126" s="90" t="s">
        <v>453</v>
      </c>
      <c r="AJ126" s="90" t="s">
        <v>299</v>
      </c>
      <c r="AX126" t="s">
        <v>453</v>
      </c>
      <c r="AY126" t="s">
        <v>299</v>
      </c>
      <c r="BB126" t="str">
        <f t="shared" si="27"/>
        <v>金杨支行</v>
      </c>
      <c r="BC126" t="s">
        <v>449</v>
      </c>
      <c r="BD126">
        <v>0</v>
      </c>
    </row>
    <row r="127" ht="17.25" spans="25:56">
      <c r="Y127" s="87"/>
      <c r="Z127">
        <f t="shared" si="25"/>
        <v>0</v>
      </c>
      <c r="AA127">
        <f t="shared" si="23"/>
        <v>0</v>
      </c>
      <c r="AB127" s="82" t="s">
        <v>454</v>
      </c>
      <c r="AC127" s="82">
        <v>0</v>
      </c>
      <c r="AD127" s="82">
        <v>0</v>
      </c>
      <c r="AE127" s="82">
        <v>0</v>
      </c>
      <c r="AF127" s="82">
        <v>0</v>
      </c>
      <c r="AG127">
        <f t="shared" si="24"/>
        <v>0</v>
      </c>
      <c r="AI127" s="90" t="s">
        <v>455</v>
      </c>
      <c r="AJ127" s="90" t="s">
        <v>299</v>
      </c>
      <c r="AX127" t="s">
        <v>455</v>
      </c>
      <c r="AY127" t="s">
        <v>299</v>
      </c>
      <c r="BB127" t="str">
        <f t="shared" si="27"/>
        <v>杨思支行</v>
      </c>
      <c r="BC127" t="s">
        <v>451</v>
      </c>
      <c r="BD127">
        <v>0</v>
      </c>
    </row>
    <row r="128" ht="17.25" spans="25:56">
      <c r="Y128" s="87"/>
      <c r="Z128">
        <f t="shared" si="25"/>
        <v>0</v>
      </c>
      <c r="AA128" t="str">
        <f t="shared" si="23"/>
        <v>公司金融部</v>
      </c>
      <c r="AB128" s="82" t="s">
        <v>201</v>
      </c>
      <c r="AC128" s="82">
        <v>0</v>
      </c>
      <c r="AD128" s="82">
        <v>0</v>
      </c>
      <c r="AE128" s="82">
        <v>0</v>
      </c>
      <c r="AF128" s="82">
        <v>0</v>
      </c>
      <c r="AG128" t="str">
        <f t="shared" si="24"/>
        <v>公司金融部</v>
      </c>
      <c r="AI128" s="90" t="s">
        <v>456</v>
      </c>
      <c r="AJ128" s="90" t="s">
        <v>299</v>
      </c>
      <c r="AX128" t="s">
        <v>456</v>
      </c>
      <c r="AY128" t="s">
        <v>299</v>
      </c>
      <c r="BB128" t="str">
        <f t="shared" si="27"/>
        <v>花木支行</v>
      </c>
      <c r="BC128" t="s">
        <v>237</v>
      </c>
      <c r="BD128">
        <v>3</v>
      </c>
    </row>
    <row r="129" ht="17.25" spans="25:56">
      <c r="Y129" s="87"/>
      <c r="Z129">
        <f t="shared" si="25"/>
        <v>0</v>
      </c>
      <c r="AA129" t="str">
        <f t="shared" si="23"/>
        <v>办公室</v>
      </c>
      <c r="AB129" s="82" t="s">
        <v>113</v>
      </c>
      <c r="AC129" s="82">
        <v>0</v>
      </c>
      <c r="AD129" s="82">
        <v>0</v>
      </c>
      <c r="AE129" s="82">
        <v>0</v>
      </c>
      <c r="AF129" s="82">
        <v>0</v>
      </c>
      <c r="AG129" t="str">
        <f t="shared" si="24"/>
        <v>办公室</v>
      </c>
      <c r="AI129" s="90" t="s">
        <v>458</v>
      </c>
      <c r="AJ129" s="90" t="s">
        <v>299</v>
      </c>
      <c r="AX129" t="s">
        <v>458</v>
      </c>
      <c r="AY129" t="s">
        <v>299</v>
      </c>
      <c r="BB129" t="str">
        <f t="shared" si="27"/>
        <v>零售市场部</v>
      </c>
      <c r="BC129" t="s">
        <v>240</v>
      </c>
      <c r="BD129">
        <v>3</v>
      </c>
    </row>
    <row r="130" ht="17.25" spans="25:56">
      <c r="Y130" s="87"/>
      <c r="Z130">
        <f t="shared" si="25"/>
        <v>0</v>
      </c>
      <c r="AA130" t="str">
        <f t="shared" ref="AA130:AA193" si="28">AG130</f>
        <v>王港支行</v>
      </c>
      <c r="AB130" s="82" t="s">
        <v>83</v>
      </c>
      <c r="AC130" s="82">
        <v>0</v>
      </c>
      <c r="AD130" s="82">
        <v>0</v>
      </c>
      <c r="AE130" s="82">
        <v>0</v>
      </c>
      <c r="AF130" s="82">
        <v>0</v>
      </c>
      <c r="AG130" t="str">
        <f t="shared" ref="AG130:AG193" si="29">IFERROR(VLOOKUP(AB130,$AI:$AJ,2,FALSE),0)</f>
        <v>王港支行</v>
      </c>
      <c r="AI130" s="90" t="s">
        <v>460</v>
      </c>
      <c r="AJ130" s="90" t="s">
        <v>299</v>
      </c>
      <c r="AX130" t="s">
        <v>460</v>
      </c>
      <c r="AY130" t="s">
        <v>299</v>
      </c>
      <c r="BB130" t="str">
        <f t="shared" si="27"/>
        <v>唐镇支行</v>
      </c>
      <c r="BC130" t="s">
        <v>457</v>
      </c>
      <c r="BD130">
        <v>0</v>
      </c>
    </row>
    <row r="131" ht="17.25" spans="25:56">
      <c r="Y131" s="87"/>
      <c r="Z131">
        <f t="shared" si="25"/>
        <v>0</v>
      </c>
      <c r="AA131">
        <f t="shared" si="28"/>
        <v>0</v>
      </c>
      <c r="AB131" s="82" t="s">
        <v>462</v>
      </c>
      <c r="AC131" s="82">
        <v>0</v>
      </c>
      <c r="AD131" s="82">
        <v>0</v>
      </c>
      <c r="AE131" s="82">
        <v>0</v>
      </c>
      <c r="AF131" s="82">
        <v>0</v>
      </c>
      <c r="AG131">
        <f t="shared" si="29"/>
        <v>0</v>
      </c>
      <c r="AI131" s="89" t="s">
        <v>463</v>
      </c>
      <c r="AJ131" s="90" t="s">
        <v>299</v>
      </c>
      <c r="AX131" t="s">
        <v>463</v>
      </c>
      <c r="AY131" t="s">
        <v>299</v>
      </c>
      <c r="BB131" t="str">
        <f t="shared" si="27"/>
        <v>新园路支行</v>
      </c>
      <c r="BC131" t="s">
        <v>459</v>
      </c>
      <c r="BD131">
        <v>0</v>
      </c>
    </row>
    <row r="132" ht="17.25" spans="25:56">
      <c r="Y132" s="87"/>
      <c r="Z132">
        <f t="shared" ref="Z132:Z195" si="30">P132-Y132</f>
        <v>0</v>
      </c>
      <c r="AA132" t="str">
        <f t="shared" si="28"/>
        <v>公司金融部</v>
      </c>
      <c r="AB132" s="82" t="s">
        <v>197</v>
      </c>
      <c r="AC132" s="82">
        <v>0</v>
      </c>
      <c r="AD132" s="82">
        <v>0</v>
      </c>
      <c r="AE132" s="82">
        <v>0</v>
      </c>
      <c r="AF132" s="82">
        <v>0</v>
      </c>
      <c r="AG132" t="str">
        <f t="shared" si="29"/>
        <v>公司金融部</v>
      </c>
      <c r="AI132" s="91" t="s">
        <v>465</v>
      </c>
      <c r="AJ132" s="90" t="s">
        <v>299</v>
      </c>
      <c r="AX132" t="s">
        <v>465</v>
      </c>
      <c r="AY132" t="s">
        <v>299</v>
      </c>
      <c r="BB132" t="str">
        <f t="shared" si="27"/>
        <v>香山分理处</v>
      </c>
      <c r="BC132" t="s">
        <v>461</v>
      </c>
      <c r="BD132">
        <v>0</v>
      </c>
    </row>
    <row r="133" ht="17.25" spans="25:56">
      <c r="Y133" s="87"/>
      <c r="Z133">
        <f t="shared" si="30"/>
        <v>0</v>
      </c>
      <c r="AA133">
        <f t="shared" si="28"/>
        <v>0</v>
      </c>
      <c r="AB133" s="82" t="s">
        <v>193</v>
      </c>
      <c r="AC133" s="82">
        <v>0</v>
      </c>
      <c r="AD133" s="82">
        <v>0</v>
      </c>
      <c r="AE133" s="82">
        <v>0</v>
      </c>
      <c r="AF133" s="82">
        <v>0</v>
      </c>
      <c r="AG133">
        <f t="shared" si="29"/>
        <v>0</v>
      </c>
      <c r="AI133" s="90" t="s">
        <v>466</v>
      </c>
      <c r="AJ133" s="90" t="s">
        <v>138</v>
      </c>
      <c r="AX133" t="s">
        <v>466</v>
      </c>
      <c r="AY133" t="s">
        <v>138</v>
      </c>
      <c r="BB133" t="str">
        <f t="shared" si="27"/>
        <v>严桥支行</v>
      </c>
      <c r="BC133" t="s">
        <v>464</v>
      </c>
      <c r="BD133">
        <v>0</v>
      </c>
    </row>
    <row r="134" ht="17.25" spans="25:56">
      <c r="Y134" s="87"/>
      <c r="Z134">
        <f t="shared" si="30"/>
        <v>0</v>
      </c>
      <c r="AA134" t="str">
        <f t="shared" si="28"/>
        <v>公司金融部</v>
      </c>
      <c r="AB134" s="82" t="s">
        <v>208</v>
      </c>
      <c r="AC134" s="82">
        <v>0</v>
      </c>
      <c r="AD134" s="82">
        <v>0</v>
      </c>
      <c r="AE134" s="82">
        <v>0</v>
      </c>
      <c r="AF134" s="82">
        <v>0</v>
      </c>
      <c r="AG134" t="str">
        <f t="shared" si="29"/>
        <v>公司金融部</v>
      </c>
      <c r="AI134" s="90" t="s">
        <v>371</v>
      </c>
      <c r="AJ134" s="90" t="s">
        <v>138</v>
      </c>
      <c r="AX134" t="s">
        <v>371</v>
      </c>
      <c r="AY134" t="s">
        <v>138</v>
      </c>
      <c r="BB134" t="str">
        <f t="shared" si="27"/>
        <v>金杨支行</v>
      </c>
      <c r="BC134" t="s">
        <v>184</v>
      </c>
      <c r="BD134">
        <v>0</v>
      </c>
    </row>
    <row r="135" ht="17.25" spans="25:56">
      <c r="Y135" s="87"/>
      <c r="Z135">
        <f t="shared" si="30"/>
        <v>0</v>
      </c>
      <c r="AA135" t="str">
        <f t="shared" si="28"/>
        <v>运营管理部</v>
      </c>
      <c r="AB135" s="82" t="s">
        <v>409</v>
      </c>
      <c r="AC135" s="82">
        <v>0</v>
      </c>
      <c r="AD135" s="82">
        <v>0</v>
      </c>
      <c r="AE135" s="82">
        <v>0</v>
      </c>
      <c r="AF135" s="82">
        <v>0</v>
      </c>
      <c r="AG135" t="str">
        <f t="shared" si="29"/>
        <v>运营管理部</v>
      </c>
      <c r="AI135" s="90" t="s">
        <v>469</v>
      </c>
      <c r="AJ135" s="90" t="s">
        <v>138</v>
      </c>
      <c r="AX135" t="s">
        <v>469</v>
      </c>
      <c r="AY135" t="s">
        <v>138</v>
      </c>
      <c r="BB135" t="str">
        <f t="shared" si="27"/>
        <v>黄楼支行</v>
      </c>
      <c r="BC135" t="s">
        <v>467</v>
      </c>
      <c r="BD135">
        <v>0</v>
      </c>
    </row>
    <row r="136" ht="17.25" spans="25:56">
      <c r="Y136" s="87"/>
      <c r="Z136">
        <f t="shared" si="30"/>
        <v>0</v>
      </c>
      <c r="AA136" t="str">
        <f t="shared" si="28"/>
        <v>运营管理部</v>
      </c>
      <c r="AB136" s="82" t="s">
        <v>302</v>
      </c>
      <c r="AC136" s="82">
        <v>0</v>
      </c>
      <c r="AD136" s="82">
        <v>0</v>
      </c>
      <c r="AE136" s="82">
        <v>0</v>
      </c>
      <c r="AF136" s="82">
        <v>0</v>
      </c>
      <c r="AG136" t="str">
        <f t="shared" si="29"/>
        <v>运营管理部</v>
      </c>
      <c r="AI136" s="90" t="s">
        <v>470</v>
      </c>
      <c r="AJ136" s="90" t="s">
        <v>138</v>
      </c>
      <c r="AX136" t="s">
        <v>470</v>
      </c>
      <c r="AY136" t="s">
        <v>138</v>
      </c>
      <c r="BB136" t="str">
        <f t="shared" si="27"/>
        <v>孙桥支行</v>
      </c>
      <c r="BC136" t="s">
        <v>468</v>
      </c>
      <c r="BD136">
        <v>0</v>
      </c>
    </row>
    <row r="137" ht="17.25" spans="25:56">
      <c r="Y137" s="87"/>
      <c r="Z137">
        <f t="shared" si="30"/>
        <v>0</v>
      </c>
      <c r="AA137" t="str">
        <f t="shared" si="28"/>
        <v>川沙支行</v>
      </c>
      <c r="AB137" s="82" t="s">
        <v>89</v>
      </c>
      <c r="AC137" s="82">
        <v>0</v>
      </c>
      <c r="AD137" s="82">
        <v>14283</v>
      </c>
      <c r="AE137" s="82">
        <v>0</v>
      </c>
      <c r="AF137" s="82">
        <v>54283</v>
      </c>
      <c r="AG137" t="str">
        <f t="shared" si="29"/>
        <v>川沙支行</v>
      </c>
      <c r="AI137" s="90" t="s">
        <v>472</v>
      </c>
      <c r="AJ137" s="90" t="s">
        <v>138</v>
      </c>
      <c r="AX137" t="s">
        <v>472</v>
      </c>
      <c r="AY137" t="s">
        <v>138</v>
      </c>
      <c r="BB137" t="str">
        <f t="shared" si="27"/>
        <v>零售市场部</v>
      </c>
      <c r="BC137" t="s">
        <v>189</v>
      </c>
      <c r="BD137">
        <v>47</v>
      </c>
    </row>
    <row r="138" ht="17.25" spans="25:56">
      <c r="Y138" s="87"/>
      <c r="Z138">
        <f t="shared" si="30"/>
        <v>0</v>
      </c>
      <c r="AA138" t="str">
        <f t="shared" si="28"/>
        <v>零售市场部</v>
      </c>
      <c r="AB138" s="82" t="s">
        <v>202</v>
      </c>
      <c r="AC138" s="82">
        <v>0</v>
      </c>
      <c r="AD138" s="82">
        <v>0</v>
      </c>
      <c r="AE138" s="82">
        <v>0</v>
      </c>
      <c r="AF138" s="82">
        <v>0</v>
      </c>
      <c r="AG138" t="str">
        <f t="shared" si="29"/>
        <v>零售市场部</v>
      </c>
      <c r="AI138" s="90" t="s">
        <v>474</v>
      </c>
      <c r="AJ138" s="90" t="s">
        <v>138</v>
      </c>
      <c r="AX138" t="s">
        <v>474</v>
      </c>
      <c r="AY138" t="s">
        <v>138</v>
      </c>
      <c r="BB138" t="str">
        <f t="shared" si="27"/>
        <v>合庆支行</v>
      </c>
      <c r="BC138" t="s">
        <v>471</v>
      </c>
      <c r="BD138">
        <v>1</v>
      </c>
    </row>
    <row r="139" ht="17.25" spans="25:56">
      <c r="Y139" s="87"/>
      <c r="Z139">
        <f t="shared" si="30"/>
        <v>0</v>
      </c>
      <c r="AA139" t="str">
        <f t="shared" si="28"/>
        <v>黄楼支行</v>
      </c>
      <c r="AB139" s="82" t="s">
        <v>1049</v>
      </c>
      <c r="AC139" s="82">
        <v>0</v>
      </c>
      <c r="AD139" s="82">
        <v>0</v>
      </c>
      <c r="AE139" s="82">
        <v>1</v>
      </c>
      <c r="AF139" s="82">
        <v>0</v>
      </c>
      <c r="AG139" t="str">
        <f t="shared" si="29"/>
        <v>黄楼支行</v>
      </c>
      <c r="AI139" s="90" t="s">
        <v>476</v>
      </c>
      <c r="AJ139" s="90" t="s">
        <v>138</v>
      </c>
      <c r="AX139" t="s">
        <v>476</v>
      </c>
      <c r="AY139" t="s">
        <v>138</v>
      </c>
      <c r="BB139" t="str">
        <f t="shared" si="27"/>
        <v>严桥支行</v>
      </c>
      <c r="BC139" t="s">
        <v>473</v>
      </c>
      <c r="BD139">
        <v>0</v>
      </c>
    </row>
    <row r="140" ht="17.25" spans="25:56">
      <c r="Y140" s="87"/>
      <c r="Z140">
        <f t="shared" si="30"/>
        <v>0</v>
      </c>
      <c r="AA140" t="str">
        <f t="shared" si="28"/>
        <v>人力资源部</v>
      </c>
      <c r="AB140" s="82" t="s">
        <v>187</v>
      </c>
      <c r="AC140" s="82">
        <v>0</v>
      </c>
      <c r="AD140" s="82">
        <v>0</v>
      </c>
      <c r="AE140" s="82">
        <v>0</v>
      </c>
      <c r="AF140" s="82">
        <v>0</v>
      </c>
      <c r="AG140" t="str">
        <f t="shared" si="29"/>
        <v>人力资源部</v>
      </c>
      <c r="AI140" s="90" t="s">
        <v>479</v>
      </c>
      <c r="AJ140" s="90" t="s">
        <v>138</v>
      </c>
      <c r="AX140" t="s">
        <v>479</v>
      </c>
      <c r="AY140" t="s">
        <v>138</v>
      </c>
      <c r="BB140" t="str">
        <f t="shared" si="27"/>
        <v>张江支行</v>
      </c>
      <c r="BC140" t="s">
        <v>475</v>
      </c>
      <c r="BD140">
        <v>0</v>
      </c>
    </row>
    <row r="141" ht="17.25" spans="25:56">
      <c r="Y141" s="87"/>
      <c r="Z141">
        <f t="shared" si="30"/>
        <v>0</v>
      </c>
      <c r="AA141" t="str">
        <f t="shared" si="28"/>
        <v>洋泾支行</v>
      </c>
      <c r="AB141" s="82" t="s">
        <v>478</v>
      </c>
      <c r="AC141" s="82">
        <v>0</v>
      </c>
      <c r="AD141" s="82">
        <v>0</v>
      </c>
      <c r="AE141" s="82">
        <v>0</v>
      </c>
      <c r="AF141" s="82">
        <v>0</v>
      </c>
      <c r="AG141" t="str">
        <f t="shared" si="29"/>
        <v>洋泾支行</v>
      </c>
      <c r="AI141" s="91" t="s">
        <v>80</v>
      </c>
      <c r="AJ141" s="90" t="s">
        <v>99</v>
      </c>
      <c r="AX141" t="s">
        <v>80</v>
      </c>
      <c r="AY141" t="s">
        <v>99</v>
      </c>
      <c r="BB141" t="str">
        <f t="shared" si="27"/>
        <v>东沟支行</v>
      </c>
      <c r="BC141" t="s">
        <v>477</v>
      </c>
      <c r="BD141">
        <v>3</v>
      </c>
    </row>
    <row r="142" ht="17.25" spans="25:56">
      <c r="Y142" s="87"/>
      <c r="Z142">
        <f t="shared" si="30"/>
        <v>0</v>
      </c>
      <c r="AA142" t="str">
        <f t="shared" si="28"/>
        <v>高东支行</v>
      </c>
      <c r="AB142" s="82" t="s">
        <v>480</v>
      </c>
      <c r="AC142" s="82">
        <v>0</v>
      </c>
      <c r="AD142" s="82">
        <v>0</v>
      </c>
      <c r="AE142" s="82">
        <v>0</v>
      </c>
      <c r="AF142" s="82">
        <v>0</v>
      </c>
      <c r="AG142" t="str">
        <f t="shared" si="29"/>
        <v>高东支行</v>
      </c>
      <c r="AI142" s="90" t="s">
        <v>483</v>
      </c>
      <c r="AJ142" s="90" t="s">
        <v>99</v>
      </c>
      <c r="AX142" t="s">
        <v>483</v>
      </c>
      <c r="AY142" t="s">
        <v>99</v>
      </c>
      <c r="BB142" t="str">
        <f t="shared" si="27"/>
        <v>金桥支行</v>
      </c>
      <c r="BC142" t="s">
        <v>249</v>
      </c>
      <c r="BD142">
        <v>1</v>
      </c>
    </row>
    <row r="143" ht="17.25" spans="25:56">
      <c r="Y143" s="87"/>
      <c r="Z143">
        <f t="shared" si="30"/>
        <v>0</v>
      </c>
      <c r="AA143">
        <f t="shared" si="28"/>
        <v>0</v>
      </c>
      <c r="AB143" s="82" t="s">
        <v>482</v>
      </c>
      <c r="AC143" s="82">
        <v>0</v>
      </c>
      <c r="AD143" s="82">
        <v>0</v>
      </c>
      <c r="AE143" s="82">
        <v>0</v>
      </c>
      <c r="AF143" s="82">
        <v>0</v>
      </c>
      <c r="AG143">
        <f t="shared" si="29"/>
        <v>0</v>
      </c>
      <c r="AI143" s="90" t="s">
        <v>485</v>
      </c>
      <c r="AJ143" s="90" t="s">
        <v>99</v>
      </c>
      <c r="AX143" t="s">
        <v>485</v>
      </c>
      <c r="AY143" t="s">
        <v>99</v>
      </c>
      <c r="BB143" t="str">
        <f t="shared" si="27"/>
        <v>高桥支行</v>
      </c>
      <c r="BC143" t="s">
        <v>481</v>
      </c>
      <c r="BD143">
        <v>0</v>
      </c>
    </row>
    <row r="144" ht="17.25" spans="25:56">
      <c r="Y144" s="87"/>
      <c r="Z144">
        <f t="shared" si="30"/>
        <v>0</v>
      </c>
      <c r="AA144" t="str">
        <f t="shared" si="28"/>
        <v>高行支行</v>
      </c>
      <c r="AB144" s="82" t="s">
        <v>122</v>
      </c>
      <c r="AC144" s="82">
        <v>0</v>
      </c>
      <c r="AD144" s="82">
        <v>0</v>
      </c>
      <c r="AE144" s="82">
        <v>0</v>
      </c>
      <c r="AF144" s="82">
        <v>0</v>
      </c>
      <c r="AG144" t="str">
        <f t="shared" si="29"/>
        <v>高行支行</v>
      </c>
      <c r="AI144" s="90" t="s">
        <v>488</v>
      </c>
      <c r="AJ144" s="90" t="s">
        <v>99</v>
      </c>
      <c r="AX144" t="s">
        <v>488</v>
      </c>
      <c r="AY144" t="s">
        <v>99</v>
      </c>
      <c r="BB144" t="str">
        <f t="shared" si="27"/>
        <v>香山分理处</v>
      </c>
      <c r="BC144" t="s">
        <v>484</v>
      </c>
      <c r="BD144">
        <v>0</v>
      </c>
    </row>
    <row r="145" ht="17.25" spans="25:56">
      <c r="Y145" s="87"/>
      <c r="Z145">
        <f t="shared" si="30"/>
        <v>0</v>
      </c>
      <c r="AA145" t="str">
        <f t="shared" si="28"/>
        <v>杨思支行</v>
      </c>
      <c r="AB145" s="82" t="s">
        <v>487</v>
      </c>
      <c r="AC145" s="82">
        <v>0</v>
      </c>
      <c r="AD145" s="82">
        <v>0</v>
      </c>
      <c r="AE145" s="82">
        <v>0</v>
      </c>
      <c r="AF145" s="82">
        <v>0</v>
      </c>
      <c r="AG145" t="str">
        <f t="shared" si="29"/>
        <v>杨思支行</v>
      </c>
      <c r="AI145" s="90" t="s">
        <v>490</v>
      </c>
      <c r="AJ145" s="90" t="s">
        <v>99</v>
      </c>
      <c r="AX145" t="s">
        <v>490</v>
      </c>
      <c r="AY145" t="s">
        <v>99</v>
      </c>
      <c r="BB145" t="str">
        <f t="shared" si="27"/>
        <v>御桥分理处</v>
      </c>
      <c r="BC145" t="s">
        <v>486</v>
      </c>
      <c r="BD145">
        <v>1</v>
      </c>
    </row>
    <row r="146" ht="17.25" spans="25:56">
      <c r="Y146" s="87"/>
      <c r="Z146">
        <f t="shared" si="30"/>
        <v>0</v>
      </c>
      <c r="AA146" t="str">
        <f t="shared" si="28"/>
        <v>高东支行</v>
      </c>
      <c r="AB146" s="82" t="s">
        <v>489</v>
      </c>
      <c r="AC146" s="82">
        <v>0</v>
      </c>
      <c r="AD146" s="82">
        <v>0</v>
      </c>
      <c r="AE146" s="82">
        <v>0</v>
      </c>
      <c r="AF146" s="82">
        <v>0</v>
      </c>
      <c r="AG146" t="str">
        <f t="shared" si="29"/>
        <v>高东支行</v>
      </c>
      <c r="AI146" s="90" t="s">
        <v>492</v>
      </c>
      <c r="AJ146" s="90" t="s">
        <v>99</v>
      </c>
      <c r="AX146" t="s">
        <v>492</v>
      </c>
      <c r="AY146" t="s">
        <v>99</v>
      </c>
      <c r="BB146" t="str">
        <f t="shared" si="27"/>
        <v>洋泾支行</v>
      </c>
      <c r="BC146" t="s">
        <v>194</v>
      </c>
      <c r="BD146">
        <v>0</v>
      </c>
    </row>
    <row r="147" ht="17.25" spans="25:56">
      <c r="Y147" s="87"/>
      <c r="Z147">
        <f t="shared" si="30"/>
        <v>0</v>
      </c>
      <c r="AA147" t="str">
        <f t="shared" si="28"/>
        <v>妙境支行</v>
      </c>
      <c r="AB147" s="82" t="s">
        <v>209</v>
      </c>
      <c r="AC147" s="82">
        <v>0</v>
      </c>
      <c r="AD147" s="82">
        <v>0</v>
      </c>
      <c r="AE147" s="82">
        <v>0</v>
      </c>
      <c r="AF147" s="82">
        <v>0</v>
      </c>
      <c r="AG147" t="str">
        <f t="shared" si="29"/>
        <v>妙境支行</v>
      </c>
      <c r="AI147" s="90" t="s">
        <v>495</v>
      </c>
      <c r="AJ147" s="90" t="s">
        <v>99</v>
      </c>
      <c r="AX147" t="s">
        <v>495</v>
      </c>
      <c r="AY147" t="s">
        <v>99</v>
      </c>
      <c r="BB147" t="str">
        <f t="shared" ref="BB147:BB178" si="31">VLOOKUP(BC147,$AX:$AY,2,FALSE)</f>
        <v>合庆支行</v>
      </c>
      <c r="BC147" t="s">
        <v>491</v>
      </c>
      <c r="BD147">
        <v>0</v>
      </c>
    </row>
    <row r="148" ht="17.25" spans="25:56">
      <c r="Y148" s="87"/>
      <c r="Z148">
        <f t="shared" si="30"/>
        <v>0</v>
      </c>
      <c r="AA148">
        <f t="shared" si="28"/>
        <v>0</v>
      </c>
      <c r="AB148" s="82" t="s">
        <v>494</v>
      </c>
      <c r="AC148" s="82">
        <v>0</v>
      </c>
      <c r="AD148" s="82">
        <v>0</v>
      </c>
      <c r="AE148" s="82">
        <v>0</v>
      </c>
      <c r="AF148" s="82">
        <v>0</v>
      </c>
      <c r="AG148">
        <f t="shared" si="29"/>
        <v>0</v>
      </c>
      <c r="AI148" s="90" t="s">
        <v>498</v>
      </c>
      <c r="AJ148" s="90" t="s">
        <v>99</v>
      </c>
      <c r="AX148" t="s">
        <v>498</v>
      </c>
      <c r="AY148" t="s">
        <v>99</v>
      </c>
      <c r="BB148" t="str">
        <f t="shared" si="31"/>
        <v>张江支行</v>
      </c>
      <c r="BC148" t="s">
        <v>493</v>
      </c>
      <c r="BD148">
        <v>4</v>
      </c>
    </row>
    <row r="149" ht="17.25" spans="25:56">
      <c r="Y149" s="87"/>
      <c r="Z149">
        <f t="shared" si="30"/>
        <v>0</v>
      </c>
      <c r="AA149">
        <f t="shared" si="28"/>
        <v>0</v>
      </c>
      <c r="AB149" s="82" t="s">
        <v>497</v>
      </c>
      <c r="AC149" s="82">
        <v>0</v>
      </c>
      <c r="AD149" s="82">
        <v>0</v>
      </c>
      <c r="AE149" s="82">
        <v>0</v>
      </c>
      <c r="AF149" s="82">
        <v>0</v>
      </c>
      <c r="AG149">
        <f t="shared" si="29"/>
        <v>0</v>
      </c>
      <c r="AI149" s="90" t="s">
        <v>501</v>
      </c>
      <c r="AJ149" s="90" t="s">
        <v>99</v>
      </c>
      <c r="AX149" t="s">
        <v>501</v>
      </c>
      <c r="AY149" t="s">
        <v>99</v>
      </c>
      <c r="BB149" t="str">
        <f t="shared" si="31"/>
        <v>曹路支行</v>
      </c>
      <c r="BC149" t="s">
        <v>496</v>
      </c>
      <c r="BD149">
        <v>0</v>
      </c>
    </row>
    <row r="150" ht="17.25" spans="25:56">
      <c r="Y150" s="87"/>
      <c r="Z150">
        <f t="shared" si="30"/>
        <v>0</v>
      </c>
      <c r="AA150" t="str">
        <f t="shared" si="28"/>
        <v>曹路支行</v>
      </c>
      <c r="AB150" s="82" t="s">
        <v>500</v>
      </c>
      <c r="AC150" s="82">
        <v>0</v>
      </c>
      <c r="AD150" s="82">
        <v>0</v>
      </c>
      <c r="AE150" s="82">
        <v>0</v>
      </c>
      <c r="AF150" s="82">
        <v>0</v>
      </c>
      <c r="AG150" t="str">
        <f t="shared" si="29"/>
        <v>曹路支行</v>
      </c>
      <c r="AI150" s="90" t="s">
        <v>504</v>
      </c>
      <c r="AJ150" s="90" t="s">
        <v>99</v>
      </c>
      <c r="AX150" t="s">
        <v>504</v>
      </c>
      <c r="AY150" t="s">
        <v>99</v>
      </c>
      <c r="BB150" t="str">
        <f t="shared" si="31"/>
        <v>蔡路支行</v>
      </c>
      <c r="BC150" t="s">
        <v>499</v>
      </c>
      <c r="BD150">
        <v>0</v>
      </c>
    </row>
    <row r="151" ht="17.25" spans="25:56">
      <c r="Y151" s="87"/>
      <c r="Z151">
        <f t="shared" si="30"/>
        <v>0</v>
      </c>
      <c r="AA151">
        <f t="shared" si="28"/>
        <v>0</v>
      </c>
      <c r="AB151" s="82" t="s">
        <v>503</v>
      </c>
      <c r="AC151" s="82">
        <v>0</v>
      </c>
      <c r="AD151" s="82">
        <v>0</v>
      </c>
      <c r="AE151" s="82">
        <v>0</v>
      </c>
      <c r="AF151" s="82">
        <v>0</v>
      </c>
      <c r="AG151">
        <f t="shared" si="29"/>
        <v>0</v>
      </c>
      <c r="AI151" s="90" t="s">
        <v>507</v>
      </c>
      <c r="AJ151" s="90" t="s">
        <v>99</v>
      </c>
      <c r="AX151" t="s">
        <v>507</v>
      </c>
      <c r="AY151" t="s">
        <v>99</v>
      </c>
      <c r="BB151" t="str">
        <f t="shared" si="31"/>
        <v>施湾支行</v>
      </c>
      <c r="BC151" t="s">
        <v>502</v>
      </c>
      <c r="BD151">
        <v>0</v>
      </c>
    </row>
    <row r="152" ht="17.25" spans="25:56">
      <c r="Y152" s="87"/>
      <c r="Z152">
        <f t="shared" si="30"/>
        <v>0</v>
      </c>
      <c r="AA152">
        <f t="shared" si="28"/>
        <v>0</v>
      </c>
      <c r="AB152" s="82" t="s">
        <v>506</v>
      </c>
      <c r="AC152" s="82">
        <v>0</v>
      </c>
      <c r="AD152" s="82">
        <v>0</v>
      </c>
      <c r="AE152" s="82">
        <v>0</v>
      </c>
      <c r="AF152" s="82">
        <v>0</v>
      </c>
      <c r="AG152">
        <f t="shared" si="29"/>
        <v>0</v>
      </c>
      <c r="AI152" s="90" t="s">
        <v>509</v>
      </c>
      <c r="AJ152" s="90" t="s">
        <v>99</v>
      </c>
      <c r="AX152" t="s">
        <v>509</v>
      </c>
      <c r="AY152" t="s">
        <v>99</v>
      </c>
      <c r="BB152" t="str">
        <f t="shared" si="31"/>
        <v>南新支行</v>
      </c>
      <c r="BC152" t="s">
        <v>747</v>
      </c>
      <c r="BD152">
        <v>2</v>
      </c>
    </row>
    <row r="153" ht="17.25" spans="25:56">
      <c r="Y153" s="87"/>
      <c r="Z153">
        <f t="shared" si="30"/>
        <v>0</v>
      </c>
      <c r="AA153" t="str">
        <f t="shared" si="28"/>
        <v>运营管理部</v>
      </c>
      <c r="AB153" s="82" t="s">
        <v>330</v>
      </c>
      <c r="AC153" s="82">
        <v>0</v>
      </c>
      <c r="AD153" s="82">
        <v>0</v>
      </c>
      <c r="AE153" s="82">
        <v>0</v>
      </c>
      <c r="AF153" s="82">
        <v>0</v>
      </c>
      <c r="AG153" t="str">
        <f t="shared" si="29"/>
        <v>运营管理部</v>
      </c>
      <c r="AI153" s="90" t="s">
        <v>511</v>
      </c>
      <c r="AJ153" s="90" t="s">
        <v>99</v>
      </c>
      <c r="AX153" t="s">
        <v>511</v>
      </c>
      <c r="AY153" t="s">
        <v>99</v>
      </c>
      <c r="BB153" t="str">
        <f t="shared" si="31"/>
        <v>杨思支行</v>
      </c>
      <c r="BC153" t="s">
        <v>198</v>
      </c>
      <c r="BD153">
        <v>3</v>
      </c>
    </row>
    <row r="154" ht="17.25" spans="25:56">
      <c r="Y154" s="87"/>
      <c r="Z154">
        <f t="shared" si="30"/>
        <v>0</v>
      </c>
      <c r="AA154" t="str">
        <f t="shared" si="28"/>
        <v>香山分理处</v>
      </c>
      <c r="AB154" s="82" t="s">
        <v>214</v>
      </c>
      <c r="AC154" s="82">
        <v>0</v>
      </c>
      <c r="AD154" s="82">
        <v>0</v>
      </c>
      <c r="AE154" s="82">
        <v>0</v>
      </c>
      <c r="AF154" s="82">
        <v>0</v>
      </c>
      <c r="AG154" t="str">
        <f t="shared" si="29"/>
        <v>香山分理处</v>
      </c>
      <c r="AI154" s="90" t="s">
        <v>513</v>
      </c>
      <c r="AJ154" s="90" t="s">
        <v>99</v>
      </c>
      <c r="AX154" t="s">
        <v>513</v>
      </c>
      <c r="AY154" t="s">
        <v>99</v>
      </c>
      <c r="BB154" t="str">
        <f t="shared" si="31"/>
        <v>花木支行</v>
      </c>
      <c r="BC154" t="s">
        <v>505</v>
      </c>
      <c r="BD154">
        <v>0</v>
      </c>
    </row>
    <row r="155" ht="17.25" spans="25:56">
      <c r="Y155" s="87"/>
      <c r="Z155">
        <f t="shared" si="30"/>
        <v>0</v>
      </c>
      <c r="AA155" t="str">
        <f t="shared" si="28"/>
        <v>高行支行</v>
      </c>
      <c r="AB155" s="82" t="s">
        <v>218</v>
      </c>
      <c r="AC155" s="82">
        <v>0</v>
      </c>
      <c r="AD155" s="82">
        <v>0</v>
      </c>
      <c r="AE155" s="82">
        <v>0</v>
      </c>
      <c r="AF155" s="82">
        <v>0</v>
      </c>
      <c r="AG155" t="str">
        <f t="shared" si="29"/>
        <v>高行支行</v>
      </c>
      <c r="AI155" s="90" t="s">
        <v>515</v>
      </c>
      <c r="AJ155" s="90" t="s">
        <v>99</v>
      </c>
      <c r="AX155" t="s">
        <v>515</v>
      </c>
      <c r="AY155" t="s">
        <v>99</v>
      </c>
      <c r="BB155" t="str">
        <f t="shared" si="31"/>
        <v>高桥支行</v>
      </c>
      <c r="BC155" t="s">
        <v>508</v>
      </c>
      <c r="BD155">
        <v>0</v>
      </c>
    </row>
    <row r="156" ht="17.25" spans="25:56">
      <c r="Y156" s="87"/>
      <c r="Z156">
        <f t="shared" si="30"/>
        <v>0</v>
      </c>
      <c r="AA156" t="str">
        <f t="shared" si="28"/>
        <v>运营管理部</v>
      </c>
      <c r="AB156" s="82" t="s">
        <v>328</v>
      </c>
      <c r="AC156" s="82">
        <v>0</v>
      </c>
      <c r="AD156" s="82">
        <v>0</v>
      </c>
      <c r="AE156" s="82">
        <v>0</v>
      </c>
      <c r="AF156" s="82">
        <v>0</v>
      </c>
      <c r="AG156" t="str">
        <f t="shared" si="29"/>
        <v>运营管理部</v>
      </c>
      <c r="AI156" s="90" t="s">
        <v>518</v>
      </c>
      <c r="AJ156" s="90" t="s">
        <v>99</v>
      </c>
      <c r="AX156" t="s">
        <v>518</v>
      </c>
      <c r="AY156" t="s">
        <v>99</v>
      </c>
      <c r="BB156" t="str">
        <f t="shared" si="31"/>
        <v>杨园支行</v>
      </c>
      <c r="BC156" t="s">
        <v>510</v>
      </c>
      <c r="BD156">
        <v>0</v>
      </c>
    </row>
    <row r="157" ht="17.25" spans="25:56">
      <c r="Y157" s="87"/>
      <c r="Z157">
        <f t="shared" si="30"/>
        <v>0</v>
      </c>
      <c r="AA157">
        <f t="shared" si="28"/>
        <v>0</v>
      </c>
      <c r="AB157" s="82" t="s">
        <v>517</v>
      </c>
      <c r="AC157" s="82">
        <v>0</v>
      </c>
      <c r="AD157" s="82">
        <v>0</v>
      </c>
      <c r="AE157" s="82">
        <v>0</v>
      </c>
      <c r="AF157" s="82">
        <v>0</v>
      </c>
      <c r="AG157">
        <f t="shared" si="29"/>
        <v>0</v>
      </c>
      <c r="AI157" s="90" t="s">
        <v>521</v>
      </c>
      <c r="AJ157" s="90" t="s">
        <v>99</v>
      </c>
      <c r="AX157" t="s">
        <v>521</v>
      </c>
      <c r="AY157" t="s">
        <v>99</v>
      </c>
      <c r="BB157" t="str">
        <f t="shared" si="31"/>
        <v>北蔡支行</v>
      </c>
      <c r="BC157" t="s">
        <v>512</v>
      </c>
      <c r="BD157">
        <v>0</v>
      </c>
    </row>
    <row r="158" ht="17.25" spans="25:56">
      <c r="Y158" s="87"/>
      <c r="Z158">
        <f t="shared" si="30"/>
        <v>0</v>
      </c>
      <c r="AA158" t="str">
        <f t="shared" si="28"/>
        <v>三林支行</v>
      </c>
      <c r="AB158" s="82" t="s">
        <v>520</v>
      </c>
      <c r="AC158" s="82">
        <v>0</v>
      </c>
      <c r="AD158" s="82">
        <v>0</v>
      </c>
      <c r="AE158" s="82">
        <v>0</v>
      </c>
      <c r="AF158" s="82">
        <v>0</v>
      </c>
      <c r="AG158" t="str">
        <f t="shared" si="29"/>
        <v>三林支行</v>
      </c>
      <c r="AI158" s="90" t="s">
        <v>524</v>
      </c>
      <c r="AJ158" s="90" t="s">
        <v>99</v>
      </c>
      <c r="AX158" t="s">
        <v>524</v>
      </c>
      <c r="AY158" t="s">
        <v>99</v>
      </c>
      <c r="BB158" t="str">
        <f t="shared" si="31"/>
        <v>东波分理处</v>
      </c>
      <c r="BC158" t="s">
        <v>514</v>
      </c>
      <c r="BD158">
        <v>0</v>
      </c>
    </row>
    <row r="159" ht="17.25" spans="25:56">
      <c r="Y159" s="87"/>
      <c r="Z159">
        <f t="shared" si="30"/>
        <v>0</v>
      </c>
      <c r="AA159">
        <f t="shared" si="28"/>
        <v>0</v>
      </c>
      <c r="AB159" s="82" t="s">
        <v>523</v>
      </c>
      <c r="AC159" s="82">
        <v>0</v>
      </c>
      <c r="AD159" s="82">
        <v>0</v>
      </c>
      <c r="AE159" s="82">
        <v>0</v>
      </c>
      <c r="AF159" s="82">
        <v>0</v>
      </c>
      <c r="AG159">
        <f t="shared" si="29"/>
        <v>0</v>
      </c>
      <c r="AI159" s="90" t="s">
        <v>527</v>
      </c>
      <c r="AJ159" s="90" t="s">
        <v>99</v>
      </c>
      <c r="AX159" t="s">
        <v>527</v>
      </c>
      <c r="AY159" t="s">
        <v>99</v>
      </c>
      <c r="BB159" t="str">
        <f t="shared" si="31"/>
        <v>五星路支行</v>
      </c>
      <c r="BC159" t="s">
        <v>516</v>
      </c>
      <c r="BD159">
        <v>0</v>
      </c>
    </row>
    <row r="160" ht="17.25" spans="25:56">
      <c r="Y160" s="87"/>
      <c r="Z160">
        <f t="shared" si="30"/>
        <v>0</v>
      </c>
      <c r="AA160" t="str">
        <f t="shared" si="28"/>
        <v>施湾支行</v>
      </c>
      <c r="AB160" s="82" t="s">
        <v>526</v>
      </c>
      <c r="AC160" s="82">
        <v>0</v>
      </c>
      <c r="AD160" s="82">
        <v>0</v>
      </c>
      <c r="AE160" s="82">
        <v>0</v>
      </c>
      <c r="AF160" s="82">
        <v>0</v>
      </c>
      <c r="AG160" t="str">
        <f t="shared" si="29"/>
        <v>施湾支行</v>
      </c>
      <c r="AI160" s="90" t="s">
        <v>530</v>
      </c>
      <c r="AJ160" s="90" t="s">
        <v>99</v>
      </c>
      <c r="AX160" t="s">
        <v>530</v>
      </c>
      <c r="AY160" t="s">
        <v>99</v>
      </c>
      <c r="BB160" t="str">
        <f t="shared" si="31"/>
        <v>营业部</v>
      </c>
      <c r="BC160" t="s">
        <v>519</v>
      </c>
      <c r="BD160">
        <v>0</v>
      </c>
    </row>
    <row r="161" ht="17.25" spans="25:56">
      <c r="Y161" s="87"/>
      <c r="Z161">
        <f t="shared" si="30"/>
        <v>0</v>
      </c>
      <c r="AA161" t="str">
        <f t="shared" si="28"/>
        <v>花木支行</v>
      </c>
      <c r="AB161" s="82" t="s">
        <v>529</v>
      </c>
      <c r="AC161" s="82">
        <v>0</v>
      </c>
      <c r="AD161" s="82">
        <v>0</v>
      </c>
      <c r="AE161" s="82">
        <v>0</v>
      </c>
      <c r="AF161" s="82">
        <v>0</v>
      </c>
      <c r="AG161" t="str">
        <f t="shared" si="29"/>
        <v>花木支行</v>
      </c>
      <c r="AI161" s="90" t="s">
        <v>533</v>
      </c>
      <c r="AJ161" s="90" t="s">
        <v>99</v>
      </c>
      <c r="AX161" t="s">
        <v>533</v>
      </c>
      <c r="AY161" t="s">
        <v>99</v>
      </c>
      <c r="BB161" t="str">
        <f t="shared" si="31"/>
        <v>益江分理处</v>
      </c>
      <c r="BC161" t="s">
        <v>522</v>
      </c>
      <c r="BD161">
        <v>0</v>
      </c>
    </row>
    <row r="162" ht="17.25" spans="25:56">
      <c r="Y162" s="87"/>
      <c r="Z162">
        <f t="shared" si="30"/>
        <v>0</v>
      </c>
      <c r="AA162">
        <f t="shared" si="28"/>
        <v>0</v>
      </c>
      <c r="AB162" s="82" t="s">
        <v>532</v>
      </c>
      <c r="AC162" s="82">
        <v>0</v>
      </c>
      <c r="AD162" s="82">
        <v>0</v>
      </c>
      <c r="AE162" s="82">
        <v>0</v>
      </c>
      <c r="AF162" s="82">
        <v>0</v>
      </c>
      <c r="AG162">
        <f t="shared" si="29"/>
        <v>0</v>
      </c>
      <c r="AI162" s="89" t="s">
        <v>534</v>
      </c>
      <c r="AJ162" s="90" t="s">
        <v>244</v>
      </c>
      <c r="AX162" t="s">
        <v>534</v>
      </c>
      <c r="AY162" t="s">
        <v>244</v>
      </c>
      <c r="BB162" t="e">
        <f t="shared" si="31"/>
        <v>#N/A</v>
      </c>
      <c r="BC162" t="s">
        <v>525</v>
      </c>
      <c r="BD162">
        <v>0</v>
      </c>
    </row>
    <row r="163" ht="17.25" spans="25:56">
      <c r="Y163" s="87"/>
      <c r="Z163">
        <f t="shared" si="30"/>
        <v>0</v>
      </c>
      <c r="AA163" t="str">
        <f t="shared" si="28"/>
        <v>高东支行</v>
      </c>
      <c r="AB163" s="82" t="s">
        <v>222</v>
      </c>
      <c r="AC163" s="82">
        <v>0</v>
      </c>
      <c r="AD163" s="82">
        <v>0</v>
      </c>
      <c r="AE163" s="82">
        <v>0</v>
      </c>
      <c r="AF163" s="82">
        <v>0</v>
      </c>
      <c r="AG163" t="str">
        <f t="shared" si="29"/>
        <v>高东支行</v>
      </c>
      <c r="AI163" s="91" t="s">
        <v>152</v>
      </c>
      <c r="AJ163" s="90" t="s">
        <v>244</v>
      </c>
      <c r="AX163" t="s">
        <v>152</v>
      </c>
      <c r="AY163" t="s">
        <v>244</v>
      </c>
      <c r="BB163" t="str">
        <f t="shared" si="31"/>
        <v>黄楼支行</v>
      </c>
      <c r="BC163" t="s">
        <v>528</v>
      </c>
      <c r="BD163">
        <v>0</v>
      </c>
    </row>
    <row r="164" ht="17.25" spans="25:56">
      <c r="Y164" s="87"/>
      <c r="Z164">
        <f t="shared" si="30"/>
        <v>0</v>
      </c>
      <c r="AA164">
        <f t="shared" si="28"/>
        <v>0</v>
      </c>
      <c r="AB164" s="82" t="s">
        <v>535</v>
      </c>
      <c r="AC164" s="82">
        <v>0</v>
      </c>
      <c r="AD164" s="82">
        <v>0</v>
      </c>
      <c r="AE164" s="82">
        <v>0</v>
      </c>
      <c r="AF164" s="82">
        <v>0</v>
      </c>
      <c r="AG164">
        <f t="shared" si="29"/>
        <v>0</v>
      </c>
      <c r="AI164" s="91" t="s">
        <v>538</v>
      </c>
      <c r="AJ164" s="90" t="s">
        <v>244</v>
      </c>
      <c r="AX164" t="s">
        <v>538</v>
      </c>
      <c r="AY164" t="s">
        <v>244</v>
      </c>
      <c r="BB164" t="str">
        <f t="shared" si="31"/>
        <v>杨园支行</v>
      </c>
      <c r="BC164" t="s">
        <v>531</v>
      </c>
      <c r="BD164">
        <v>0</v>
      </c>
    </row>
    <row r="165" ht="17.25" spans="25:56">
      <c r="Y165" s="87"/>
      <c r="Z165">
        <f t="shared" si="30"/>
        <v>0</v>
      </c>
      <c r="AA165" t="str">
        <f t="shared" si="28"/>
        <v>市场三部</v>
      </c>
      <c r="AB165" s="82" t="s">
        <v>537</v>
      </c>
      <c r="AC165" s="82">
        <v>0</v>
      </c>
      <c r="AD165" s="82">
        <v>0</v>
      </c>
      <c r="AE165" s="82">
        <v>0</v>
      </c>
      <c r="AF165" s="82">
        <v>0</v>
      </c>
      <c r="AG165" t="str">
        <f t="shared" si="29"/>
        <v>市场三部</v>
      </c>
      <c r="AI165" s="90" t="s">
        <v>541</v>
      </c>
      <c r="AJ165" s="90" t="s">
        <v>244</v>
      </c>
      <c r="AX165" t="s">
        <v>541</v>
      </c>
      <c r="AY165" t="s">
        <v>244</v>
      </c>
      <c r="BB165" t="str">
        <f t="shared" si="31"/>
        <v>凌桥支行</v>
      </c>
      <c r="BC165" t="s">
        <v>905</v>
      </c>
      <c r="BD165">
        <v>1</v>
      </c>
    </row>
    <row r="166" ht="17.25" spans="25:56">
      <c r="Y166" s="87"/>
      <c r="Z166">
        <f t="shared" si="30"/>
        <v>0</v>
      </c>
      <c r="AA166">
        <f t="shared" si="28"/>
        <v>0</v>
      </c>
      <c r="AB166" s="82" t="s">
        <v>540</v>
      </c>
      <c r="AC166" s="82">
        <v>0</v>
      </c>
      <c r="AD166" s="82">
        <v>0</v>
      </c>
      <c r="AE166" s="82">
        <v>0</v>
      </c>
      <c r="AF166" s="82">
        <v>0</v>
      </c>
      <c r="AG166">
        <f t="shared" si="29"/>
        <v>0</v>
      </c>
      <c r="AI166" s="90" t="s">
        <v>543</v>
      </c>
      <c r="AJ166" s="90" t="s">
        <v>244</v>
      </c>
      <c r="AX166" t="s">
        <v>543</v>
      </c>
      <c r="AY166" t="s">
        <v>244</v>
      </c>
      <c r="BB166" t="str">
        <f t="shared" si="31"/>
        <v>三林支行</v>
      </c>
      <c r="BC166" t="s">
        <v>252</v>
      </c>
      <c r="BD166">
        <v>0</v>
      </c>
    </row>
    <row r="167" ht="17.25" spans="25:56">
      <c r="Y167" s="87"/>
      <c r="Z167">
        <f t="shared" si="30"/>
        <v>0</v>
      </c>
      <c r="AA167" t="str">
        <f t="shared" si="28"/>
        <v>陆家嘴支行</v>
      </c>
      <c r="AB167" s="82" t="s">
        <v>224</v>
      </c>
      <c r="AC167" s="82">
        <v>0</v>
      </c>
      <c r="AD167" s="82">
        <v>0</v>
      </c>
      <c r="AE167" s="82">
        <v>0</v>
      </c>
      <c r="AF167" s="82">
        <v>0</v>
      </c>
      <c r="AG167" t="str">
        <f t="shared" si="29"/>
        <v>陆家嘴支行</v>
      </c>
      <c r="AI167" s="90" t="s">
        <v>546</v>
      </c>
      <c r="AJ167" s="90" t="s">
        <v>244</v>
      </c>
      <c r="AX167" t="s">
        <v>546</v>
      </c>
      <c r="AY167" t="s">
        <v>244</v>
      </c>
      <c r="BC167" t="s">
        <v>256</v>
      </c>
      <c r="BD167">
        <v>1</v>
      </c>
    </row>
    <row r="168" ht="17.25" spans="25:56">
      <c r="Y168" s="87"/>
      <c r="Z168">
        <f t="shared" si="30"/>
        <v>0</v>
      </c>
      <c r="AA168">
        <f t="shared" si="28"/>
        <v>0</v>
      </c>
      <c r="AB168" s="82" t="s">
        <v>545</v>
      </c>
      <c r="AC168" s="82">
        <v>0</v>
      </c>
      <c r="AD168" s="82">
        <v>70000</v>
      </c>
      <c r="AE168" s="82">
        <v>0</v>
      </c>
      <c r="AF168" s="82">
        <v>70000</v>
      </c>
      <c r="AG168">
        <f t="shared" si="29"/>
        <v>0</v>
      </c>
      <c r="AI168" s="90" t="s">
        <v>548</v>
      </c>
      <c r="AJ168" s="90" t="s">
        <v>244</v>
      </c>
      <c r="AX168" t="s">
        <v>548</v>
      </c>
      <c r="AY168" t="s">
        <v>244</v>
      </c>
      <c r="BC168" t="s">
        <v>536</v>
      </c>
      <c r="BD168">
        <v>0</v>
      </c>
    </row>
    <row r="169" ht="17.25" spans="25:56">
      <c r="Y169" s="87"/>
      <c r="Z169">
        <f t="shared" si="30"/>
        <v>0</v>
      </c>
      <c r="AA169" t="str">
        <f t="shared" si="28"/>
        <v>洋泾支行</v>
      </c>
      <c r="AB169" s="82" t="s">
        <v>95</v>
      </c>
      <c r="AC169" s="82">
        <v>0</v>
      </c>
      <c r="AD169" s="82">
        <v>0</v>
      </c>
      <c r="AE169" s="82">
        <v>0</v>
      </c>
      <c r="AF169" s="82">
        <v>0</v>
      </c>
      <c r="AG169" t="str">
        <f t="shared" si="29"/>
        <v>洋泾支行</v>
      </c>
      <c r="AI169" s="90" t="s">
        <v>551</v>
      </c>
      <c r="AJ169" s="90" t="s">
        <v>244</v>
      </c>
      <c r="AX169" t="s">
        <v>551</v>
      </c>
      <c r="AY169" t="s">
        <v>244</v>
      </c>
      <c r="BC169" t="s">
        <v>539</v>
      </c>
      <c r="BD169">
        <v>0</v>
      </c>
    </row>
    <row r="170" ht="17.25" spans="25:56">
      <c r="Y170" s="87"/>
      <c r="Z170">
        <f t="shared" si="30"/>
        <v>0</v>
      </c>
      <c r="AA170">
        <f t="shared" si="28"/>
        <v>0</v>
      </c>
      <c r="AB170" s="82" t="s">
        <v>550</v>
      </c>
      <c r="AC170" s="82">
        <v>0</v>
      </c>
      <c r="AD170" s="82">
        <v>0</v>
      </c>
      <c r="AE170" s="82">
        <v>0</v>
      </c>
      <c r="AF170" s="82">
        <v>0</v>
      </c>
      <c r="AG170">
        <f t="shared" si="29"/>
        <v>0</v>
      </c>
      <c r="AI170" s="90" t="s">
        <v>554</v>
      </c>
      <c r="AJ170" s="90" t="s">
        <v>244</v>
      </c>
      <c r="AX170" t="s">
        <v>554</v>
      </c>
      <c r="AY170" t="s">
        <v>244</v>
      </c>
      <c r="BC170" t="s">
        <v>542</v>
      </c>
      <c r="BD170">
        <v>0</v>
      </c>
    </row>
    <row r="171" ht="17.25" spans="25:56">
      <c r="Y171" s="87"/>
      <c r="Z171">
        <f t="shared" si="30"/>
        <v>0</v>
      </c>
      <c r="AA171" t="str">
        <f t="shared" si="28"/>
        <v>新园路支行</v>
      </c>
      <c r="AB171" s="82" t="s">
        <v>553</v>
      </c>
      <c r="AC171" s="82">
        <v>0</v>
      </c>
      <c r="AD171" s="82">
        <v>0</v>
      </c>
      <c r="AE171" s="82">
        <v>0</v>
      </c>
      <c r="AF171" s="82">
        <v>0</v>
      </c>
      <c r="AG171" t="str">
        <f t="shared" si="29"/>
        <v>新园路支行</v>
      </c>
      <c r="AI171" s="90" t="s">
        <v>557</v>
      </c>
      <c r="AJ171" s="90" t="s">
        <v>244</v>
      </c>
      <c r="AX171" t="s">
        <v>557</v>
      </c>
      <c r="AY171" t="s">
        <v>244</v>
      </c>
      <c r="BC171" t="s">
        <v>544</v>
      </c>
      <c r="BD171">
        <v>0</v>
      </c>
    </row>
    <row r="172" ht="17.25" spans="25:56">
      <c r="Y172" s="87"/>
      <c r="Z172">
        <f t="shared" si="30"/>
        <v>0</v>
      </c>
      <c r="AA172" t="str">
        <f t="shared" si="28"/>
        <v>六里支行</v>
      </c>
      <c r="AB172" s="82" t="s">
        <v>556</v>
      </c>
      <c r="AC172" s="82">
        <v>0</v>
      </c>
      <c r="AD172" s="82">
        <v>0</v>
      </c>
      <c r="AE172" s="82">
        <v>0</v>
      </c>
      <c r="AF172" s="82">
        <v>0</v>
      </c>
      <c r="AG172" t="str">
        <f t="shared" si="29"/>
        <v>六里支行</v>
      </c>
      <c r="AI172" s="90" t="s">
        <v>559</v>
      </c>
      <c r="AJ172" s="90" t="s">
        <v>244</v>
      </c>
      <c r="AX172" t="s">
        <v>559</v>
      </c>
      <c r="AY172" t="s">
        <v>244</v>
      </c>
      <c r="BC172" t="s">
        <v>547</v>
      </c>
      <c r="BD172">
        <v>0</v>
      </c>
    </row>
    <row r="173" ht="17.25" spans="25:56">
      <c r="Y173" s="87"/>
      <c r="Z173">
        <f t="shared" si="30"/>
        <v>0</v>
      </c>
      <c r="AA173" t="str">
        <f t="shared" si="28"/>
        <v>运营管理部</v>
      </c>
      <c r="AB173" s="82" t="s">
        <v>341</v>
      </c>
      <c r="AC173" s="82">
        <v>0</v>
      </c>
      <c r="AD173" s="82">
        <v>0</v>
      </c>
      <c r="AE173" s="82">
        <v>0</v>
      </c>
      <c r="AF173" s="82">
        <v>0</v>
      </c>
      <c r="AG173" t="str">
        <f t="shared" si="29"/>
        <v>运营管理部</v>
      </c>
      <c r="AI173" s="89" t="s">
        <v>561</v>
      </c>
      <c r="AJ173" s="90" t="s">
        <v>244</v>
      </c>
      <c r="AX173" t="s">
        <v>561</v>
      </c>
      <c r="AY173" t="s">
        <v>244</v>
      </c>
      <c r="BC173" t="s">
        <v>549</v>
      </c>
      <c r="BD173">
        <v>0</v>
      </c>
    </row>
    <row r="174" ht="17.25" spans="25:56">
      <c r="Y174" s="87"/>
      <c r="Z174">
        <f t="shared" si="30"/>
        <v>0</v>
      </c>
      <c r="AA174">
        <f t="shared" si="28"/>
        <v>0</v>
      </c>
      <c r="AB174" s="82" t="s">
        <v>560</v>
      </c>
      <c r="AC174" s="82">
        <v>0</v>
      </c>
      <c r="AD174" s="82">
        <v>0</v>
      </c>
      <c r="AE174" s="82">
        <v>0</v>
      </c>
      <c r="AF174" s="82">
        <v>0</v>
      </c>
      <c r="AG174">
        <f t="shared" si="29"/>
        <v>0</v>
      </c>
      <c r="AI174" s="91" t="s">
        <v>562</v>
      </c>
      <c r="AJ174" s="90" t="s">
        <v>244</v>
      </c>
      <c r="AX174" t="s">
        <v>562</v>
      </c>
      <c r="AY174" t="s">
        <v>244</v>
      </c>
      <c r="BC174" t="s">
        <v>552</v>
      </c>
      <c r="BD174">
        <v>0</v>
      </c>
    </row>
    <row r="175" ht="17.25" spans="25:56">
      <c r="Y175" s="87"/>
      <c r="Z175">
        <f t="shared" si="30"/>
        <v>0</v>
      </c>
      <c r="AA175" t="str">
        <f t="shared" si="28"/>
        <v>零售市场部</v>
      </c>
      <c r="AB175" s="82" t="s">
        <v>101</v>
      </c>
      <c r="AC175" s="82">
        <v>0</v>
      </c>
      <c r="AD175" s="82">
        <v>0</v>
      </c>
      <c r="AE175" s="82">
        <v>0</v>
      </c>
      <c r="AF175" s="82">
        <v>0</v>
      </c>
      <c r="AG175" t="str">
        <f t="shared" si="29"/>
        <v>零售市场部</v>
      </c>
      <c r="AI175" s="91" t="s">
        <v>564</v>
      </c>
      <c r="AJ175" s="90" t="s">
        <v>244</v>
      </c>
      <c r="AX175" t="s">
        <v>564</v>
      </c>
      <c r="AY175" t="s">
        <v>244</v>
      </c>
      <c r="BC175" t="s">
        <v>555</v>
      </c>
      <c r="BD175">
        <v>0</v>
      </c>
    </row>
    <row r="176" ht="17.25" spans="25:56">
      <c r="Y176" s="87"/>
      <c r="Z176">
        <f t="shared" si="30"/>
        <v>0</v>
      </c>
      <c r="AA176">
        <f t="shared" si="28"/>
        <v>0</v>
      </c>
      <c r="AB176" s="82" t="s">
        <v>563</v>
      </c>
      <c r="AC176" s="82">
        <v>0</v>
      </c>
      <c r="AD176" s="82">
        <v>0</v>
      </c>
      <c r="AE176" s="82">
        <v>0</v>
      </c>
      <c r="AF176" s="82">
        <v>0</v>
      </c>
      <c r="AG176">
        <f t="shared" si="29"/>
        <v>0</v>
      </c>
      <c r="AI176" s="90" t="s">
        <v>566</v>
      </c>
      <c r="AJ176" s="90" t="s">
        <v>259</v>
      </c>
      <c r="AX176" t="s">
        <v>566</v>
      </c>
      <c r="AY176" t="s">
        <v>259</v>
      </c>
      <c r="BC176" t="s">
        <v>558</v>
      </c>
      <c r="BD176">
        <v>0</v>
      </c>
    </row>
    <row r="177" ht="17.25" spans="25:56">
      <c r="Y177" s="87"/>
      <c r="Z177">
        <f t="shared" si="30"/>
        <v>0</v>
      </c>
      <c r="AA177">
        <f t="shared" si="28"/>
        <v>0</v>
      </c>
      <c r="AB177" s="82" t="s">
        <v>565</v>
      </c>
      <c r="AC177" s="82">
        <v>0</v>
      </c>
      <c r="AD177" s="82">
        <v>0</v>
      </c>
      <c r="AE177" s="82">
        <v>0</v>
      </c>
      <c r="AF177" s="82">
        <v>0</v>
      </c>
      <c r="AG177">
        <f t="shared" si="29"/>
        <v>0</v>
      </c>
      <c r="AI177" s="90" t="s">
        <v>568</v>
      </c>
      <c r="AJ177" s="90" t="s">
        <v>259</v>
      </c>
      <c r="AX177" t="s">
        <v>568</v>
      </c>
      <c r="AY177" t="s">
        <v>259</v>
      </c>
      <c r="BC177" t="s">
        <v>151</v>
      </c>
      <c r="BD177">
        <v>345</v>
      </c>
    </row>
    <row r="178" ht="17.25" spans="25:51">
      <c r="Y178" s="87"/>
      <c r="Z178">
        <f t="shared" si="30"/>
        <v>0</v>
      </c>
      <c r="AA178" t="str">
        <f t="shared" si="28"/>
        <v>张江支行</v>
      </c>
      <c r="AB178" s="82" t="s">
        <v>567</v>
      </c>
      <c r="AC178" s="82">
        <v>0</v>
      </c>
      <c r="AD178" s="82">
        <v>0</v>
      </c>
      <c r="AE178" s="82">
        <v>0</v>
      </c>
      <c r="AF178" s="82">
        <v>0</v>
      </c>
      <c r="AG178" t="str">
        <f t="shared" si="29"/>
        <v>张江支行</v>
      </c>
      <c r="AI178" s="90" t="s">
        <v>570</v>
      </c>
      <c r="AJ178" s="90" t="s">
        <v>259</v>
      </c>
      <c r="AX178" t="s">
        <v>570</v>
      </c>
      <c r="AY178" t="s">
        <v>259</v>
      </c>
    </row>
    <row r="179" ht="17.25" spans="25:51">
      <c r="Y179" s="87"/>
      <c r="Z179">
        <f t="shared" si="30"/>
        <v>0</v>
      </c>
      <c r="AA179" t="str">
        <f t="shared" si="28"/>
        <v>曹路支行</v>
      </c>
      <c r="AB179" s="82" t="s">
        <v>569</v>
      </c>
      <c r="AC179" s="82">
        <v>0</v>
      </c>
      <c r="AD179" s="82">
        <v>0</v>
      </c>
      <c r="AE179" s="82">
        <v>0</v>
      </c>
      <c r="AF179" s="82">
        <v>0</v>
      </c>
      <c r="AG179" t="str">
        <f t="shared" si="29"/>
        <v>曹路支行</v>
      </c>
      <c r="AI179" s="90" t="s">
        <v>572</v>
      </c>
      <c r="AJ179" s="90" t="s">
        <v>259</v>
      </c>
      <c r="AX179" t="s">
        <v>572</v>
      </c>
      <c r="AY179" t="s">
        <v>259</v>
      </c>
    </row>
    <row r="180" ht="17.25" spans="25:51">
      <c r="Y180" s="87"/>
      <c r="Z180">
        <f t="shared" si="30"/>
        <v>0</v>
      </c>
      <c r="AA180">
        <f t="shared" si="28"/>
        <v>0</v>
      </c>
      <c r="AB180" s="82" t="s">
        <v>571</v>
      </c>
      <c r="AC180" s="82">
        <v>0</v>
      </c>
      <c r="AD180" s="82">
        <v>0</v>
      </c>
      <c r="AE180" s="82">
        <v>0</v>
      </c>
      <c r="AF180" s="82">
        <v>500</v>
      </c>
      <c r="AG180">
        <f t="shared" si="29"/>
        <v>0</v>
      </c>
      <c r="AI180" s="93" t="s">
        <v>574</v>
      </c>
      <c r="AJ180" s="90" t="s">
        <v>259</v>
      </c>
      <c r="AX180" t="s">
        <v>574</v>
      </c>
      <c r="AY180" t="s">
        <v>259</v>
      </c>
    </row>
    <row r="181" ht="17.25" spans="25:51">
      <c r="Y181" s="87"/>
      <c r="Z181">
        <f t="shared" si="30"/>
        <v>0</v>
      </c>
      <c r="AA181" t="str">
        <f t="shared" si="28"/>
        <v>芳华分理处</v>
      </c>
      <c r="AB181" s="82" t="s">
        <v>573</v>
      </c>
      <c r="AC181" s="82">
        <v>0</v>
      </c>
      <c r="AD181" s="82">
        <v>33000</v>
      </c>
      <c r="AE181" s="82">
        <v>0</v>
      </c>
      <c r="AF181" s="82">
        <v>33000</v>
      </c>
      <c r="AG181" t="str">
        <f t="shared" si="29"/>
        <v>芳华分理处</v>
      </c>
      <c r="AI181" s="94" t="s">
        <v>576</v>
      </c>
      <c r="AJ181" s="90" t="s">
        <v>259</v>
      </c>
      <c r="AX181" t="s">
        <v>576</v>
      </c>
      <c r="AY181" t="s">
        <v>259</v>
      </c>
    </row>
    <row r="182" ht="17.25" spans="25:51">
      <c r="Y182" s="87"/>
      <c r="Z182">
        <f t="shared" si="30"/>
        <v>0</v>
      </c>
      <c r="AA182" t="str">
        <f t="shared" si="28"/>
        <v>高桥支行</v>
      </c>
      <c r="AB182" s="82" t="s">
        <v>575</v>
      </c>
      <c r="AC182" s="82">
        <v>0</v>
      </c>
      <c r="AD182" s="82">
        <v>0</v>
      </c>
      <c r="AE182" s="82">
        <v>0</v>
      </c>
      <c r="AF182" s="82">
        <v>0</v>
      </c>
      <c r="AG182" t="str">
        <f t="shared" si="29"/>
        <v>高桥支行</v>
      </c>
      <c r="AI182" s="90" t="s">
        <v>578</v>
      </c>
      <c r="AJ182" s="90" t="s">
        <v>259</v>
      </c>
      <c r="AX182" t="s">
        <v>578</v>
      </c>
      <c r="AY182" t="s">
        <v>259</v>
      </c>
    </row>
    <row r="183" ht="17.25" spans="25:51">
      <c r="Y183" s="87"/>
      <c r="Z183">
        <f t="shared" si="30"/>
        <v>0</v>
      </c>
      <c r="AA183" t="str">
        <f t="shared" si="28"/>
        <v>高东支行</v>
      </c>
      <c r="AB183" s="82" t="s">
        <v>577</v>
      </c>
      <c r="AC183" s="82">
        <v>0</v>
      </c>
      <c r="AD183" s="82">
        <v>0</v>
      </c>
      <c r="AE183" s="82">
        <v>0</v>
      </c>
      <c r="AF183" s="82">
        <v>0</v>
      </c>
      <c r="AG183" t="str">
        <f t="shared" si="29"/>
        <v>高东支行</v>
      </c>
      <c r="AI183" s="90" t="s">
        <v>580</v>
      </c>
      <c r="AJ183" s="90" t="s">
        <v>239</v>
      </c>
      <c r="AX183" t="s">
        <v>580</v>
      </c>
      <c r="AY183" t="s">
        <v>239</v>
      </c>
    </row>
    <row r="184" ht="17.25" spans="25:51">
      <c r="Y184" s="87"/>
      <c r="Z184">
        <f t="shared" si="30"/>
        <v>0</v>
      </c>
      <c r="AA184">
        <f t="shared" si="28"/>
        <v>0</v>
      </c>
      <c r="AB184" s="82" t="s">
        <v>579</v>
      </c>
      <c r="AC184" s="82">
        <v>0</v>
      </c>
      <c r="AD184" s="82">
        <v>0</v>
      </c>
      <c r="AE184" s="82">
        <v>0</v>
      </c>
      <c r="AF184" s="82">
        <v>0</v>
      </c>
      <c r="AG184">
        <f t="shared" si="29"/>
        <v>0</v>
      </c>
      <c r="AI184" s="90" t="s">
        <v>582</v>
      </c>
      <c r="AJ184" s="90" t="s">
        <v>239</v>
      </c>
      <c r="AX184" t="s">
        <v>582</v>
      </c>
      <c r="AY184" t="s">
        <v>239</v>
      </c>
    </row>
    <row r="185" ht="17.25" spans="25:51">
      <c r="Y185" s="87"/>
      <c r="Z185">
        <f t="shared" si="30"/>
        <v>0</v>
      </c>
      <c r="AA185">
        <f t="shared" si="28"/>
        <v>0</v>
      </c>
      <c r="AB185" s="82" t="s">
        <v>581</v>
      </c>
      <c r="AC185" s="82">
        <v>0</v>
      </c>
      <c r="AD185" s="82">
        <v>0</v>
      </c>
      <c r="AE185" s="82">
        <v>0</v>
      </c>
      <c r="AF185" s="82">
        <v>0</v>
      </c>
      <c r="AG185">
        <f t="shared" si="29"/>
        <v>0</v>
      </c>
      <c r="AI185" s="90" t="s">
        <v>584</v>
      </c>
      <c r="AJ185" s="90" t="s">
        <v>239</v>
      </c>
      <c r="AX185" t="s">
        <v>584</v>
      </c>
      <c r="AY185" t="s">
        <v>239</v>
      </c>
    </row>
    <row r="186" ht="17.25" spans="25:51">
      <c r="Y186" s="87"/>
      <c r="Z186">
        <f t="shared" si="30"/>
        <v>0</v>
      </c>
      <c r="AA186">
        <f t="shared" si="28"/>
        <v>0</v>
      </c>
      <c r="AB186" s="82" t="s">
        <v>583</v>
      </c>
      <c r="AC186" s="82">
        <v>0</v>
      </c>
      <c r="AD186" s="82">
        <v>0</v>
      </c>
      <c r="AE186" s="82">
        <v>0</v>
      </c>
      <c r="AF186" s="82">
        <v>0</v>
      </c>
      <c r="AG186">
        <f t="shared" si="29"/>
        <v>0</v>
      </c>
      <c r="AI186" s="90" t="s">
        <v>586</v>
      </c>
      <c r="AJ186" s="90" t="s">
        <v>239</v>
      </c>
      <c r="AX186" t="s">
        <v>586</v>
      </c>
      <c r="AY186" t="s">
        <v>239</v>
      </c>
    </row>
    <row r="187" ht="17.25" spans="25:51">
      <c r="Y187" s="87"/>
      <c r="Z187">
        <f t="shared" si="30"/>
        <v>0</v>
      </c>
      <c r="AA187" t="str">
        <f t="shared" si="28"/>
        <v>曹路支行</v>
      </c>
      <c r="AB187" s="82" t="s">
        <v>585</v>
      </c>
      <c r="AC187" s="82">
        <v>0</v>
      </c>
      <c r="AD187" s="82">
        <v>0</v>
      </c>
      <c r="AE187" s="82">
        <v>0</v>
      </c>
      <c r="AF187" s="82">
        <v>0</v>
      </c>
      <c r="AG187" t="str">
        <f t="shared" si="29"/>
        <v>曹路支行</v>
      </c>
      <c r="AI187" s="90" t="s">
        <v>588</v>
      </c>
      <c r="AJ187" s="90" t="s">
        <v>239</v>
      </c>
      <c r="AX187" t="s">
        <v>588</v>
      </c>
      <c r="AY187" t="s">
        <v>239</v>
      </c>
    </row>
    <row r="188" ht="17.25" spans="25:51">
      <c r="Y188" s="87"/>
      <c r="Z188">
        <f t="shared" si="30"/>
        <v>0</v>
      </c>
      <c r="AA188" t="str">
        <f t="shared" si="28"/>
        <v>三林支行</v>
      </c>
      <c r="AB188" s="82" t="s">
        <v>587</v>
      </c>
      <c r="AC188" s="82">
        <v>0</v>
      </c>
      <c r="AD188" s="82">
        <v>0</v>
      </c>
      <c r="AE188" s="82">
        <v>0</v>
      </c>
      <c r="AF188" s="82">
        <v>0</v>
      </c>
      <c r="AG188" t="str">
        <f t="shared" si="29"/>
        <v>三林支行</v>
      </c>
      <c r="AI188" s="90" t="s">
        <v>589</v>
      </c>
      <c r="AJ188" s="90" t="s">
        <v>239</v>
      </c>
      <c r="AX188" t="s">
        <v>589</v>
      </c>
      <c r="AY188" t="s">
        <v>239</v>
      </c>
    </row>
    <row r="189" ht="17.25" spans="25:51">
      <c r="Y189" s="87"/>
      <c r="Z189">
        <f t="shared" si="30"/>
        <v>0</v>
      </c>
      <c r="AA189" t="str">
        <f t="shared" si="28"/>
        <v>运营管理部业务保障部</v>
      </c>
      <c r="AB189" s="82" t="s">
        <v>415</v>
      </c>
      <c r="AC189" s="82">
        <v>0</v>
      </c>
      <c r="AD189" s="82">
        <v>0</v>
      </c>
      <c r="AE189" s="82">
        <v>0</v>
      </c>
      <c r="AF189" s="82">
        <v>0</v>
      </c>
      <c r="AG189" t="str">
        <f t="shared" si="29"/>
        <v>运营管理部业务保障部</v>
      </c>
      <c r="AI189" s="90" t="s">
        <v>590</v>
      </c>
      <c r="AJ189" s="90" t="s">
        <v>239</v>
      </c>
      <c r="AX189" t="s">
        <v>590</v>
      </c>
      <c r="AY189" t="s">
        <v>239</v>
      </c>
    </row>
    <row r="190" ht="17.25" spans="25:51">
      <c r="Y190" s="87"/>
      <c r="Z190">
        <f t="shared" si="30"/>
        <v>0</v>
      </c>
      <c r="AA190" t="str">
        <f t="shared" si="28"/>
        <v>凌兆分理处</v>
      </c>
      <c r="AB190" s="82" t="s">
        <v>236</v>
      </c>
      <c r="AC190" s="82">
        <v>0</v>
      </c>
      <c r="AD190" s="82">
        <v>0</v>
      </c>
      <c r="AE190" s="82">
        <v>0</v>
      </c>
      <c r="AF190" s="82">
        <v>0</v>
      </c>
      <c r="AG190" t="str">
        <f t="shared" si="29"/>
        <v>凌兆分理处</v>
      </c>
      <c r="AI190" s="94" t="s">
        <v>591</v>
      </c>
      <c r="AJ190" s="90" t="s">
        <v>239</v>
      </c>
      <c r="AX190" t="s">
        <v>591</v>
      </c>
      <c r="AY190" t="s">
        <v>239</v>
      </c>
    </row>
    <row r="191" ht="17.25" spans="25:51">
      <c r="Y191" s="87"/>
      <c r="Z191">
        <f t="shared" si="30"/>
        <v>0</v>
      </c>
      <c r="AA191" t="str">
        <f t="shared" si="28"/>
        <v>东沟支行</v>
      </c>
      <c r="AB191" s="82" t="s">
        <v>134</v>
      </c>
      <c r="AC191" s="82">
        <v>0</v>
      </c>
      <c r="AD191" s="82">
        <v>0</v>
      </c>
      <c r="AE191" s="82">
        <v>0</v>
      </c>
      <c r="AF191" s="82">
        <v>0</v>
      </c>
      <c r="AG191" t="str">
        <f t="shared" si="29"/>
        <v>东沟支行</v>
      </c>
      <c r="AI191" s="90" t="s">
        <v>352</v>
      </c>
      <c r="AJ191" s="90" t="s">
        <v>239</v>
      </c>
      <c r="AX191" t="s">
        <v>352</v>
      </c>
      <c r="AY191" t="s">
        <v>239</v>
      </c>
    </row>
    <row r="192" ht="17.25" spans="25:51">
      <c r="Y192" s="87"/>
      <c r="Z192">
        <f t="shared" si="30"/>
        <v>0</v>
      </c>
      <c r="AA192" t="str">
        <f t="shared" si="28"/>
        <v>潼港分理处</v>
      </c>
      <c r="AB192" s="82" t="s">
        <v>245</v>
      </c>
      <c r="AC192" s="82">
        <v>0</v>
      </c>
      <c r="AD192" s="82">
        <v>0</v>
      </c>
      <c r="AE192" s="82">
        <v>0</v>
      </c>
      <c r="AF192" s="82">
        <v>6000</v>
      </c>
      <c r="AG192" t="str">
        <f t="shared" si="29"/>
        <v>潼港分理处</v>
      </c>
      <c r="AI192" s="90" t="s">
        <v>593</v>
      </c>
      <c r="AJ192" s="90" t="s">
        <v>73</v>
      </c>
      <c r="AX192" t="s">
        <v>593</v>
      </c>
      <c r="AY192" t="s">
        <v>73</v>
      </c>
    </row>
    <row r="193" ht="17.25" spans="25:51">
      <c r="Y193" s="87"/>
      <c r="Z193">
        <f t="shared" si="30"/>
        <v>0</v>
      </c>
      <c r="AA193" t="str">
        <f t="shared" si="28"/>
        <v>曹路支行</v>
      </c>
      <c r="AB193" s="82" t="s">
        <v>592</v>
      </c>
      <c r="AC193" s="82">
        <v>0</v>
      </c>
      <c r="AD193" s="82">
        <v>0</v>
      </c>
      <c r="AE193" s="82">
        <v>0</v>
      </c>
      <c r="AF193" s="82">
        <v>0</v>
      </c>
      <c r="AG193" t="str">
        <f t="shared" si="29"/>
        <v>曹路支行</v>
      </c>
      <c r="AI193" s="90" t="s">
        <v>595</v>
      </c>
      <c r="AJ193" s="90" t="s">
        <v>73</v>
      </c>
      <c r="AX193" t="s">
        <v>595</v>
      </c>
      <c r="AY193" t="s">
        <v>73</v>
      </c>
    </row>
    <row r="194" ht="17.25" spans="25:51">
      <c r="Y194" s="87"/>
      <c r="Z194">
        <f t="shared" si="30"/>
        <v>0</v>
      </c>
      <c r="AA194">
        <f t="shared" ref="AA194:AA257" si="32">AG194</f>
        <v>0</v>
      </c>
      <c r="AB194" s="82" t="s">
        <v>594</v>
      </c>
      <c r="AC194" s="82">
        <v>0</v>
      </c>
      <c r="AD194" s="82">
        <v>0</v>
      </c>
      <c r="AE194" s="82">
        <v>0</v>
      </c>
      <c r="AF194" s="82">
        <v>0</v>
      </c>
      <c r="AG194">
        <f t="shared" ref="AG194:AG257" si="33">IFERROR(VLOOKUP(AB194,$AI:$AJ,2,FALSE),0)</f>
        <v>0</v>
      </c>
      <c r="AI194" s="90" t="s">
        <v>331</v>
      </c>
      <c r="AJ194" s="90" t="s">
        <v>73</v>
      </c>
      <c r="AK194" t="s">
        <v>263</v>
      </c>
      <c r="AX194" t="s">
        <v>331</v>
      </c>
      <c r="AY194" t="s">
        <v>73</v>
      </c>
    </row>
    <row r="195" ht="17.25" spans="25:51">
      <c r="Y195" s="87"/>
      <c r="Z195">
        <f t="shared" si="30"/>
        <v>0</v>
      </c>
      <c r="AA195" t="str">
        <f t="shared" si="32"/>
        <v>民耀分理处</v>
      </c>
      <c r="AB195" s="82" t="s">
        <v>248</v>
      </c>
      <c r="AC195" s="82">
        <v>0</v>
      </c>
      <c r="AD195" s="82">
        <v>0</v>
      </c>
      <c r="AE195" s="82">
        <v>0</v>
      </c>
      <c r="AF195" s="82">
        <v>0</v>
      </c>
      <c r="AG195" t="str">
        <f t="shared" si="33"/>
        <v>民耀分理处</v>
      </c>
      <c r="AI195" s="90" t="s">
        <v>597</v>
      </c>
      <c r="AJ195" s="90" t="s">
        <v>73</v>
      </c>
      <c r="AK195" t="s">
        <v>263</v>
      </c>
      <c r="AX195" t="s">
        <v>597</v>
      </c>
      <c r="AY195" t="s">
        <v>73</v>
      </c>
    </row>
    <row r="196" ht="17.25" spans="25:51">
      <c r="Y196" s="87"/>
      <c r="Z196">
        <f t="shared" ref="Z196:Z259" si="34">P196-Y196</f>
        <v>0</v>
      </c>
      <c r="AA196" t="str">
        <f t="shared" si="32"/>
        <v>张江支行</v>
      </c>
      <c r="AB196" s="82" t="s">
        <v>596</v>
      </c>
      <c r="AC196" s="82">
        <v>0</v>
      </c>
      <c r="AD196" s="82">
        <v>0</v>
      </c>
      <c r="AE196" s="82">
        <v>0</v>
      </c>
      <c r="AF196" s="82">
        <v>0</v>
      </c>
      <c r="AG196" t="str">
        <f t="shared" si="33"/>
        <v>张江支行</v>
      </c>
      <c r="AI196" s="90" t="s">
        <v>410</v>
      </c>
      <c r="AJ196" s="90" t="s">
        <v>73</v>
      </c>
      <c r="AK196" t="s">
        <v>263</v>
      </c>
      <c r="AX196" t="s">
        <v>410</v>
      </c>
      <c r="AY196" t="s">
        <v>73</v>
      </c>
    </row>
    <row r="197" ht="17.25" spans="25:51">
      <c r="Y197" s="87"/>
      <c r="Z197">
        <f t="shared" si="34"/>
        <v>0</v>
      </c>
      <c r="AA197" t="str">
        <f t="shared" si="32"/>
        <v>六里支行</v>
      </c>
      <c r="AB197" s="82" t="s">
        <v>108</v>
      </c>
      <c r="AC197" s="82">
        <v>0</v>
      </c>
      <c r="AD197" s="82">
        <v>0</v>
      </c>
      <c r="AE197" s="82">
        <v>0</v>
      </c>
      <c r="AF197" s="82">
        <v>0</v>
      </c>
      <c r="AG197" t="str">
        <f t="shared" si="33"/>
        <v>六里支行</v>
      </c>
      <c r="AI197" s="94" t="s">
        <v>598</v>
      </c>
      <c r="AJ197" s="90" t="s">
        <v>73</v>
      </c>
      <c r="AK197" t="s">
        <v>263</v>
      </c>
      <c r="AX197" t="s">
        <v>598</v>
      </c>
      <c r="AY197" t="s">
        <v>73</v>
      </c>
    </row>
    <row r="198" ht="17.25" spans="25:51">
      <c r="Y198" s="87"/>
      <c r="Z198">
        <f t="shared" si="34"/>
        <v>0</v>
      </c>
      <c r="AA198" t="str">
        <f t="shared" si="32"/>
        <v>零售金融部</v>
      </c>
      <c r="AB198" s="82" t="s">
        <v>282</v>
      </c>
      <c r="AC198" s="82">
        <v>0</v>
      </c>
      <c r="AD198" s="82">
        <v>0</v>
      </c>
      <c r="AE198" s="82">
        <v>0</v>
      </c>
      <c r="AF198" s="82">
        <v>0</v>
      </c>
      <c r="AG198" t="str">
        <f t="shared" si="33"/>
        <v>零售金融部</v>
      </c>
      <c r="AI198" s="90" t="s">
        <v>600</v>
      </c>
      <c r="AJ198" s="90" t="s">
        <v>73</v>
      </c>
      <c r="AK198" t="s">
        <v>263</v>
      </c>
      <c r="AX198" t="s">
        <v>600</v>
      </c>
      <c r="AY198" t="s">
        <v>73</v>
      </c>
    </row>
    <row r="199" ht="17.25" spans="25:51">
      <c r="Y199" s="87"/>
      <c r="Z199">
        <f t="shared" si="34"/>
        <v>0</v>
      </c>
      <c r="AA199" t="str">
        <f t="shared" si="32"/>
        <v>御桥分理处</v>
      </c>
      <c r="AB199" s="82" t="s">
        <v>599</v>
      </c>
      <c r="AC199" s="82">
        <v>0</v>
      </c>
      <c r="AD199" s="82">
        <v>0</v>
      </c>
      <c r="AE199" s="82">
        <v>0</v>
      </c>
      <c r="AF199" s="82">
        <v>0</v>
      </c>
      <c r="AG199" t="str">
        <f t="shared" si="33"/>
        <v>御桥分理处</v>
      </c>
      <c r="AI199" s="90" t="s">
        <v>602</v>
      </c>
      <c r="AJ199" s="90" t="s">
        <v>73</v>
      </c>
      <c r="AK199" t="s">
        <v>263</v>
      </c>
      <c r="AX199" t="s">
        <v>602</v>
      </c>
      <c r="AY199" t="s">
        <v>73</v>
      </c>
    </row>
    <row r="200" ht="17.25" spans="25:51">
      <c r="Y200" s="87"/>
      <c r="Z200">
        <f t="shared" si="34"/>
        <v>0</v>
      </c>
      <c r="AA200" t="str">
        <f t="shared" si="32"/>
        <v>三林支行</v>
      </c>
      <c r="AB200" s="82" t="s">
        <v>601</v>
      </c>
      <c r="AC200" s="82">
        <v>0</v>
      </c>
      <c r="AD200" s="82">
        <v>0</v>
      </c>
      <c r="AE200" s="82">
        <v>0</v>
      </c>
      <c r="AF200" s="82">
        <v>0</v>
      </c>
      <c r="AG200" t="str">
        <f t="shared" si="33"/>
        <v>三林支行</v>
      </c>
      <c r="AI200" s="90" t="s">
        <v>604</v>
      </c>
      <c r="AJ200" s="90" t="s">
        <v>73</v>
      </c>
      <c r="AK200" t="s">
        <v>263</v>
      </c>
      <c r="AX200" t="s">
        <v>604</v>
      </c>
      <c r="AY200" t="s">
        <v>73</v>
      </c>
    </row>
    <row r="201" ht="17.25" spans="25:51">
      <c r="Y201" s="87"/>
      <c r="Z201">
        <f t="shared" si="34"/>
        <v>0</v>
      </c>
      <c r="AA201">
        <f t="shared" si="32"/>
        <v>0</v>
      </c>
      <c r="AB201" s="82" t="s">
        <v>603</v>
      </c>
      <c r="AC201" s="82">
        <v>0</v>
      </c>
      <c r="AD201" s="82">
        <v>0</v>
      </c>
      <c r="AE201" s="82">
        <v>0</v>
      </c>
      <c r="AF201" s="82">
        <v>0</v>
      </c>
      <c r="AG201">
        <f t="shared" si="33"/>
        <v>0</v>
      </c>
      <c r="AI201" s="94" t="s">
        <v>262</v>
      </c>
      <c r="AJ201" s="90" t="s">
        <v>73</v>
      </c>
      <c r="AK201" t="s">
        <v>263</v>
      </c>
      <c r="AX201" t="s">
        <v>262</v>
      </c>
      <c r="AY201" t="s">
        <v>73</v>
      </c>
    </row>
    <row r="202" ht="17.25" spans="25:51">
      <c r="Y202" s="87"/>
      <c r="Z202">
        <f t="shared" si="34"/>
        <v>0</v>
      </c>
      <c r="AA202" t="str">
        <f t="shared" si="32"/>
        <v>零售市场部</v>
      </c>
      <c r="AB202" s="82" t="s">
        <v>255</v>
      </c>
      <c r="AC202" s="82">
        <v>0</v>
      </c>
      <c r="AD202" s="82">
        <v>0</v>
      </c>
      <c r="AE202" s="82">
        <v>0</v>
      </c>
      <c r="AF202" s="82">
        <v>0</v>
      </c>
      <c r="AG202" t="str">
        <f t="shared" si="33"/>
        <v>零售市场部</v>
      </c>
      <c r="AI202" s="90" t="s">
        <v>605</v>
      </c>
      <c r="AJ202" s="90" t="s">
        <v>235</v>
      </c>
      <c r="AX202" t="s">
        <v>605</v>
      </c>
      <c r="AY202" t="s">
        <v>235</v>
      </c>
    </row>
    <row r="203" ht="17.25" spans="25:51">
      <c r="Y203" s="87"/>
      <c r="Z203">
        <f t="shared" si="34"/>
        <v>0</v>
      </c>
      <c r="AA203" t="str">
        <f t="shared" si="32"/>
        <v>北蔡支行</v>
      </c>
      <c r="AB203" s="82" t="s">
        <v>260</v>
      </c>
      <c r="AC203" s="82">
        <v>0</v>
      </c>
      <c r="AD203" s="82">
        <v>0</v>
      </c>
      <c r="AE203" s="82">
        <v>0</v>
      </c>
      <c r="AF203" s="82">
        <v>0</v>
      </c>
      <c r="AG203" t="str">
        <f t="shared" si="33"/>
        <v>北蔡支行</v>
      </c>
      <c r="AI203" s="90" t="s">
        <v>607</v>
      </c>
      <c r="AJ203" s="90" t="s">
        <v>235</v>
      </c>
      <c r="AX203" t="s">
        <v>607</v>
      </c>
      <c r="AY203" t="s">
        <v>235</v>
      </c>
    </row>
    <row r="204" ht="17.25" spans="25:51">
      <c r="Y204" s="87"/>
      <c r="Z204">
        <f t="shared" si="34"/>
        <v>0</v>
      </c>
      <c r="AA204" t="str">
        <f t="shared" si="32"/>
        <v>金海华城分理处</v>
      </c>
      <c r="AB204" s="82" t="s">
        <v>606</v>
      </c>
      <c r="AC204" s="82">
        <v>0</v>
      </c>
      <c r="AD204" s="82">
        <v>0</v>
      </c>
      <c r="AE204" s="82">
        <v>0</v>
      </c>
      <c r="AF204" s="82">
        <v>0</v>
      </c>
      <c r="AG204" t="str">
        <f t="shared" si="33"/>
        <v>金海华城分理处</v>
      </c>
      <c r="AI204" s="90" t="s">
        <v>537</v>
      </c>
      <c r="AJ204" s="90" t="s">
        <v>235</v>
      </c>
      <c r="AX204" t="s">
        <v>537</v>
      </c>
      <c r="AY204" t="s">
        <v>235</v>
      </c>
    </row>
    <row r="205" ht="17.25" spans="25:51">
      <c r="Y205" s="87"/>
      <c r="Z205">
        <f t="shared" si="34"/>
        <v>0</v>
      </c>
      <c r="AA205" t="str">
        <f t="shared" si="32"/>
        <v>运营管理部</v>
      </c>
      <c r="AB205" s="82" t="s">
        <v>333</v>
      </c>
      <c r="AC205" s="82">
        <v>0</v>
      </c>
      <c r="AD205" s="82">
        <v>0</v>
      </c>
      <c r="AE205" s="82">
        <v>0</v>
      </c>
      <c r="AF205" s="82">
        <v>0</v>
      </c>
      <c r="AG205" t="str">
        <f t="shared" si="33"/>
        <v>运营管理部</v>
      </c>
      <c r="AI205" s="90" t="s">
        <v>608</v>
      </c>
      <c r="AJ205" s="90" t="s">
        <v>235</v>
      </c>
      <c r="AX205" t="s">
        <v>608</v>
      </c>
      <c r="AY205" t="s">
        <v>235</v>
      </c>
    </row>
    <row r="206" ht="17.25" spans="25:51">
      <c r="Y206" s="87"/>
      <c r="Z206">
        <f t="shared" si="34"/>
        <v>0</v>
      </c>
      <c r="AA206" t="str">
        <f t="shared" si="32"/>
        <v>合规内控部</v>
      </c>
      <c r="AB206" s="82" t="s">
        <v>470</v>
      </c>
      <c r="AC206" s="82">
        <v>0</v>
      </c>
      <c r="AD206" s="82">
        <v>0</v>
      </c>
      <c r="AE206" s="82">
        <v>0</v>
      </c>
      <c r="AF206" s="82">
        <v>0</v>
      </c>
      <c r="AG206" t="str">
        <f t="shared" si="33"/>
        <v>合规内控部</v>
      </c>
      <c r="AI206" s="89" t="s">
        <v>610</v>
      </c>
      <c r="AJ206" s="90" t="s">
        <v>66</v>
      </c>
      <c r="AK206" t="s">
        <v>267</v>
      </c>
      <c r="AX206" t="s">
        <v>610</v>
      </c>
      <c r="AY206" t="s">
        <v>66</v>
      </c>
    </row>
    <row r="207" ht="17.25" spans="25:51">
      <c r="Y207" s="87"/>
      <c r="Z207">
        <f t="shared" si="34"/>
        <v>0</v>
      </c>
      <c r="AA207" t="str">
        <f t="shared" si="32"/>
        <v>高行支行</v>
      </c>
      <c r="AB207" s="82" t="s">
        <v>609</v>
      </c>
      <c r="AC207" s="82">
        <v>0</v>
      </c>
      <c r="AD207" s="82">
        <v>0</v>
      </c>
      <c r="AE207" s="82">
        <v>0</v>
      </c>
      <c r="AF207" s="82">
        <v>0</v>
      </c>
      <c r="AG207" t="str">
        <f t="shared" si="33"/>
        <v>高行支行</v>
      </c>
      <c r="AI207" s="91" t="s">
        <v>275</v>
      </c>
      <c r="AJ207" s="90" t="s">
        <v>66</v>
      </c>
      <c r="AK207" t="s">
        <v>267</v>
      </c>
      <c r="AX207" t="s">
        <v>275</v>
      </c>
      <c r="AY207" t="s">
        <v>66</v>
      </c>
    </row>
    <row r="208" ht="17.25" spans="25:51">
      <c r="Y208" s="87"/>
      <c r="Z208">
        <f t="shared" si="34"/>
        <v>0</v>
      </c>
      <c r="AA208" t="str">
        <f t="shared" si="32"/>
        <v>风险管理部</v>
      </c>
      <c r="AB208" s="82" t="s">
        <v>513</v>
      </c>
      <c r="AC208" s="82">
        <v>0</v>
      </c>
      <c r="AD208" s="82">
        <v>0</v>
      </c>
      <c r="AE208" s="82">
        <v>0</v>
      </c>
      <c r="AF208" s="82">
        <v>0</v>
      </c>
      <c r="AG208" t="str">
        <f t="shared" si="33"/>
        <v>风险管理部</v>
      </c>
      <c r="AI208" s="90" t="s">
        <v>277</v>
      </c>
      <c r="AJ208" s="90" t="s">
        <v>66</v>
      </c>
      <c r="AK208" t="s">
        <v>267</v>
      </c>
      <c r="AX208" t="s">
        <v>277</v>
      </c>
      <c r="AY208" t="s">
        <v>66</v>
      </c>
    </row>
    <row r="209" ht="17.25" spans="25:51">
      <c r="Y209" s="87"/>
      <c r="Z209">
        <f t="shared" si="34"/>
        <v>0</v>
      </c>
      <c r="AA209" t="str">
        <f t="shared" si="32"/>
        <v>营业部</v>
      </c>
      <c r="AB209" s="82" t="s">
        <v>262</v>
      </c>
      <c r="AC209" s="82">
        <v>0</v>
      </c>
      <c r="AD209" s="82">
        <v>0</v>
      </c>
      <c r="AE209" s="82">
        <v>0</v>
      </c>
      <c r="AF209" s="82">
        <v>0</v>
      </c>
      <c r="AG209" t="str">
        <f t="shared" si="33"/>
        <v>营业部</v>
      </c>
      <c r="AI209" s="90" t="s">
        <v>313</v>
      </c>
      <c r="AJ209" s="90" t="s">
        <v>66</v>
      </c>
      <c r="AK209" t="s">
        <v>267</v>
      </c>
      <c r="AX209" t="s">
        <v>313</v>
      </c>
      <c r="AY209" t="s">
        <v>66</v>
      </c>
    </row>
    <row r="210" ht="17.25" spans="25:51">
      <c r="Y210" s="87"/>
      <c r="Z210">
        <f t="shared" si="34"/>
        <v>0</v>
      </c>
      <c r="AA210" t="str">
        <f t="shared" si="32"/>
        <v>运营管理部</v>
      </c>
      <c r="AB210" s="82" t="s">
        <v>344</v>
      </c>
      <c r="AC210" s="82">
        <v>0</v>
      </c>
      <c r="AD210" s="82">
        <v>0</v>
      </c>
      <c r="AE210" s="82">
        <v>0</v>
      </c>
      <c r="AF210" s="82">
        <v>0</v>
      </c>
      <c r="AG210" t="str">
        <f t="shared" si="33"/>
        <v>运营管理部</v>
      </c>
      <c r="AI210" s="90" t="s">
        <v>612</v>
      </c>
      <c r="AJ210" s="90" t="s">
        <v>66</v>
      </c>
      <c r="AK210" t="s">
        <v>267</v>
      </c>
      <c r="AX210" t="s">
        <v>612</v>
      </c>
      <c r="AY210" t="s">
        <v>66</v>
      </c>
    </row>
    <row r="211" ht="17.25" spans="25:51">
      <c r="Y211" s="87"/>
      <c r="Z211">
        <f t="shared" si="34"/>
        <v>0</v>
      </c>
      <c r="AA211" t="str">
        <f t="shared" si="32"/>
        <v>营业部</v>
      </c>
      <c r="AB211" s="82" t="s">
        <v>611</v>
      </c>
      <c r="AC211" s="82">
        <v>0</v>
      </c>
      <c r="AD211" s="82">
        <v>0</v>
      </c>
      <c r="AE211" s="82">
        <v>0</v>
      </c>
      <c r="AF211" s="82">
        <v>0</v>
      </c>
      <c r="AG211" t="str">
        <f t="shared" si="33"/>
        <v>营业部</v>
      </c>
      <c r="AI211" s="90" t="s">
        <v>614</v>
      </c>
      <c r="AJ211" s="90" t="s">
        <v>66</v>
      </c>
      <c r="AX211" t="s">
        <v>614</v>
      </c>
      <c r="AY211" t="s">
        <v>66</v>
      </c>
    </row>
    <row r="212" ht="17.25" spans="25:51">
      <c r="Y212" s="87"/>
      <c r="Z212">
        <f t="shared" si="34"/>
        <v>0</v>
      </c>
      <c r="AA212" t="str">
        <f t="shared" si="32"/>
        <v>香山分理处</v>
      </c>
      <c r="AB212" s="82" t="s">
        <v>613</v>
      </c>
      <c r="AC212" s="82">
        <v>1</v>
      </c>
      <c r="AD212" s="82">
        <v>0</v>
      </c>
      <c r="AE212" s="82">
        <v>3</v>
      </c>
      <c r="AF212" s="82">
        <v>0</v>
      </c>
      <c r="AG212" t="str">
        <f t="shared" si="33"/>
        <v>香山分理处</v>
      </c>
      <c r="AI212" s="90" t="s">
        <v>355</v>
      </c>
      <c r="AJ212" s="90" t="s">
        <v>100</v>
      </c>
      <c r="AX212" t="s">
        <v>355</v>
      </c>
      <c r="AY212" t="s">
        <v>100</v>
      </c>
    </row>
    <row r="213" ht="17.25" spans="25:51">
      <c r="Y213" s="87"/>
      <c r="Z213">
        <f t="shared" si="34"/>
        <v>0</v>
      </c>
      <c r="AA213" t="str">
        <f t="shared" si="32"/>
        <v>办公室</v>
      </c>
      <c r="AB213" s="82" t="s">
        <v>87</v>
      </c>
      <c r="AC213" s="82">
        <v>0</v>
      </c>
      <c r="AD213" s="82">
        <v>0</v>
      </c>
      <c r="AE213" s="82">
        <v>0</v>
      </c>
      <c r="AF213" s="82">
        <v>0</v>
      </c>
      <c r="AG213" t="str">
        <f t="shared" si="33"/>
        <v>办公室</v>
      </c>
      <c r="AI213" s="90" t="s">
        <v>423</v>
      </c>
      <c r="AJ213" s="90" t="s">
        <v>100</v>
      </c>
      <c r="AX213" t="s">
        <v>423</v>
      </c>
      <c r="AY213" t="s">
        <v>100</v>
      </c>
    </row>
    <row r="214" ht="17.25" spans="25:51">
      <c r="Y214" s="87"/>
      <c r="Z214">
        <f t="shared" si="34"/>
        <v>0</v>
      </c>
      <c r="AA214" t="str">
        <f t="shared" si="32"/>
        <v>和炯路支行</v>
      </c>
      <c r="AB214" s="82" t="s">
        <v>266</v>
      </c>
      <c r="AC214" s="82">
        <v>0</v>
      </c>
      <c r="AD214" s="82">
        <v>0</v>
      </c>
      <c r="AE214" s="82">
        <v>0</v>
      </c>
      <c r="AF214" s="82">
        <v>0</v>
      </c>
      <c r="AG214" t="str">
        <f t="shared" si="33"/>
        <v>和炯路支行</v>
      </c>
      <c r="AI214" s="90" t="s">
        <v>202</v>
      </c>
      <c r="AJ214" s="90" t="s">
        <v>100</v>
      </c>
      <c r="AX214" t="s">
        <v>202</v>
      </c>
      <c r="AY214" t="s">
        <v>100</v>
      </c>
    </row>
    <row r="215" ht="17.25" spans="25:51">
      <c r="Y215" s="87"/>
      <c r="Z215">
        <f t="shared" si="34"/>
        <v>0</v>
      </c>
      <c r="AA215" t="str">
        <f t="shared" si="32"/>
        <v>花木支行</v>
      </c>
      <c r="AB215" s="82" t="s">
        <v>270</v>
      </c>
      <c r="AC215" s="82">
        <v>0</v>
      </c>
      <c r="AD215" s="82">
        <v>0</v>
      </c>
      <c r="AE215" s="82">
        <v>0</v>
      </c>
      <c r="AF215" s="82">
        <v>0</v>
      </c>
      <c r="AG215" t="str">
        <f t="shared" si="33"/>
        <v>花木支行</v>
      </c>
      <c r="AI215" s="90" t="s">
        <v>403</v>
      </c>
      <c r="AJ215" s="90" t="s">
        <v>100</v>
      </c>
      <c r="AX215" t="s">
        <v>403</v>
      </c>
      <c r="AY215" t="s">
        <v>100</v>
      </c>
    </row>
    <row r="216" ht="17.25" spans="25:51">
      <c r="Y216" s="87"/>
      <c r="Z216">
        <f t="shared" si="34"/>
        <v>0</v>
      </c>
      <c r="AA216" t="str">
        <f t="shared" si="32"/>
        <v>运营管理部</v>
      </c>
      <c r="AB216" s="82" t="s">
        <v>309</v>
      </c>
      <c r="AC216" s="82">
        <v>0</v>
      </c>
      <c r="AD216" s="82">
        <v>0</v>
      </c>
      <c r="AE216" s="82">
        <v>0</v>
      </c>
      <c r="AF216" s="82">
        <v>0</v>
      </c>
      <c r="AG216" t="str">
        <f t="shared" si="33"/>
        <v>运营管理部</v>
      </c>
      <c r="AI216" s="90" t="s">
        <v>615</v>
      </c>
      <c r="AJ216" s="90" t="s">
        <v>100</v>
      </c>
      <c r="AK216" t="s">
        <v>263</v>
      </c>
      <c r="AX216" t="s">
        <v>615</v>
      </c>
      <c r="AY216" t="s">
        <v>100</v>
      </c>
    </row>
    <row r="217" ht="17.25" spans="25:51">
      <c r="Y217" s="87"/>
      <c r="Z217">
        <f t="shared" si="34"/>
        <v>0</v>
      </c>
      <c r="AA217" t="str">
        <f t="shared" si="32"/>
        <v>市场一部</v>
      </c>
      <c r="AB217" s="82" t="s">
        <v>589</v>
      </c>
      <c r="AC217" s="82">
        <v>0</v>
      </c>
      <c r="AD217" s="82">
        <v>0</v>
      </c>
      <c r="AE217" s="82">
        <v>0</v>
      </c>
      <c r="AF217" s="82">
        <v>0</v>
      </c>
      <c r="AG217" t="str">
        <f t="shared" si="33"/>
        <v>市场一部</v>
      </c>
      <c r="AI217" s="90" t="s">
        <v>617</v>
      </c>
      <c r="AJ217" s="90" t="s">
        <v>100</v>
      </c>
      <c r="AX217" t="s">
        <v>617</v>
      </c>
      <c r="AY217" t="s">
        <v>100</v>
      </c>
    </row>
    <row r="218" ht="17.25" spans="25:51">
      <c r="Y218" s="87"/>
      <c r="Z218">
        <f t="shared" si="34"/>
        <v>0</v>
      </c>
      <c r="AA218" t="str">
        <f t="shared" si="32"/>
        <v>民耀分理处</v>
      </c>
      <c r="AB218" s="82" t="s">
        <v>616</v>
      </c>
      <c r="AC218" s="82">
        <v>0</v>
      </c>
      <c r="AD218" s="82">
        <v>0</v>
      </c>
      <c r="AE218" s="82">
        <v>0</v>
      </c>
      <c r="AF218" s="82">
        <v>0</v>
      </c>
      <c r="AG218" t="str">
        <f t="shared" si="33"/>
        <v>民耀分理处</v>
      </c>
      <c r="AI218" s="90" t="s">
        <v>280</v>
      </c>
      <c r="AJ218" s="90" t="s">
        <v>100</v>
      </c>
      <c r="AX218" t="s">
        <v>280</v>
      </c>
      <c r="AY218" t="s">
        <v>100</v>
      </c>
    </row>
    <row r="219" ht="17.25" spans="25:51">
      <c r="Y219" s="87"/>
      <c r="Z219">
        <f t="shared" si="34"/>
        <v>0</v>
      </c>
      <c r="AA219">
        <f t="shared" si="32"/>
        <v>0</v>
      </c>
      <c r="AB219" s="82" t="s">
        <v>141</v>
      </c>
      <c r="AC219" s="82">
        <v>0</v>
      </c>
      <c r="AD219" s="82">
        <v>0</v>
      </c>
      <c r="AE219" s="82">
        <v>0</v>
      </c>
      <c r="AF219" s="82">
        <v>0</v>
      </c>
      <c r="AG219">
        <f t="shared" si="33"/>
        <v>0</v>
      </c>
      <c r="AI219" s="90" t="s">
        <v>618</v>
      </c>
      <c r="AJ219" s="90" t="s">
        <v>100</v>
      </c>
      <c r="AX219" t="s">
        <v>618</v>
      </c>
      <c r="AY219" t="s">
        <v>100</v>
      </c>
    </row>
    <row r="220" ht="17.25" spans="25:51">
      <c r="Y220" s="87"/>
      <c r="Z220">
        <f t="shared" si="34"/>
        <v>0</v>
      </c>
      <c r="AA220" t="str">
        <f t="shared" si="32"/>
        <v>张江支行</v>
      </c>
      <c r="AB220" s="82" t="s">
        <v>275</v>
      </c>
      <c r="AC220" s="82">
        <v>0</v>
      </c>
      <c r="AD220" s="82">
        <v>0</v>
      </c>
      <c r="AE220" s="82">
        <v>0</v>
      </c>
      <c r="AF220" s="82">
        <v>0</v>
      </c>
      <c r="AG220" t="str">
        <f t="shared" si="33"/>
        <v>张江支行</v>
      </c>
      <c r="AI220" s="90" t="s">
        <v>620</v>
      </c>
      <c r="AJ220" s="90" t="s">
        <v>100</v>
      </c>
      <c r="AX220" t="s">
        <v>620</v>
      </c>
      <c r="AY220" t="s">
        <v>100</v>
      </c>
    </row>
    <row r="221" ht="17.25" spans="25:51">
      <c r="Y221" s="87"/>
      <c r="Z221">
        <f t="shared" si="34"/>
        <v>0</v>
      </c>
      <c r="AA221" t="str">
        <f t="shared" si="32"/>
        <v>营业部</v>
      </c>
      <c r="AB221" s="82" t="s">
        <v>619</v>
      </c>
      <c r="AC221" s="82">
        <v>0</v>
      </c>
      <c r="AD221" s="82">
        <v>0</v>
      </c>
      <c r="AE221" s="82">
        <v>0</v>
      </c>
      <c r="AF221" s="82">
        <v>0</v>
      </c>
      <c r="AG221" t="str">
        <f t="shared" si="33"/>
        <v>营业部</v>
      </c>
      <c r="AI221" s="90" t="s">
        <v>408</v>
      </c>
      <c r="AJ221" s="90" t="s">
        <v>100</v>
      </c>
      <c r="AX221" t="s">
        <v>408</v>
      </c>
      <c r="AY221" t="s">
        <v>100</v>
      </c>
    </row>
    <row r="222" ht="17.25" spans="25:51">
      <c r="Y222" s="87"/>
      <c r="Z222">
        <f t="shared" si="34"/>
        <v>0</v>
      </c>
      <c r="AA222">
        <f t="shared" si="32"/>
        <v>0</v>
      </c>
      <c r="AB222" s="82" t="s">
        <v>621</v>
      </c>
      <c r="AC222" s="82">
        <v>0</v>
      </c>
      <c r="AD222" s="82">
        <v>0</v>
      </c>
      <c r="AE222" s="82">
        <v>0</v>
      </c>
      <c r="AF222" s="82">
        <v>0</v>
      </c>
      <c r="AG222">
        <f t="shared" si="33"/>
        <v>0</v>
      </c>
      <c r="AI222" s="90" t="s">
        <v>162</v>
      </c>
      <c r="AJ222" s="90" t="s">
        <v>100</v>
      </c>
      <c r="AX222" t="s">
        <v>162</v>
      </c>
      <c r="AY222" t="s">
        <v>100</v>
      </c>
    </row>
    <row r="223" ht="17.25" spans="25:51">
      <c r="Y223" s="87"/>
      <c r="Z223">
        <f t="shared" si="34"/>
        <v>0</v>
      </c>
      <c r="AA223" t="str">
        <f t="shared" si="32"/>
        <v>风险管理部</v>
      </c>
      <c r="AB223" s="82" t="s">
        <v>515</v>
      </c>
      <c r="AC223" s="82">
        <v>0</v>
      </c>
      <c r="AD223" s="82">
        <v>0</v>
      </c>
      <c r="AE223" s="82">
        <v>0</v>
      </c>
      <c r="AF223" s="82">
        <v>0</v>
      </c>
      <c r="AG223" t="str">
        <f t="shared" si="33"/>
        <v>风险管理部</v>
      </c>
      <c r="AI223" s="90" t="s">
        <v>173</v>
      </c>
      <c r="AJ223" s="90" t="s">
        <v>100</v>
      </c>
      <c r="AX223" t="s">
        <v>173</v>
      </c>
      <c r="AY223" t="s">
        <v>100</v>
      </c>
    </row>
    <row r="224" ht="17.25" spans="25:51">
      <c r="Y224" s="87"/>
      <c r="Z224">
        <f t="shared" si="34"/>
        <v>0</v>
      </c>
      <c r="AA224">
        <f t="shared" si="32"/>
        <v>0</v>
      </c>
      <c r="AB224" s="82" t="s">
        <v>622</v>
      </c>
      <c r="AC224" s="82">
        <v>0</v>
      </c>
      <c r="AD224" s="82">
        <v>0</v>
      </c>
      <c r="AE224" s="82">
        <v>0</v>
      </c>
      <c r="AF224" s="82">
        <v>0</v>
      </c>
      <c r="AG224">
        <f t="shared" si="33"/>
        <v>0</v>
      </c>
      <c r="AI224" s="90" t="s">
        <v>195</v>
      </c>
      <c r="AJ224" s="90" t="s">
        <v>100</v>
      </c>
      <c r="AX224" t="s">
        <v>195</v>
      </c>
      <c r="AY224" t="s">
        <v>100</v>
      </c>
    </row>
    <row r="225" ht="17.25" spans="25:51">
      <c r="Y225" s="87"/>
      <c r="Z225">
        <f t="shared" si="34"/>
        <v>0</v>
      </c>
      <c r="AA225" t="str">
        <f t="shared" si="32"/>
        <v>公司金融部</v>
      </c>
      <c r="AB225" s="82" t="s">
        <v>223</v>
      </c>
      <c r="AC225" s="82">
        <v>0</v>
      </c>
      <c r="AD225" s="82">
        <v>0</v>
      </c>
      <c r="AE225" s="82">
        <v>0</v>
      </c>
      <c r="AF225" s="82">
        <v>0</v>
      </c>
      <c r="AG225" t="str">
        <f t="shared" si="33"/>
        <v>公司金融部</v>
      </c>
      <c r="AI225" s="95" t="s">
        <v>65</v>
      </c>
      <c r="AJ225" s="90" t="s">
        <v>100</v>
      </c>
      <c r="AX225" t="s">
        <v>65</v>
      </c>
      <c r="AY225" t="s">
        <v>100</v>
      </c>
    </row>
    <row r="226" ht="17.25" spans="25:51">
      <c r="Y226" s="87"/>
      <c r="Z226">
        <f t="shared" si="34"/>
        <v>0</v>
      </c>
      <c r="AA226" t="str">
        <f t="shared" si="32"/>
        <v>张江支行</v>
      </c>
      <c r="AB226" s="82" t="s">
        <v>277</v>
      </c>
      <c r="AC226" s="82">
        <v>0</v>
      </c>
      <c r="AD226" s="82">
        <v>0</v>
      </c>
      <c r="AE226" s="82">
        <v>0</v>
      </c>
      <c r="AF226" s="82">
        <v>0</v>
      </c>
      <c r="AG226" t="str">
        <f t="shared" si="33"/>
        <v>张江支行</v>
      </c>
      <c r="AI226" s="93" t="s">
        <v>77</v>
      </c>
      <c r="AJ226" s="90" t="s">
        <v>100</v>
      </c>
      <c r="AX226" t="s">
        <v>77</v>
      </c>
      <c r="AY226" t="s">
        <v>100</v>
      </c>
    </row>
    <row r="227" ht="17.25" spans="25:51">
      <c r="Y227" s="87"/>
      <c r="Z227">
        <f t="shared" si="34"/>
        <v>0</v>
      </c>
      <c r="AA227" t="str">
        <f t="shared" si="32"/>
        <v>运营管理部</v>
      </c>
      <c r="AB227" s="82" t="s">
        <v>412</v>
      </c>
      <c r="AC227" s="82">
        <v>0</v>
      </c>
      <c r="AD227" s="82">
        <v>0</v>
      </c>
      <c r="AE227" s="82">
        <v>0</v>
      </c>
      <c r="AF227" s="82">
        <v>0</v>
      </c>
      <c r="AG227" t="str">
        <f t="shared" si="33"/>
        <v>运营管理部</v>
      </c>
      <c r="AI227" s="90" t="s">
        <v>206</v>
      </c>
      <c r="AJ227" s="90" t="s">
        <v>100</v>
      </c>
      <c r="AX227" t="s">
        <v>206</v>
      </c>
      <c r="AY227" t="s">
        <v>100</v>
      </c>
    </row>
    <row r="228" ht="17.25" spans="25:51">
      <c r="Y228" s="87"/>
      <c r="Z228">
        <f t="shared" si="34"/>
        <v>0</v>
      </c>
      <c r="AA228" t="str">
        <f t="shared" si="32"/>
        <v>三林支行</v>
      </c>
      <c r="AB228" s="82" t="s">
        <v>623</v>
      </c>
      <c r="AC228" s="82">
        <v>0</v>
      </c>
      <c r="AD228" s="82">
        <v>0</v>
      </c>
      <c r="AE228" s="82">
        <v>0</v>
      </c>
      <c r="AF228" s="82">
        <v>0</v>
      </c>
      <c r="AG228" t="str">
        <f t="shared" si="33"/>
        <v>三林支行</v>
      </c>
      <c r="AI228" s="96" t="s">
        <v>33</v>
      </c>
      <c r="AJ228" s="90" t="s">
        <v>100</v>
      </c>
      <c r="AX228" t="s">
        <v>33</v>
      </c>
      <c r="AY228" t="s">
        <v>100</v>
      </c>
    </row>
    <row r="229" ht="17.25" spans="25:51">
      <c r="Y229" s="87"/>
      <c r="Z229">
        <f t="shared" si="34"/>
        <v>0</v>
      </c>
      <c r="AA229">
        <f t="shared" si="32"/>
        <v>0</v>
      </c>
      <c r="AB229" s="82" t="s">
        <v>624</v>
      </c>
      <c r="AC229" s="82">
        <v>0</v>
      </c>
      <c r="AD229" s="82">
        <v>0</v>
      </c>
      <c r="AE229" s="82">
        <v>0</v>
      </c>
      <c r="AF229" s="82">
        <v>0</v>
      </c>
      <c r="AG229">
        <f t="shared" si="33"/>
        <v>0</v>
      </c>
      <c r="AI229" s="96" t="s">
        <v>255</v>
      </c>
      <c r="AJ229" s="90" t="s">
        <v>100</v>
      </c>
      <c r="AX229" t="s">
        <v>255</v>
      </c>
      <c r="AY229" t="s">
        <v>100</v>
      </c>
    </row>
    <row r="230" ht="17.25" spans="25:51">
      <c r="Y230" s="87"/>
      <c r="Z230">
        <f t="shared" si="34"/>
        <v>0</v>
      </c>
      <c r="AA230" t="str">
        <f t="shared" si="32"/>
        <v>零售市场部</v>
      </c>
      <c r="AB230" s="82" t="s">
        <v>280</v>
      </c>
      <c r="AC230" s="82">
        <v>0</v>
      </c>
      <c r="AD230" s="82">
        <v>0</v>
      </c>
      <c r="AE230" s="82">
        <v>0</v>
      </c>
      <c r="AF230" s="82">
        <v>0</v>
      </c>
      <c r="AG230" t="str">
        <f t="shared" si="33"/>
        <v>零售市场部</v>
      </c>
      <c r="AI230" s="90" t="s">
        <v>116</v>
      </c>
      <c r="AJ230" s="90" t="s">
        <v>100</v>
      </c>
      <c r="AX230" t="s">
        <v>116</v>
      </c>
      <c r="AY230" t="s">
        <v>100</v>
      </c>
    </row>
    <row r="231" ht="17.25" spans="25:51">
      <c r="Y231" s="87"/>
      <c r="Z231">
        <f t="shared" si="34"/>
        <v>0</v>
      </c>
      <c r="AA231" t="str">
        <f t="shared" si="32"/>
        <v>唐镇支行</v>
      </c>
      <c r="AB231" s="82" t="s">
        <v>625</v>
      </c>
      <c r="AC231" s="82">
        <v>0</v>
      </c>
      <c r="AD231" s="82">
        <v>0</v>
      </c>
      <c r="AE231" s="82">
        <v>0</v>
      </c>
      <c r="AF231" s="82">
        <v>0</v>
      </c>
      <c r="AG231" t="str">
        <f t="shared" si="33"/>
        <v>唐镇支行</v>
      </c>
      <c r="AI231" s="90" t="s">
        <v>158</v>
      </c>
      <c r="AJ231" s="90" t="s">
        <v>100</v>
      </c>
      <c r="AX231" t="s">
        <v>158</v>
      </c>
      <c r="AY231" t="s">
        <v>100</v>
      </c>
    </row>
    <row r="232" ht="17.25" spans="25:51">
      <c r="Y232" s="87"/>
      <c r="Z232">
        <f t="shared" si="34"/>
        <v>0</v>
      </c>
      <c r="AA232" t="str">
        <f t="shared" si="32"/>
        <v>川沙支行</v>
      </c>
      <c r="AB232" s="82" t="s">
        <v>283</v>
      </c>
      <c r="AC232" s="82">
        <v>0</v>
      </c>
      <c r="AD232" s="82">
        <v>0</v>
      </c>
      <c r="AE232" s="82">
        <v>1</v>
      </c>
      <c r="AF232" s="82">
        <v>0</v>
      </c>
      <c r="AG232" t="str">
        <f t="shared" si="33"/>
        <v>川沙支行</v>
      </c>
      <c r="AI232" s="90" t="s">
        <v>185</v>
      </c>
      <c r="AJ232" s="90" t="s">
        <v>100</v>
      </c>
      <c r="AX232" t="s">
        <v>185</v>
      </c>
      <c r="AY232" t="s">
        <v>100</v>
      </c>
    </row>
    <row r="233" ht="17.25" spans="25:51">
      <c r="Y233" s="87"/>
      <c r="Z233">
        <f t="shared" si="34"/>
        <v>0</v>
      </c>
      <c r="AA233" t="str">
        <f t="shared" si="32"/>
        <v>高东支行</v>
      </c>
      <c r="AB233" s="82" t="s">
        <v>287</v>
      </c>
      <c r="AC233" s="82">
        <v>0</v>
      </c>
      <c r="AD233" s="82">
        <v>0</v>
      </c>
      <c r="AE233" s="82">
        <v>1</v>
      </c>
      <c r="AF233" s="82">
        <v>5000</v>
      </c>
      <c r="AG233" t="str">
        <f t="shared" si="33"/>
        <v>高东支行</v>
      </c>
      <c r="AI233" s="90" t="s">
        <v>56</v>
      </c>
      <c r="AJ233" s="90" t="s">
        <v>100</v>
      </c>
      <c r="AX233" t="s">
        <v>56</v>
      </c>
      <c r="AY233" t="s">
        <v>100</v>
      </c>
    </row>
    <row r="234" ht="17.25" spans="25:51">
      <c r="Y234" s="87"/>
      <c r="Z234">
        <f t="shared" si="34"/>
        <v>0</v>
      </c>
      <c r="AA234" t="str">
        <f t="shared" si="32"/>
        <v>陆家嘴支行</v>
      </c>
      <c r="AB234" s="82" t="s">
        <v>291</v>
      </c>
      <c r="AC234" s="82">
        <v>0</v>
      </c>
      <c r="AD234" s="82">
        <v>0</v>
      </c>
      <c r="AE234" s="82">
        <v>0</v>
      </c>
      <c r="AF234" s="82">
        <v>0</v>
      </c>
      <c r="AG234" t="str">
        <f t="shared" si="33"/>
        <v>陆家嘴支行</v>
      </c>
      <c r="AI234" s="90" t="s">
        <v>189</v>
      </c>
      <c r="AJ234" s="90" t="s">
        <v>100</v>
      </c>
      <c r="AX234" t="s">
        <v>189</v>
      </c>
      <c r="AY234" t="s">
        <v>100</v>
      </c>
    </row>
    <row r="235" ht="17.25" spans="25:51">
      <c r="Y235" s="87"/>
      <c r="Z235">
        <f t="shared" si="34"/>
        <v>0</v>
      </c>
      <c r="AA235" t="str">
        <f t="shared" si="32"/>
        <v>高行支行</v>
      </c>
      <c r="AB235" s="82" t="s">
        <v>626</v>
      </c>
      <c r="AC235" s="82">
        <v>0</v>
      </c>
      <c r="AD235" s="82">
        <v>0</v>
      </c>
      <c r="AE235" s="82">
        <v>0</v>
      </c>
      <c r="AF235" s="82">
        <v>0</v>
      </c>
      <c r="AG235" t="str">
        <f t="shared" si="33"/>
        <v>高行支行</v>
      </c>
      <c r="AI235" s="90" t="s">
        <v>240</v>
      </c>
      <c r="AJ235" s="90" t="s">
        <v>100</v>
      </c>
      <c r="AX235" t="s">
        <v>240</v>
      </c>
      <c r="AY235" t="s">
        <v>100</v>
      </c>
    </row>
    <row r="236" ht="17.25" spans="25:51">
      <c r="Y236" s="87"/>
      <c r="Z236">
        <f t="shared" si="34"/>
        <v>0</v>
      </c>
      <c r="AA236" t="str">
        <f t="shared" si="32"/>
        <v>三林支行</v>
      </c>
      <c r="AB236" s="82" t="s">
        <v>627</v>
      </c>
      <c r="AC236" s="82">
        <v>0</v>
      </c>
      <c r="AD236" s="82">
        <v>0</v>
      </c>
      <c r="AE236" s="82">
        <v>0</v>
      </c>
      <c r="AF236" s="82">
        <v>0</v>
      </c>
      <c r="AG236" t="str">
        <f t="shared" si="33"/>
        <v>三林支行</v>
      </c>
      <c r="AI236" s="90" t="s">
        <v>150</v>
      </c>
      <c r="AJ236" s="90" t="s">
        <v>100</v>
      </c>
      <c r="AX236" t="s">
        <v>150</v>
      </c>
      <c r="AY236" t="s">
        <v>100</v>
      </c>
    </row>
    <row r="237" ht="17.25" spans="25:51">
      <c r="Y237" s="87"/>
      <c r="Z237">
        <f t="shared" si="34"/>
        <v>0</v>
      </c>
      <c r="AA237" t="str">
        <f t="shared" si="32"/>
        <v>高桥支行</v>
      </c>
      <c r="AB237" s="82" t="s">
        <v>628</v>
      </c>
      <c r="AC237" s="82">
        <v>0</v>
      </c>
      <c r="AD237" s="82">
        <v>0</v>
      </c>
      <c r="AE237" s="82">
        <v>0</v>
      </c>
      <c r="AF237" s="82">
        <v>0</v>
      </c>
      <c r="AG237" t="str">
        <f t="shared" si="33"/>
        <v>高桥支行</v>
      </c>
      <c r="AI237" s="90" t="s">
        <v>131</v>
      </c>
      <c r="AJ237" s="90" t="s">
        <v>100</v>
      </c>
      <c r="AX237" t="s">
        <v>131</v>
      </c>
      <c r="AY237" t="s">
        <v>100</v>
      </c>
    </row>
    <row r="238" ht="17.25" spans="25:51">
      <c r="Y238" s="87"/>
      <c r="Z238">
        <f t="shared" si="34"/>
        <v>0</v>
      </c>
      <c r="AA238">
        <f t="shared" si="32"/>
        <v>0</v>
      </c>
      <c r="AB238" s="82" t="s">
        <v>629</v>
      </c>
      <c r="AC238" s="82">
        <v>0</v>
      </c>
      <c r="AD238" s="82">
        <v>0</v>
      </c>
      <c r="AE238" s="82">
        <v>0</v>
      </c>
      <c r="AF238" s="82">
        <v>0</v>
      </c>
      <c r="AG238">
        <f t="shared" si="33"/>
        <v>0</v>
      </c>
      <c r="AI238" s="90" t="s">
        <v>179</v>
      </c>
      <c r="AJ238" s="90" t="s">
        <v>100</v>
      </c>
      <c r="AX238" t="s">
        <v>179</v>
      </c>
      <c r="AY238" t="s">
        <v>100</v>
      </c>
    </row>
    <row r="239" ht="17.25" spans="25:51">
      <c r="Y239" s="87"/>
      <c r="Z239">
        <f t="shared" si="34"/>
        <v>0</v>
      </c>
      <c r="AA239" t="str">
        <f t="shared" si="32"/>
        <v>零售市场部</v>
      </c>
      <c r="AB239" s="82" t="s">
        <v>116</v>
      </c>
      <c r="AC239" s="82">
        <v>0</v>
      </c>
      <c r="AD239" s="82">
        <v>0</v>
      </c>
      <c r="AE239" s="82">
        <v>0</v>
      </c>
      <c r="AF239" s="82">
        <v>0</v>
      </c>
      <c r="AG239" t="str">
        <f t="shared" si="33"/>
        <v>零售市场部</v>
      </c>
      <c r="AI239" s="90" t="s">
        <v>168</v>
      </c>
      <c r="AJ239" s="90" t="s">
        <v>100</v>
      </c>
      <c r="AX239" t="s">
        <v>168</v>
      </c>
      <c r="AY239" t="s">
        <v>100</v>
      </c>
    </row>
    <row r="240" ht="17.25" spans="25:51">
      <c r="Y240" s="87"/>
      <c r="Z240">
        <f t="shared" si="34"/>
        <v>0</v>
      </c>
      <c r="AA240">
        <f t="shared" si="32"/>
        <v>0</v>
      </c>
      <c r="AB240" s="82" t="s">
        <v>630</v>
      </c>
      <c r="AC240" s="82">
        <v>0</v>
      </c>
      <c r="AD240" s="82">
        <v>0</v>
      </c>
      <c r="AE240" s="82">
        <v>0</v>
      </c>
      <c r="AF240" s="82">
        <v>0</v>
      </c>
      <c r="AG240">
        <f t="shared" si="33"/>
        <v>0</v>
      </c>
      <c r="AI240" s="93" t="s">
        <v>632</v>
      </c>
      <c r="AJ240" s="90" t="s">
        <v>73</v>
      </c>
      <c r="AX240" t="s">
        <v>632</v>
      </c>
      <c r="AY240" t="s">
        <v>73</v>
      </c>
    </row>
    <row r="241" ht="17.25" spans="25:51">
      <c r="Y241" s="87"/>
      <c r="Z241">
        <f t="shared" si="34"/>
        <v>0</v>
      </c>
      <c r="AA241">
        <f t="shared" si="32"/>
        <v>0</v>
      </c>
      <c r="AB241" s="82" t="s">
        <v>631</v>
      </c>
      <c r="AC241" s="82">
        <v>0</v>
      </c>
      <c r="AD241" s="82">
        <v>0</v>
      </c>
      <c r="AE241" s="82">
        <v>0</v>
      </c>
      <c r="AF241" s="82">
        <v>0</v>
      </c>
      <c r="AG241">
        <f t="shared" si="33"/>
        <v>0</v>
      </c>
      <c r="AI241" s="94" t="s">
        <v>633</v>
      </c>
      <c r="AJ241" s="90" t="s">
        <v>73</v>
      </c>
      <c r="AX241" t="s">
        <v>633</v>
      </c>
      <c r="AY241" t="s">
        <v>73</v>
      </c>
    </row>
    <row r="242" ht="17.25" spans="25:51">
      <c r="Y242" s="87"/>
      <c r="Z242">
        <f t="shared" si="34"/>
        <v>0</v>
      </c>
      <c r="AA242" t="str">
        <f t="shared" si="32"/>
        <v>妙境支行</v>
      </c>
      <c r="AB242" s="82" t="s">
        <v>120</v>
      </c>
      <c r="AC242" s="82">
        <v>0</v>
      </c>
      <c r="AD242" s="82">
        <v>0</v>
      </c>
      <c r="AE242" s="82">
        <v>1</v>
      </c>
      <c r="AF242" s="82">
        <v>200000</v>
      </c>
      <c r="AG242" t="str">
        <f t="shared" si="33"/>
        <v>妙境支行</v>
      </c>
      <c r="AI242" s="95" t="s">
        <v>297</v>
      </c>
      <c r="AJ242" s="90" t="s">
        <v>73</v>
      </c>
      <c r="AX242" t="s">
        <v>297</v>
      </c>
      <c r="AY242" t="s">
        <v>73</v>
      </c>
    </row>
    <row r="243" ht="17.25" spans="25:51">
      <c r="Y243" s="87"/>
      <c r="Z243">
        <f t="shared" si="34"/>
        <v>0</v>
      </c>
      <c r="AA243" t="str">
        <f t="shared" si="32"/>
        <v>高桥支行</v>
      </c>
      <c r="AB243" s="82" t="s">
        <v>634</v>
      </c>
      <c r="AC243" s="82">
        <v>0</v>
      </c>
      <c r="AD243" s="82">
        <v>0</v>
      </c>
      <c r="AE243" s="82">
        <v>0</v>
      </c>
      <c r="AF243" s="82">
        <v>0</v>
      </c>
      <c r="AG243" t="str">
        <f t="shared" si="33"/>
        <v>高桥支行</v>
      </c>
      <c r="AI243" s="96" t="s">
        <v>519</v>
      </c>
      <c r="AJ243" s="90" t="s">
        <v>73</v>
      </c>
      <c r="AX243" t="s">
        <v>519</v>
      </c>
      <c r="AY243" t="s">
        <v>73</v>
      </c>
    </row>
    <row r="244" ht="17.25" spans="25:51">
      <c r="Y244" s="87"/>
      <c r="Z244">
        <f t="shared" si="34"/>
        <v>0</v>
      </c>
      <c r="AA244" t="str">
        <f t="shared" si="32"/>
        <v>六里支行</v>
      </c>
      <c r="AB244" s="82" t="s">
        <v>635</v>
      </c>
      <c r="AC244" s="82">
        <v>0</v>
      </c>
      <c r="AD244" s="82">
        <v>0</v>
      </c>
      <c r="AE244" s="82">
        <v>0</v>
      </c>
      <c r="AF244" s="82">
        <v>0</v>
      </c>
      <c r="AG244" t="str">
        <f t="shared" si="33"/>
        <v>六里支行</v>
      </c>
      <c r="AI244" s="90" t="s">
        <v>237</v>
      </c>
      <c r="AJ244" s="90" t="s">
        <v>57</v>
      </c>
      <c r="AX244" t="s">
        <v>237</v>
      </c>
      <c r="AY244" t="s">
        <v>57</v>
      </c>
    </row>
    <row r="245" ht="17.25" spans="25:51">
      <c r="Y245" s="87"/>
      <c r="Z245">
        <f t="shared" si="34"/>
        <v>0</v>
      </c>
      <c r="AA245" t="str">
        <f t="shared" si="32"/>
        <v>花木支行</v>
      </c>
      <c r="AB245" s="82" t="s">
        <v>636</v>
      </c>
      <c r="AC245" s="82">
        <v>0</v>
      </c>
      <c r="AD245" s="82">
        <v>0</v>
      </c>
      <c r="AE245" s="82">
        <v>0</v>
      </c>
      <c r="AF245" s="82">
        <v>0</v>
      </c>
      <c r="AG245" t="str">
        <f t="shared" si="33"/>
        <v>花木支行</v>
      </c>
      <c r="AI245" s="94" t="s">
        <v>249</v>
      </c>
      <c r="AJ245" s="90" t="s">
        <v>64</v>
      </c>
      <c r="AX245" t="s">
        <v>249</v>
      </c>
      <c r="AY245" t="s">
        <v>64</v>
      </c>
    </row>
    <row r="246" ht="17.25" spans="25:51">
      <c r="Y246" s="87"/>
      <c r="Z246">
        <f t="shared" si="34"/>
        <v>0</v>
      </c>
      <c r="AA246" t="str">
        <f t="shared" si="32"/>
        <v>零售金融部</v>
      </c>
      <c r="AB246" s="82" t="s">
        <v>274</v>
      </c>
      <c r="AC246" s="82">
        <v>0</v>
      </c>
      <c r="AD246" s="82">
        <v>0</v>
      </c>
      <c r="AE246" s="82">
        <v>0</v>
      </c>
      <c r="AF246" s="82">
        <v>0</v>
      </c>
      <c r="AG246" t="str">
        <f t="shared" si="33"/>
        <v>零售金融部</v>
      </c>
      <c r="AI246" s="90" t="s">
        <v>637</v>
      </c>
      <c r="AJ246" s="90" t="s">
        <v>73</v>
      </c>
      <c r="AX246" t="s">
        <v>637</v>
      </c>
      <c r="AY246" t="s">
        <v>73</v>
      </c>
    </row>
    <row r="247" ht="17.25" spans="25:51">
      <c r="Y247" s="87"/>
      <c r="Z247">
        <f t="shared" si="34"/>
        <v>0</v>
      </c>
      <c r="AA247" t="str">
        <f t="shared" si="32"/>
        <v>公司金融部</v>
      </c>
      <c r="AB247" s="82" t="s">
        <v>243</v>
      </c>
      <c r="AC247" s="82">
        <v>0</v>
      </c>
      <c r="AD247" s="82">
        <v>0</v>
      </c>
      <c r="AE247" s="82">
        <v>0</v>
      </c>
      <c r="AF247" s="82">
        <v>0</v>
      </c>
      <c r="AG247" t="str">
        <f t="shared" si="33"/>
        <v>公司金融部</v>
      </c>
      <c r="AI247" s="90" t="s">
        <v>619</v>
      </c>
      <c r="AJ247" s="90" t="s">
        <v>73</v>
      </c>
      <c r="AX247" t="s">
        <v>619</v>
      </c>
      <c r="AY247" t="s">
        <v>73</v>
      </c>
    </row>
    <row r="248" ht="17.25" spans="25:51">
      <c r="Y248" s="87"/>
      <c r="Z248">
        <f t="shared" si="34"/>
        <v>0</v>
      </c>
      <c r="AA248" t="str">
        <f t="shared" si="32"/>
        <v>运营管理部</v>
      </c>
      <c r="AB248" s="82" t="s">
        <v>315</v>
      </c>
      <c r="AC248" s="82">
        <v>0</v>
      </c>
      <c r="AD248" s="82">
        <v>0</v>
      </c>
      <c r="AE248" s="82">
        <v>0</v>
      </c>
      <c r="AF248" s="82">
        <v>0</v>
      </c>
      <c r="AG248" t="str">
        <f t="shared" si="33"/>
        <v>运营管理部</v>
      </c>
      <c r="AI248" s="90" t="s">
        <v>639</v>
      </c>
      <c r="AJ248" s="90" t="s">
        <v>73</v>
      </c>
      <c r="AX248" t="s">
        <v>639</v>
      </c>
      <c r="AY248" t="s">
        <v>73</v>
      </c>
    </row>
    <row r="249" ht="17.25" spans="25:51">
      <c r="Y249" s="87"/>
      <c r="Z249">
        <f t="shared" si="34"/>
        <v>0</v>
      </c>
      <c r="AA249" t="str">
        <f t="shared" si="32"/>
        <v>三林支行</v>
      </c>
      <c r="AB249" s="82" t="s">
        <v>638</v>
      </c>
      <c r="AC249" s="82">
        <v>0</v>
      </c>
      <c r="AD249" s="82">
        <v>0</v>
      </c>
      <c r="AE249" s="82">
        <v>0</v>
      </c>
      <c r="AF249" s="82">
        <v>0</v>
      </c>
      <c r="AG249" t="str">
        <f t="shared" si="33"/>
        <v>三林支行</v>
      </c>
      <c r="AI249" s="90" t="s">
        <v>640</v>
      </c>
      <c r="AJ249" s="90" t="s">
        <v>73</v>
      </c>
      <c r="AX249" t="s">
        <v>640</v>
      </c>
      <c r="AY249" t="s">
        <v>73</v>
      </c>
    </row>
    <row r="250" ht="17.25" spans="25:51">
      <c r="Y250" s="87"/>
      <c r="Z250">
        <f t="shared" si="34"/>
        <v>0</v>
      </c>
      <c r="AA250" t="str">
        <f t="shared" si="32"/>
        <v>运营管理部</v>
      </c>
      <c r="AB250" s="82" t="s">
        <v>312</v>
      </c>
      <c r="AC250" s="82">
        <v>0</v>
      </c>
      <c r="AD250" s="82">
        <v>0</v>
      </c>
      <c r="AE250" s="82">
        <v>0</v>
      </c>
      <c r="AF250" s="82">
        <v>0</v>
      </c>
      <c r="AG250" t="str">
        <f t="shared" si="33"/>
        <v>运营管理部</v>
      </c>
      <c r="AI250" s="90" t="s">
        <v>611</v>
      </c>
      <c r="AJ250" s="90" t="s">
        <v>73</v>
      </c>
      <c r="AX250" t="s">
        <v>611</v>
      </c>
      <c r="AY250" t="s">
        <v>73</v>
      </c>
    </row>
    <row r="251" ht="17.25" spans="25:51">
      <c r="Y251" s="87"/>
      <c r="Z251">
        <f t="shared" si="34"/>
        <v>0</v>
      </c>
      <c r="AA251" t="str">
        <f t="shared" si="32"/>
        <v>合庆支行</v>
      </c>
      <c r="AB251" s="82" t="s">
        <v>641</v>
      </c>
      <c r="AC251" s="82">
        <v>0</v>
      </c>
      <c r="AD251" s="82">
        <v>0</v>
      </c>
      <c r="AE251" s="82">
        <v>0</v>
      </c>
      <c r="AF251" s="82">
        <v>0</v>
      </c>
      <c r="AG251" t="str">
        <f t="shared" si="33"/>
        <v>合庆支行</v>
      </c>
      <c r="AI251" s="90" t="s">
        <v>643</v>
      </c>
      <c r="AJ251" s="90" t="s">
        <v>73</v>
      </c>
      <c r="AX251" t="s">
        <v>643</v>
      </c>
      <c r="AY251" t="s">
        <v>73</v>
      </c>
    </row>
    <row r="252" ht="17.25" spans="25:51">
      <c r="Y252" s="87"/>
      <c r="Z252">
        <f t="shared" si="34"/>
        <v>0</v>
      </c>
      <c r="AA252">
        <f t="shared" si="32"/>
        <v>0</v>
      </c>
      <c r="AB252" s="82" t="s">
        <v>642</v>
      </c>
      <c r="AC252" s="82">
        <v>0</v>
      </c>
      <c r="AD252" s="82">
        <v>50000</v>
      </c>
      <c r="AE252" s="82">
        <v>0</v>
      </c>
      <c r="AF252" s="82">
        <v>50000</v>
      </c>
      <c r="AG252">
        <f t="shared" si="33"/>
        <v>0</v>
      </c>
      <c r="AI252" s="90" t="s">
        <v>645</v>
      </c>
      <c r="AJ252" s="90" t="s">
        <v>73</v>
      </c>
      <c r="AX252" t="s">
        <v>645</v>
      </c>
      <c r="AY252" t="s">
        <v>73</v>
      </c>
    </row>
    <row r="253" ht="17.25" spans="25:51">
      <c r="Y253" s="87"/>
      <c r="Z253">
        <f t="shared" si="34"/>
        <v>0</v>
      </c>
      <c r="AA253" t="str">
        <f t="shared" si="32"/>
        <v>曹路支行</v>
      </c>
      <c r="AB253" s="82" t="s">
        <v>644</v>
      </c>
      <c r="AC253" s="82">
        <v>0</v>
      </c>
      <c r="AD253" s="82">
        <v>0</v>
      </c>
      <c r="AE253" s="82">
        <v>0</v>
      </c>
      <c r="AF253" s="82">
        <v>0</v>
      </c>
      <c r="AG253" t="str">
        <f t="shared" si="33"/>
        <v>曹路支行</v>
      </c>
      <c r="AI253" s="90" t="s">
        <v>647</v>
      </c>
      <c r="AJ253" s="90" t="s">
        <v>73</v>
      </c>
      <c r="AX253" t="s">
        <v>647</v>
      </c>
      <c r="AY253" t="s">
        <v>73</v>
      </c>
    </row>
    <row r="254" ht="17.25" spans="25:51">
      <c r="Y254" s="87"/>
      <c r="Z254">
        <f t="shared" si="34"/>
        <v>0</v>
      </c>
      <c r="AA254" t="str">
        <f t="shared" si="32"/>
        <v>新园路支行</v>
      </c>
      <c r="AB254" s="82" t="s">
        <v>646</v>
      </c>
      <c r="AC254" s="82">
        <v>0</v>
      </c>
      <c r="AD254" s="82">
        <v>0</v>
      </c>
      <c r="AE254" s="82">
        <v>0</v>
      </c>
      <c r="AF254" s="82">
        <v>0</v>
      </c>
      <c r="AG254" t="str">
        <f t="shared" si="33"/>
        <v>新园路支行</v>
      </c>
      <c r="AI254" s="90" t="s">
        <v>648</v>
      </c>
      <c r="AJ254" s="90" t="s">
        <v>73</v>
      </c>
      <c r="AX254" t="s">
        <v>648</v>
      </c>
      <c r="AY254" t="s">
        <v>73</v>
      </c>
    </row>
    <row r="255" ht="17.25" spans="25:51">
      <c r="Y255" s="87"/>
      <c r="Z255">
        <f t="shared" si="34"/>
        <v>0</v>
      </c>
      <c r="AA255" t="str">
        <f t="shared" si="32"/>
        <v>高行支行</v>
      </c>
      <c r="AB255" s="82" t="s">
        <v>127</v>
      </c>
      <c r="AC255" s="82">
        <v>0</v>
      </c>
      <c r="AD255" s="82">
        <v>0</v>
      </c>
      <c r="AE255" s="82">
        <v>0</v>
      </c>
      <c r="AF255" s="82">
        <v>0</v>
      </c>
      <c r="AG255" t="str">
        <f t="shared" si="33"/>
        <v>高行支行</v>
      </c>
      <c r="AI255" s="90" t="s">
        <v>420</v>
      </c>
      <c r="AJ255" s="90" t="s">
        <v>73</v>
      </c>
      <c r="AX255" t="s">
        <v>420</v>
      </c>
      <c r="AY255" t="s">
        <v>73</v>
      </c>
    </row>
    <row r="256" ht="17.25" spans="25:51">
      <c r="Y256" s="87"/>
      <c r="Z256">
        <f t="shared" si="34"/>
        <v>0</v>
      </c>
      <c r="AA256">
        <f t="shared" si="32"/>
        <v>0</v>
      </c>
      <c r="AB256" s="82" t="s">
        <v>300</v>
      </c>
      <c r="AC256" s="82">
        <v>0</v>
      </c>
      <c r="AD256" s="82">
        <v>0</v>
      </c>
      <c r="AE256" s="82">
        <v>0</v>
      </c>
      <c r="AF256" s="82">
        <v>0</v>
      </c>
      <c r="AG256">
        <f t="shared" si="33"/>
        <v>0</v>
      </c>
      <c r="AI256" s="90" t="s">
        <v>649</v>
      </c>
      <c r="AJ256" s="90" t="s">
        <v>49</v>
      </c>
      <c r="AX256" t="s">
        <v>649</v>
      </c>
      <c r="AY256" t="s">
        <v>49</v>
      </c>
    </row>
    <row r="257" ht="17.25" spans="25:51">
      <c r="Y257" s="87"/>
      <c r="Z257">
        <f t="shared" si="34"/>
        <v>0</v>
      </c>
      <c r="AA257" t="str">
        <f t="shared" si="32"/>
        <v>运营管理部</v>
      </c>
      <c r="AB257" s="82" t="s">
        <v>293</v>
      </c>
      <c r="AC257" s="82">
        <v>0</v>
      </c>
      <c r="AD257" s="82">
        <v>0</v>
      </c>
      <c r="AE257" s="82">
        <v>0</v>
      </c>
      <c r="AF257" s="82">
        <v>0</v>
      </c>
      <c r="AG257" t="str">
        <f t="shared" si="33"/>
        <v>运营管理部</v>
      </c>
      <c r="AI257" s="90" t="s">
        <v>224</v>
      </c>
      <c r="AJ257" s="90" t="s">
        <v>49</v>
      </c>
      <c r="AX257" t="s">
        <v>224</v>
      </c>
      <c r="AY257" t="s">
        <v>49</v>
      </c>
    </row>
    <row r="258" ht="17.25" spans="25:51">
      <c r="Y258" s="87"/>
      <c r="Z258">
        <f t="shared" si="34"/>
        <v>0</v>
      </c>
      <c r="AA258">
        <f t="shared" ref="AA258:AA321" si="35">AG258</f>
        <v>0</v>
      </c>
      <c r="AB258" s="82" t="s">
        <v>650</v>
      </c>
      <c r="AC258" s="82">
        <v>0</v>
      </c>
      <c r="AD258" s="82">
        <v>0</v>
      </c>
      <c r="AE258" s="82">
        <v>0</v>
      </c>
      <c r="AF258" s="82">
        <v>0</v>
      </c>
      <c r="AG258">
        <f t="shared" ref="AG258:AG321" si="36">IFERROR(VLOOKUP(AB258,$AI:$AJ,2,FALSE),0)</f>
        <v>0</v>
      </c>
      <c r="AI258" s="90" t="s">
        <v>314</v>
      </c>
      <c r="AJ258" s="90" t="s">
        <v>49</v>
      </c>
      <c r="AX258" t="s">
        <v>314</v>
      </c>
      <c r="AY258" t="s">
        <v>49</v>
      </c>
    </row>
    <row r="259" ht="17.25" spans="25:51">
      <c r="Y259" s="87"/>
      <c r="Z259">
        <f t="shared" si="34"/>
        <v>0</v>
      </c>
      <c r="AA259" t="str">
        <f t="shared" si="35"/>
        <v>金杨支行</v>
      </c>
      <c r="AB259" s="82" t="s">
        <v>303</v>
      </c>
      <c r="AC259" s="82">
        <v>0</v>
      </c>
      <c r="AD259" s="82">
        <v>0</v>
      </c>
      <c r="AE259" s="82">
        <v>0</v>
      </c>
      <c r="AF259" s="82">
        <v>0</v>
      </c>
      <c r="AG259" t="str">
        <f t="shared" si="36"/>
        <v>金杨支行</v>
      </c>
      <c r="AI259" s="95" t="s">
        <v>651</v>
      </c>
      <c r="AJ259" s="90" t="s">
        <v>49</v>
      </c>
      <c r="AX259" t="s">
        <v>651</v>
      </c>
      <c r="AY259" t="s">
        <v>49</v>
      </c>
    </row>
    <row r="260" ht="17.25" spans="25:51">
      <c r="Y260" s="87"/>
      <c r="Z260">
        <f t="shared" ref="Z260:Z323" si="37">P260-Y260</f>
        <v>0</v>
      </c>
      <c r="AA260" t="str">
        <f t="shared" si="35"/>
        <v>运营管理部</v>
      </c>
      <c r="AB260" s="82" t="s">
        <v>346</v>
      </c>
      <c r="AC260" s="82">
        <v>0</v>
      </c>
      <c r="AD260" s="82">
        <v>0</v>
      </c>
      <c r="AE260" s="82">
        <v>0</v>
      </c>
      <c r="AF260" s="82">
        <v>0</v>
      </c>
      <c r="AG260" t="str">
        <f t="shared" si="36"/>
        <v>运营管理部</v>
      </c>
      <c r="AI260" s="96" t="s">
        <v>653</v>
      </c>
      <c r="AJ260" s="90" t="s">
        <v>49</v>
      </c>
      <c r="AX260" t="s">
        <v>653</v>
      </c>
      <c r="AY260" t="s">
        <v>49</v>
      </c>
    </row>
    <row r="261" ht="17.25" spans="25:51">
      <c r="Y261" s="87"/>
      <c r="Z261">
        <f t="shared" si="37"/>
        <v>0</v>
      </c>
      <c r="AA261" t="str">
        <f t="shared" si="35"/>
        <v>唐镇支行</v>
      </c>
      <c r="AB261" s="82" t="s">
        <v>652</v>
      </c>
      <c r="AC261" s="82">
        <v>0</v>
      </c>
      <c r="AD261" s="82">
        <v>0</v>
      </c>
      <c r="AE261" s="82">
        <v>0</v>
      </c>
      <c r="AF261" s="82">
        <v>0</v>
      </c>
      <c r="AG261" t="str">
        <f t="shared" si="36"/>
        <v>唐镇支行</v>
      </c>
      <c r="AI261" s="90" t="s">
        <v>655</v>
      </c>
      <c r="AJ261" s="90" t="s">
        <v>49</v>
      </c>
      <c r="AX261" t="s">
        <v>655</v>
      </c>
      <c r="AY261" t="s">
        <v>49</v>
      </c>
    </row>
    <row r="262" ht="17.25" spans="25:51">
      <c r="Y262" s="87"/>
      <c r="Z262">
        <f t="shared" si="37"/>
        <v>0</v>
      </c>
      <c r="AA262" t="str">
        <f t="shared" si="35"/>
        <v>东沟支行</v>
      </c>
      <c r="AB262" s="82" t="s">
        <v>654</v>
      </c>
      <c r="AC262" s="82">
        <v>0</v>
      </c>
      <c r="AD262" s="82">
        <v>0</v>
      </c>
      <c r="AE262" s="82">
        <v>0</v>
      </c>
      <c r="AF262" s="82">
        <v>0</v>
      </c>
      <c r="AG262" t="str">
        <f t="shared" si="36"/>
        <v>东沟支行</v>
      </c>
      <c r="AI262" s="90" t="s">
        <v>657</v>
      </c>
      <c r="AJ262" s="90" t="s">
        <v>49</v>
      </c>
      <c r="AX262" t="s">
        <v>657</v>
      </c>
      <c r="AY262" t="s">
        <v>49</v>
      </c>
    </row>
    <row r="263" ht="17.25" spans="25:51">
      <c r="Y263" s="87"/>
      <c r="Z263">
        <f t="shared" si="37"/>
        <v>0</v>
      </c>
      <c r="AA263" t="str">
        <f t="shared" si="35"/>
        <v>川沙支行</v>
      </c>
      <c r="AB263" s="82" t="s">
        <v>656</v>
      </c>
      <c r="AC263" s="82">
        <v>0</v>
      </c>
      <c r="AD263" s="82">
        <v>0</v>
      </c>
      <c r="AE263" s="82">
        <v>0</v>
      </c>
      <c r="AF263" s="82">
        <v>0</v>
      </c>
      <c r="AG263" t="str">
        <f t="shared" si="36"/>
        <v>川沙支行</v>
      </c>
      <c r="AI263" s="90" t="s">
        <v>659</v>
      </c>
      <c r="AJ263" s="90" t="s">
        <v>49</v>
      </c>
      <c r="AX263" t="s">
        <v>659</v>
      </c>
      <c r="AY263" t="s">
        <v>49</v>
      </c>
    </row>
    <row r="264" ht="17.25" spans="25:51">
      <c r="Y264" s="87"/>
      <c r="Z264">
        <f t="shared" si="37"/>
        <v>0</v>
      </c>
      <c r="AA264" t="str">
        <f t="shared" si="35"/>
        <v>妙境支行</v>
      </c>
      <c r="AB264" s="82" t="s">
        <v>658</v>
      </c>
      <c r="AC264" s="82">
        <v>0</v>
      </c>
      <c r="AD264" s="82">
        <v>0</v>
      </c>
      <c r="AE264" s="82">
        <v>0</v>
      </c>
      <c r="AF264" s="82">
        <v>0</v>
      </c>
      <c r="AG264" t="str">
        <f t="shared" si="36"/>
        <v>妙境支行</v>
      </c>
      <c r="AI264" s="90" t="s">
        <v>291</v>
      </c>
      <c r="AJ264" s="90" t="s">
        <v>49</v>
      </c>
      <c r="AX264" t="s">
        <v>291</v>
      </c>
      <c r="AY264" t="s">
        <v>49</v>
      </c>
    </row>
    <row r="265" ht="17.25" spans="25:51">
      <c r="Y265" s="87"/>
      <c r="Z265">
        <f t="shared" si="37"/>
        <v>0</v>
      </c>
      <c r="AA265" t="str">
        <f t="shared" si="35"/>
        <v>零售市场部</v>
      </c>
      <c r="AB265" s="82" t="s">
        <v>615</v>
      </c>
      <c r="AC265" s="82">
        <v>0</v>
      </c>
      <c r="AD265" s="82">
        <v>0</v>
      </c>
      <c r="AE265" s="82">
        <v>0</v>
      </c>
      <c r="AF265" s="82">
        <v>0</v>
      </c>
      <c r="AG265" t="str">
        <f t="shared" si="36"/>
        <v>零售市场部</v>
      </c>
      <c r="AI265" s="90" t="s">
        <v>132</v>
      </c>
      <c r="AJ265" s="90" t="s">
        <v>49</v>
      </c>
      <c r="AX265" t="s">
        <v>132</v>
      </c>
      <c r="AY265" t="s">
        <v>49</v>
      </c>
    </row>
    <row r="266" ht="17.25" spans="25:51">
      <c r="Y266" s="87"/>
      <c r="Z266">
        <f t="shared" si="37"/>
        <v>0</v>
      </c>
      <c r="AA266" t="str">
        <f t="shared" si="35"/>
        <v>运营管理部</v>
      </c>
      <c r="AB266" s="82" t="s">
        <v>320</v>
      </c>
      <c r="AC266" s="82">
        <v>0</v>
      </c>
      <c r="AD266" s="82">
        <v>0</v>
      </c>
      <c r="AE266" s="82">
        <v>0</v>
      </c>
      <c r="AF266" s="82">
        <v>0</v>
      </c>
      <c r="AG266" t="str">
        <f t="shared" si="36"/>
        <v>运营管理部</v>
      </c>
      <c r="AI266" s="93" t="s">
        <v>370</v>
      </c>
      <c r="AJ266" s="90" t="s">
        <v>49</v>
      </c>
      <c r="AX266" t="s">
        <v>370</v>
      </c>
      <c r="AY266" t="s">
        <v>49</v>
      </c>
    </row>
    <row r="267" ht="17.25" spans="25:51">
      <c r="Y267" s="87"/>
      <c r="Z267">
        <f t="shared" si="37"/>
        <v>0</v>
      </c>
      <c r="AA267">
        <f t="shared" si="35"/>
        <v>0</v>
      </c>
      <c r="AB267" s="82" t="s">
        <v>660</v>
      </c>
      <c r="AC267" s="82">
        <v>0</v>
      </c>
      <c r="AD267" s="82">
        <v>0</v>
      </c>
      <c r="AE267" s="82">
        <v>0</v>
      </c>
      <c r="AF267" s="82">
        <v>0</v>
      </c>
      <c r="AG267">
        <f t="shared" si="36"/>
        <v>0</v>
      </c>
      <c r="AI267" s="94" t="s">
        <v>661</v>
      </c>
      <c r="AJ267" s="90" t="s">
        <v>49</v>
      </c>
      <c r="AX267" t="s">
        <v>661</v>
      </c>
      <c r="AY267" t="s">
        <v>49</v>
      </c>
    </row>
    <row r="268" ht="17.25" spans="25:51">
      <c r="Y268" s="87"/>
      <c r="Z268">
        <f t="shared" si="37"/>
        <v>0</v>
      </c>
      <c r="AA268" t="str">
        <f t="shared" si="35"/>
        <v>陆家嘴支行</v>
      </c>
      <c r="AB268" s="82" t="s">
        <v>132</v>
      </c>
      <c r="AC268" s="82">
        <v>1</v>
      </c>
      <c r="AD268" s="82">
        <v>0</v>
      </c>
      <c r="AE268" s="82">
        <v>1</v>
      </c>
      <c r="AF268" s="82">
        <v>0</v>
      </c>
      <c r="AG268" t="str">
        <f t="shared" si="36"/>
        <v>陆家嘴支行</v>
      </c>
      <c r="AI268" s="96" t="s">
        <v>662</v>
      </c>
      <c r="AJ268" s="90" t="s">
        <v>49</v>
      </c>
      <c r="AX268" t="s">
        <v>662</v>
      </c>
      <c r="AY268" t="s">
        <v>49</v>
      </c>
    </row>
    <row r="269" ht="17.25" spans="25:51">
      <c r="Y269" s="87"/>
      <c r="Z269">
        <f t="shared" si="37"/>
        <v>0</v>
      </c>
      <c r="AA269">
        <f t="shared" si="35"/>
        <v>0</v>
      </c>
      <c r="AB269" s="82" t="s">
        <v>308</v>
      </c>
      <c r="AC269" s="82">
        <v>0</v>
      </c>
      <c r="AD269" s="82">
        <v>0</v>
      </c>
      <c r="AE269" s="82">
        <v>0</v>
      </c>
      <c r="AF269" s="82">
        <v>0</v>
      </c>
      <c r="AG269">
        <f t="shared" si="36"/>
        <v>0</v>
      </c>
      <c r="AI269" s="95" t="s">
        <v>664</v>
      </c>
      <c r="AJ269" s="90" t="s">
        <v>49</v>
      </c>
      <c r="AX269" t="s">
        <v>664</v>
      </c>
      <c r="AY269" t="s">
        <v>49</v>
      </c>
    </row>
    <row r="270" ht="17.25" spans="25:51">
      <c r="Y270" s="87"/>
      <c r="Z270">
        <f t="shared" si="37"/>
        <v>0</v>
      </c>
      <c r="AA270" t="str">
        <f t="shared" si="35"/>
        <v>六团支行</v>
      </c>
      <c r="AB270" s="82" t="s">
        <v>663</v>
      </c>
      <c r="AC270" s="82">
        <v>0</v>
      </c>
      <c r="AD270" s="82">
        <v>0</v>
      </c>
      <c r="AE270" s="82">
        <v>0</v>
      </c>
      <c r="AF270" s="82">
        <v>0</v>
      </c>
      <c r="AG270" t="str">
        <f t="shared" si="36"/>
        <v>六团支行</v>
      </c>
      <c r="AI270" s="90" t="s">
        <v>666</v>
      </c>
      <c r="AJ270" s="90" t="s">
        <v>49</v>
      </c>
      <c r="AX270" t="s">
        <v>666</v>
      </c>
      <c r="AY270" t="s">
        <v>49</v>
      </c>
    </row>
    <row r="271" ht="17.25" spans="25:51">
      <c r="Y271" s="87"/>
      <c r="Z271">
        <f t="shared" si="37"/>
        <v>0</v>
      </c>
      <c r="AA271">
        <f t="shared" si="35"/>
        <v>0</v>
      </c>
      <c r="AB271" s="82" t="s">
        <v>665</v>
      </c>
      <c r="AC271" s="82">
        <v>0</v>
      </c>
      <c r="AD271" s="82">
        <v>0</v>
      </c>
      <c r="AE271" s="82">
        <v>0</v>
      </c>
      <c r="AF271" s="82">
        <v>0</v>
      </c>
      <c r="AG271">
        <f t="shared" si="36"/>
        <v>0</v>
      </c>
      <c r="AI271" s="90" t="s">
        <v>668</v>
      </c>
      <c r="AJ271" s="90" t="s">
        <v>49</v>
      </c>
      <c r="AX271" t="s">
        <v>668</v>
      </c>
      <c r="AY271" t="s">
        <v>49</v>
      </c>
    </row>
    <row r="272" ht="17.25" spans="25:51">
      <c r="Y272" s="87"/>
      <c r="Z272">
        <f t="shared" si="37"/>
        <v>0</v>
      </c>
      <c r="AA272">
        <f t="shared" si="35"/>
        <v>0</v>
      </c>
      <c r="AB272" s="82" t="s">
        <v>667</v>
      </c>
      <c r="AC272" s="82">
        <v>0</v>
      </c>
      <c r="AD272" s="82">
        <v>0</v>
      </c>
      <c r="AE272" s="82">
        <v>0</v>
      </c>
      <c r="AF272" s="82">
        <v>0</v>
      </c>
      <c r="AG272">
        <f t="shared" si="36"/>
        <v>0</v>
      </c>
      <c r="AI272" s="94" t="s">
        <v>669</v>
      </c>
      <c r="AJ272" s="90" t="s">
        <v>49</v>
      </c>
      <c r="AX272" t="s">
        <v>669</v>
      </c>
      <c r="AY272" t="s">
        <v>49</v>
      </c>
    </row>
    <row r="273" ht="17.25" spans="25:51">
      <c r="Y273" s="87"/>
      <c r="Z273">
        <f t="shared" si="37"/>
        <v>0</v>
      </c>
      <c r="AA273" t="str">
        <f t="shared" si="35"/>
        <v>风险管理部</v>
      </c>
      <c r="AB273" s="82" t="s">
        <v>492</v>
      </c>
      <c r="AC273" s="82">
        <v>0</v>
      </c>
      <c r="AD273" s="82">
        <v>0</v>
      </c>
      <c r="AE273" s="82">
        <v>0</v>
      </c>
      <c r="AF273" s="82">
        <v>0</v>
      </c>
      <c r="AG273" t="str">
        <f t="shared" si="36"/>
        <v>风险管理部</v>
      </c>
      <c r="AI273" s="90" t="s">
        <v>425</v>
      </c>
      <c r="AJ273" s="90" t="s">
        <v>241</v>
      </c>
      <c r="AX273" t="s">
        <v>425</v>
      </c>
      <c r="AY273" t="s">
        <v>241</v>
      </c>
    </row>
    <row r="274" ht="17.25" spans="25:51">
      <c r="Y274" s="87"/>
      <c r="Z274">
        <f t="shared" si="37"/>
        <v>0</v>
      </c>
      <c r="AA274">
        <f t="shared" si="35"/>
        <v>0</v>
      </c>
      <c r="AB274" s="82" t="s">
        <v>670</v>
      </c>
      <c r="AC274" s="82">
        <v>0</v>
      </c>
      <c r="AD274" s="82">
        <v>0</v>
      </c>
      <c r="AE274" s="82">
        <v>0</v>
      </c>
      <c r="AF274" s="82">
        <v>0</v>
      </c>
      <c r="AG274">
        <f t="shared" si="36"/>
        <v>0</v>
      </c>
      <c r="AI274" s="90" t="s">
        <v>183</v>
      </c>
      <c r="AJ274" s="90" t="s">
        <v>241</v>
      </c>
      <c r="AX274" t="s">
        <v>183</v>
      </c>
      <c r="AY274" t="s">
        <v>241</v>
      </c>
    </row>
    <row r="275" ht="17.25" spans="25:51">
      <c r="Y275" s="87"/>
      <c r="Z275">
        <f t="shared" si="37"/>
        <v>0</v>
      </c>
      <c r="AA275" t="str">
        <f t="shared" si="35"/>
        <v>江镇支行</v>
      </c>
      <c r="AB275" s="82" t="s">
        <v>140</v>
      </c>
      <c r="AC275" s="82">
        <v>0</v>
      </c>
      <c r="AD275" s="82">
        <v>0</v>
      </c>
      <c r="AE275" s="82">
        <v>0</v>
      </c>
      <c r="AF275" s="82">
        <v>0</v>
      </c>
      <c r="AG275" t="str">
        <f t="shared" si="36"/>
        <v>江镇支行</v>
      </c>
      <c r="AI275" s="90" t="s">
        <v>461</v>
      </c>
      <c r="AJ275" s="90" t="s">
        <v>241</v>
      </c>
      <c r="AX275" t="s">
        <v>461</v>
      </c>
      <c r="AY275" t="s">
        <v>241</v>
      </c>
    </row>
    <row r="276" ht="17.25" spans="25:51">
      <c r="Y276" s="87"/>
      <c r="Z276">
        <f t="shared" si="37"/>
        <v>0</v>
      </c>
      <c r="AA276" t="str">
        <f t="shared" si="35"/>
        <v>运营管理部</v>
      </c>
      <c r="AB276" s="82" t="s">
        <v>348</v>
      </c>
      <c r="AC276" s="82">
        <v>0</v>
      </c>
      <c r="AD276" s="82">
        <v>0</v>
      </c>
      <c r="AE276" s="82">
        <v>0</v>
      </c>
      <c r="AF276" s="82">
        <v>0</v>
      </c>
      <c r="AG276" t="str">
        <f t="shared" si="36"/>
        <v>运营管理部</v>
      </c>
      <c r="AI276" s="90" t="s">
        <v>484</v>
      </c>
      <c r="AJ276" s="90" t="s">
        <v>241</v>
      </c>
      <c r="AX276" t="s">
        <v>484</v>
      </c>
      <c r="AY276" t="s">
        <v>241</v>
      </c>
    </row>
    <row r="277" ht="17.25" spans="25:51">
      <c r="Y277" s="87"/>
      <c r="Z277">
        <f t="shared" si="37"/>
        <v>0</v>
      </c>
      <c r="AA277">
        <f t="shared" si="35"/>
        <v>0</v>
      </c>
      <c r="AB277" s="82" t="s">
        <v>671</v>
      </c>
      <c r="AC277" s="82">
        <v>0</v>
      </c>
      <c r="AD277" s="82">
        <v>0</v>
      </c>
      <c r="AE277" s="82">
        <v>0</v>
      </c>
      <c r="AF277" s="82">
        <v>0</v>
      </c>
      <c r="AG277">
        <f t="shared" si="36"/>
        <v>0</v>
      </c>
      <c r="AI277" s="90" t="s">
        <v>214</v>
      </c>
      <c r="AJ277" s="90" t="s">
        <v>241</v>
      </c>
      <c r="AX277" t="s">
        <v>214</v>
      </c>
      <c r="AY277" t="s">
        <v>241</v>
      </c>
    </row>
    <row r="278" ht="17.25" spans="25:51">
      <c r="Y278" s="87"/>
      <c r="Z278">
        <f t="shared" si="37"/>
        <v>0</v>
      </c>
      <c r="AA278">
        <f t="shared" si="35"/>
        <v>0</v>
      </c>
      <c r="AB278" s="82" t="s">
        <v>672</v>
      </c>
      <c r="AC278" s="82">
        <v>0</v>
      </c>
      <c r="AD278" s="82">
        <v>0</v>
      </c>
      <c r="AE278" s="82">
        <v>0</v>
      </c>
      <c r="AF278" s="82">
        <v>0</v>
      </c>
      <c r="AG278">
        <f t="shared" si="36"/>
        <v>0</v>
      </c>
      <c r="AI278" s="90" t="s">
        <v>613</v>
      </c>
      <c r="AJ278" s="90" t="s">
        <v>241</v>
      </c>
      <c r="AX278" t="s">
        <v>613</v>
      </c>
      <c r="AY278" t="s">
        <v>241</v>
      </c>
    </row>
    <row r="279" ht="17.25" spans="25:51">
      <c r="Y279" s="87"/>
      <c r="Z279">
        <f t="shared" si="37"/>
        <v>0</v>
      </c>
      <c r="AA279" t="str">
        <f t="shared" si="35"/>
        <v>金桥支行</v>
      </c>
      <c r="AB279" s="82" t="s">
        <v>673</v>
      </c>
      <c r="AC279" s="82">
        <v>0</v>
      </c>
      <c r="AD279" s="82">
        <v>0</v>
      </c>
      <c r="AE279" s="82">
        <v>0</v>
      </c>
      <c r="AF279" s="82">
        <v>0</v>
      </c>
      <c r="AG279" t="str">
        <f t="shared" si="36"/>
        <v>金桥支行</v>
      </c>
      <c r="AI279" s="90" t="s">
        <v>675</v>
      </c>
      <c r="AJ279" s="90" t="s">
        <v>241</v>
      </c>
      <c r="AX279" t="s">
        <v>675</v>
      </c>
      <c r="AY279" t="s">
        <v>241</v>
      </c>
    </row>
    <row r="280" ht="17.25" spans="25:51">
      <c r="Y280" s="87"/>
      <c r="Z280">
        <f t="shared" si="37"/>
        <v>0</v>
      </c>
      <c r="AA280">
        <f t="shared" si="35"/>
        <v>0</v>
      </c>
      <c r="AB280" s="82" t="s">
        <v>674</v>
      </c>
      <c r="AC280" s="82">
        <v>0</v>
      </c>
      <c r="AD280" s="82">
        <v>0</v>
      </c>
      <c r="AE280" s="82">
        <v>0</v>
      </c>
      <c r="AF280" s="82">
        <v>0</v>
      </c>
      <c r="AG280">
        <f t="shared" si="36"/>
        <v>0</v>
      </c>
      <c r="AI280" s="90" t="s">
        <v>677</v>
      </c>
      <c r="AJ280" s="90" t="s">
        <v>241</v>
      </c>
      <c r="AX280" t="s">
        <v>677</v>
      </c>
      <c r="AY280" t="s">
        <v>241</v>
      </c>
    </row>
    <row r="281" ht="17.25" spans="25:51">
      <c r="Y281" s="87"/>
      <c r="Z281">
        <f t="shared" si="37"/>
        <v>0</v>
      </c>
      <c r="AA281" t="str">
        <f t="shared" si="35"/>
        <v>金桥支行</v>
      </c>
      <c r="AB281" s="82" t="s">
        <v>676</v>
      </c>
      <c r="AC281" s="82">
        <v>0</v>
      </c>
      <c r="AD281" s="82">
        <v>0</v>
      </c>
      <c r="AE281" s="82">
        <v>0</v>
      </c>
      <c r="AF281" s="82">
        <v>0</v>
      </c>
      <c r="AG281" t="str">
        <f t="shared" si="36"/>
        <v>金桥支行</v>
      </c>
      <c r="AI281" s="90" t="s">
        <v>679</v>
      </c>
      <c r="AJ281" s="90" t="s">
        <v>241</v>
      </c>
      <c r="AX281" t="s">
        <v>679</v>
      </c>
      <c r="AY281" t="s">
        <v>241</v>
      </c>
    </row>
    <row r="282" ht="17.25" spans="25:51">
      <c r="Y282" s="87"/>
      <c r="Z282">
        <f t="shared" si="37"/>
        <v>0</v>
      </c>
      <c r="AA282">
        <f t="shared" si="35"/>
        <v>0</v>
      </c>
      <c r="AB282" s="82" t="s">
        <v>678</v>
      </c>
      <c r="AC282" s="82">
        <v>0</v>
      </c>
      <c r="AD282" s="82">
        <v>0</v>
      </c>
      <c r="AE282" s="82">
        <v>0</v>
      </c>
      <c r="AF282" s="82">
        <v>45000</v>
      </c>
      <c r="AG282">
        <f t="shared" si="36"/>
        <v>0</v>
      </c>
      <c r="AI282" s="90" t="s">
        <v>681</v>
      </c>
      <c r="AJ282" s="90" t="s">
        <v>57</v>
      </c>
      <c r="AX282" t="s">
        <v>681</v>
      </c>
      <c r="AY282" t="s">
        <v>57</v>
      </c>
    </row>
    <row r="283" ht="17.25" spans="25:51">
      <c r="Y283" s="87"/>
      <c r="Z283">
        <f t="shared" si="37"/>
        <v>0</v>
      </c>
      <c r="AA283">
        <f t="shared" si="35"/>
        <v>0</v>
      </c>
      <c r="AB283" s="82" t="s">
        <v>680</v>
      </c>
      <c r="AC283" s="82">
        <v>0</v>
      </c>
      <c r="AD283" s="82">
        <v>0</v>
      </c>
      <c r="AE283" s="82">
        <v>0</v>
      </c>
      <c r="AF283" s="82">
        <v>0</v>
      </c>
      <c r="AG283">
        <f t="shared" si="36"/>
        <v>0</v>
      </c>
      <c r="AI283" s="90" t="s">
        <v>683</v>
      </c>
      <c r="AJ283" s="90" t="s">
        <v>57</v>
      </c>
      <c r="AX283" t="s">
        <v>683</v>
      </c>
      <c r="AY283" t="s">
        <v>57</v>
      </c>
    </row>
    <row r="284" ht="17.25" spans="25:51">
      <c r="Y284" s="87"/>
      <c r="Z284">
        <f t="shared" si="37"/>
        <v>0</v>
      </c>
      <c r="AA284">
        <f t="shared" si="35"/>
        <v>0</v>
      </c>
      <c r="AB284" s="82" t="s">
        <v>682</v>
      </c>
      <c r="AC284" s="82">
        <v>0</v>
      </c>
      <c r="AD284" s="82">
        <v>0</v>
      </c>
      <c r="AE284" s="82">
        <v>0</v>
      </c>
      <c r="AF284" s="82">
        <v>0</v>
      </c>
      <c r="AG284">
        <f t="shared" si="36"/>
        <v>0</v>
      </c>
      <c r="AI284" s="90" t="s">
        <v>685</v>
      </c>
      <c r="AJ284" s="90" t="s">
        <v>57</v>
      </c>
      <c r="AX284" t="s">
        <v>685</v>
      </c>
      <c r="AY284" t="s">
        <v>57</v>
      </c>
    </row>
    <row r="285" ht="17.25" spans="25:51">
      <c r="Y285" s="87"/>
      <c r="Z285">
        <f t="shared" si="37"/>
        <v>0</v>
      </c>
      <c r="AA285" t="str">
        <f t="shared" si="35"/>
        <v>六里支行</v>
      </c>
      <c r="AB285" s="82" t="s">
        <v>684</v>
      </c>
      <c r="AC285" s="82">
        <v>0</v>
      </c>
      <c r="AD285" s="82">
        <v>0</v>
      </c>
      <c r="AE285" s="82">
        <v>0</v>
      </c>
      <c r="AF285" s="82">
        <v>0</v>
      </c>
      <c r="AG285" t="str">
        <f t="shared" si="36"/>
        <v>六里支行</v>
      </c>
      <c r="AI285" s="90" t="s">
        <v>529</v>
      </c>
      <c r="AJ285" s="90" t="s">
        <v>57</v>
      </c>
      <c r="AX285" t="s">
        <v>529</v>
      </c>
      <c r="AY285" t="s">
        <v>57</v>
      </c>
    </row>
    <row r="286" ht="17.25" spans="25:51">
      <c r="Y286" s="87"/>
      <c r="Z286">
        <f t="shared" si="37"/>
        <v>0</v>
      </c>
      <c r="AA286">
        <f t="shared" si="35"/>
        <v>0</v>
      </c>
      <c r="AB286" s="82" t="s">
        <v>686</v>
      </c>
      <c r="AC286" s="82">
        <v>0</v>
      </c>
      <c r="AD286" s="82">
        <v>0</v>
      </c>
      <c r="AE286" s="82">
        <v>0</v>
      </c>
      <c r="AF286" s="82">
        <v>0</v>
      </c>
      <c r="AG286">
        <f t="shared" si="36"/>
        <v>0</v>
      </c>
      <c r="AI286" s="95" t="s">
        <v>435</v>
      </c>
      <c r="AJ286" s="90" t="s">
        <v>57</v>
      </c>
      <c r="AX286" t="s">
        <v>435</v>
      </c>
      <c r="AY286" t="s">
        <v>57</v>
      </c>
    </row>
    <row r="287" ht="17.25" spans="25:51">
      <c r="Y287" s="87"/>
      <c r="Z287">
        <f t="shared" si="37"/>
        <v>0</v>
      </c>
      <c r="AA287" t="str">
        <f t="shared" si="35"/>
        <v>人力资源部</v>
      </c>
      <c r="AB287" s="82" t="s">
        <v>181</v>
      </c>
      <c r="AC287" s="82">
        <v>0</v>
      </c>
      <c r="AD287" s="82">
        <v>0</v>
      </c>
      <c r="AE287" s="82">
        <v>0</v>
      </c>
      <c r="AF287" s="82">
        <v>0</v>
      </c>
      <c r="AG287" t="str">
        <f t="shared" si="36"/>
        <v>人力资源部</v>
      </c>
      <c r="AI287" s="96" t="s">
        <v>270</v>
      </c>
      <c r="AJ287" s="90" t="s">
        <v>57</v>
      </c>
      <c r="AX287" t="s">
        <v>270</v>
      </c>
      <c r="AY287" t="s">
        <v>57</v>
      </c>
    </row>
    <row r="288" ht="17.25" spans="25:51">
      <c r="Y288" s="87"/>
      <c r="Z288">
        <f t="shared" si="37"/>
        <v>0</v>
      </c>
      <c r="AA288" t="str">
        <f t="shared" si="35"/>
        <v>风险管理部</v>
      </c>
      <c r="AB288" s="82" t="s">
        <v>524</v>
      </c>
      <c r="AC288" s="82">
        <v>0</v>
      </c>
      <c r="AD288" s="82">
        <v>0</v>
      </c>
      <c r="AE288" s="82">
        <v>0</v>
      </c>
      <c r="AF288" s="82">
        <v>0</v>
      </c>
      <c r="AG288" t="str">
        <f t="shared" si="36"/>
        <v>风险管理部</v>
      </c>
      <c r="AI288" s="90" t="s">
        <v>687</v>
      </c>
      <c r="AJ288" s="90" t="s">
        <v>57</v>
      </c>
      <c r="AX288" t="s">
        <v>687</v>
      </c>
      <c r="AY288" t="s">
        <v>57</v>
      </c>
    </row>
    <row r="289" ht="17.25" spans="25:51">
      <c r="Y289" s="87"/>
      <c r="Z289">
        <f t="shared" si="37"/>
        <v>0</v>
      </c>
      <c r="AA289" t="str">
        <f t="shared" si="35"/>
        <v>花木支行</v>
      </c>
      <c r="AB289" s="82" t="s">
        <v>681</v>
      </c>
      <c r="AC289" s="82">
        <v>0</v>
      </c>
      <c r="AD289" s="82">
        <v>0</v>
      </c>
      <c r="AE289" s="82">
        <v>0</v>
      </c>
      <c r="AF289" s="82">
        <v>0</v>
      </c>
      <c r="AG289" t="str">
        <f t="shared" si="36"/>
        <v>花木支行</v>
      </c>
      <c r="AI289" s="90" t="s">
        <v>688</v>
      </c>
      <c r="AJ289" s="90" t="s">
        <v>57</v>
      </c>
      <c r="AX289" t="s">
        <v>688</v>
      </c>
      <c r="AY289" t="s">
        <v>57</v>
      </c>
    </row>
    <row r="290" ht="17.25" spans="25:51">
      <c r="Y290" s="87"/>
      <c r="Z290">
        <f t="shared" si="37"/>
        <v>0</v>
      </c>
      <c r="AA290" t="str">
        <f t="shared" si="35"/>
        <v>金海华城分理处</v>
      </c>
      <c r="AB290" s="82" t="s">
        <v>145</v>
      </c>
      <c r="AC290" s="82">
        <v>0</v>
      </c>
      <c r="AD290" s="82">
        <v>0</v>
      </c>
      <c r="AE290" s="82">
        <v>0</v>
      </c>
      <c r="AF290" s="82">
        <v>0</v>
      </c>
      <c r="AG290" t="str">
        <f t="shared" si="36"/>
        <v>金海华城分理处</v>
      </c>
      <c r="AI290" s="90" t="s">
        <v>636</v>
      </c>
      <c r="AJ290" s="90" t="s">
        <v>57</v>
      </c>
      <c r="AX290" t="s">
        <v>636</v>
      </c>
      <c r="AY290" t="s">
        <v>57</v>
      </c>
    </row>
    <row r="291" ht="17.25" spans="25:51">
      <c r="Y291" s="87"/>
      <c r="Z291">
        <f t="shared" si="37"/>
        <v>0</v>
      </c>
      <c r="AA291" t="str">
        <f t="shared" si="35"/>
        <v>张江支行</v>
      </c>
      <c r="AB291" s="82" t="s">
        <v>313</v>
      </c>
      <c r="AC291" s="82">
        <v>0</v>
      </c>
      <c r="AD291" s="82">
        <v>0</v>
      </c>
      <c r="AE291" s="82">
        <v>0</v>
      </c>
      <c r="AF291" s="82">
        <v>0</v>
      </c>
      <c r="AG291" t="str">
        <f t="shared" si="36"/>
        <v>张江支行</v>
      </c>
      <c r="AI291" s="90" t="s">
        <v>449</v>
      </c>
      <c r="AJ291" s="90" t="s">
        <v>121</v>
      </c>
      <c r="AX291" t="s">
        <v>449</v>
      </c>
      <c r="AY291" t="s">
        <v>121</v>
      </c>
    </row>
    <row r="292" ht="17.25" spans="25:51">
      <c r="Y292" s="87"/>
      <c r="Z292">
        <f t="shared" si="37"/>
        <v>0</v>
      </c>
      <c r="AA292" t="str">
        <f t="shared" si="35"/>
        <v>洋泾支行</v>
      </c>
      <c r="AB292" s="82" t="s">
        <v>689</v>
      </c>
      <c r="AC292" s="82">
        <v>0</v>
      </c>
      <c r="AD292" s="82">
        <v>0</v>
      </c>
      <c r="AE292" s="82">
        <v>0</v>
      </c>
      <c r="AF292" s="82">
        <v>0</v>
      </c>
      <c r="AG292" t="str">
        <f t="shared" si="36"/>
        <v>洋泾支行</v>
      </c>
      <c r="AI292" s="90" t="s">
        <v>364</v>
      </c>
      <c r="AJ292" s="90" t="s">
        <v>57</v>
      </c>
      <c r="AX292" t="s">
        <v>364</v>
      </c>
      <c r="AY292" t="s">
        <v>57</v>
      </c>
    </row>
    <row r="293" ht="17.25" spans="25:51">
      <c r="Y293" s="87"/>
      <c r="Z293">
        <f t="shared" si="37"/>
        <v>0</v>
      </c>
      <c r="AA293">
        <f t="shared" si="35"/>
        <v>0</v>
      </c>
      <c r="AB293" s="82" t="s">
        <v>316</v>
      </c>
      <c r="AC293" s="82">
        <v>0</v>
      </c>
      <c r="AD293" s="82">
        <v>0</v>
      </c>
      <c r="AE293" s="82">
        <v>0</v>
      </c>
      <c r="AF293" s="82">
        <v>0</v>
      </c>
      <c r="AG293">
        <f t="shared" si="36"/>
        <v>0</v>
      </c>
      <c r="AI293" s="90" t="s">
        <v>154</v>
      </c>
      <c r="AJ293" s="90" t="s">
        <v>57</v>
      </c>
      <c r="AX293" t="s">
        <v>154</v>
      </c>
      <c r="AY293" t="s">
        <v>57</v>
      </c>
    </row>
    <row r="294" ht="17.25" spans="25:51">
      <c r="Y294" s="87"/>
      <c r="Z294">
        <f t="shared" si="37"/>
        <v>0</v>
      </c>
      <c r="AA294">
        <f t="shared" si="35"/>
        <v>0</v>
      </c>
      <c r="AB294" s="82" t="s">
        <v>690</v>
      </c>
      <c r="AC294" s="82">
        <v>0</v>
      </c>
      <c r="AD294" s="82">
        <v>0</v>
      </c>
      <c r="AE294" s="82">
        <v>0</v>
      </c>
      <c r="AF294" s="82">
        <v>0</v>
      </c>
      <c r="AG294">
        <f t="shared" si="36"/>
        <v>0</v>
      </c>
      <c r="AI294" s="95" t="s">
        <v>339</v>
      </c>
      <c r="AJ294" s="90" t="s">
        <v>57</v>
      </c>
      <c r="AX294" t="s">
        <v>339</v>
      </c>
      <c r="AY294" t="s">
        <v>57</v>
      </c>
    </row>
    <row r="295" ht="17.25" spans="25:51">
      <c r="Y295" s="87"/>
      <c r="Z295">
        <f t="shared" si="37"/>
        <v>0</v>
      </c>
      <c r="AA295" t="str">
        <f t="shared" si="35"/>
        <v>高桥支行</v>
      </c>
      <c r="AB295" s="82" t="s">
        <v>691</v>
      </c>
      <c r="AC295" s="82">
        <v>0</v>
      </c>
      <c r="AD295" s="82">
        <v>0</v>
      </c>
      <c r="AE295" s="82">
        <v>0</v>
      </c>
      <c r="AF295" s="82">
        <v>0</v>
      </c>
      <c r="AG295" t="str">
        <f t="shared" si="36"/>
        <v>高桥支行</v>
      </c>
      <c r="AI295" s="96" t="s">
        <v>692</v>
      </c>
      <c r="AJ295" s="90" t="s">
        <v>57</v>
      </c>
      <c r="AX295" t="s">
        <v>692</v>
      </c>
      <c r="AY295" t="s">
        <v>57</v>
      </c>
    </row>
    <row r="296" ht="17.25" spans="25:51">
      <c r="Y296" s="87"/>
      <c r="Z296">
        <f t="shared" si="37"/>
        <v>0</v>
      </c>
      <c r="AA296" t="str">
        <f t="shared" si="35"/>
        <v>营业部</v>
      </c>
      <c r="AB296" s="82" t="s">
        <v>632</v>
      </c>
      <c r="AC296" s="82">
        <v>0</v>
      </c>
      <c r="AD296" s="82">
        <v>0</v>
      </c>
      <c r="AE296" s="82">
        <v>0</v>
      </c>
      <c r="AF296" s="82">
        <v>0</v>
      </c>
      <c r="AG296" t="str">
        <f t="shared" si="36"/>
        <v>营业部</v>
      </c>
      <c r="AI296" s="90" t="s">
        <v>694</v>
      </c>
      <c r="AJ296" s="90" t="s">
        <v>57</v>
      </c>
      <c r="AX296" t="s">
        <v>694</v>
      </c>
      <c r="AY296" t="s">
        <v>57</v>
      </c>
    </row>
    <row r="297" ht="17.25" spans="25:51">
      <c r="Y297" s="87"/>
      <c r="Z297">
        <f t="shared" si="37"/>
        <v>0</v>
      </c>
      <c r="AA297">
        <f t="shared" si="35"/>
        <v>0</v>
      </c>
      <c r="AB297" s="82" t="s">
        <v>693</v>
      </c>
      <c r="AC297" s="82">
        <v>0</v>
      </c>
      <c r="AD297" s="82">
        <v>0</v>
      </c>
      <c r="AE297" s="82">
        <v>0</v>
      </c>
      <c r="AF297" s="82">
        <v>0</v>
      </c>
      <c r="AG297">
        <f t="shared" si="36"/>
        <v>0</v>
      </c>
      <c r="AI297" s="90" t="s">
        <v>696</v>
      </c>
      <c r="AJ297" s="90" t="s">
        <v>57</v>
      </c>
      <c r="AX297" t="s">
        <v>696</v>
      </c>
      <c r="AY297" t="s">
        <v>57</v>
      </c>
    </row>
    <row r="298" ht="17.25" spans="25:51">
      <c r="Y298" s="87"/>
      <c r="Z298">
        <f t="shared" si="37"/>
        <v>0</v>
      </c>
      <c r="AA298">
        <f t="shared" si="35"/>
        <v>0</v>
      </c>
      <c r="AB298" s="82" t="s">
        <v>695</v>
      </c>
      <c r="AC298" s="82">
        <v>0</v>
      </c>
      <c r="AD298" s="82">
        <v>0</v>
      </c>
      <c r="AE298" s="82">
        <v>0</v>
      </c>
      <c r="AF298" s="82">
        <v>0</v>
      </c>
      <c r="AG298">
        <f t="shared" si="36"/>
        <v>0</v>
      </c>
      <c r="AI298" s="90" t="s">
        <v>505</v>
      </c>
      <c r="AJ298" s="90" t="s">
        <v>57</v>
      </c>
      <c r="AX298" t="s">
        <v>505</v>
      </c>
      <c r="AY298" t="s">
        <v>57</v>
      </c>
    </row>
    <row r="299" ht="17.25" spans="25:51">
      <c r="Y299" s="87"/>
      <c r="Z299">
        <f t="shared" si="37"/>
        <v>0</v>
      </c>
      <c r="AA299" t="str">
        <f t="shared" si="35"/>
        <v>运营管理部</v>
      </c>
      <c r="AB299" s="82" t="s">
        <v>398</v>
      </c>
      <c r="AC299" s="82">
        <v>0</v>
      </c>
      <c r="AD299" s="82">
        <v>0</v>
      </c>
      <c r="AE299" s="82">
        <v>0</v>
      </c>
      <c r="AF299" s="82">
        <v>0</v>
      </c>
      <c r="AG299" t="str">
        <f t="shared" si="36"/>
        <v>运营管理部</v>
      </c>
      <c r="AI299" s="90" t="s">
        <v>698</v>
      </c>
      <c r="AJ299" s="90" t="s">
        <v>57</v>
      </c>
      <c r="AX299" t="s">
        <v>698</v>
      </c>
      <c r="AY299" t="s">
        <v>57</v>
      </c>
    </row>
    <row r="300" ht="17.25" spans="25:51">
      <c r="Y300" s="87"/>
      <c r="Z300">
        <f t="shared" si="37"/>
        <v>0</v>
      </c>
      <c r="AA300" t="str">
        <f t="shared" si="35"/>
        <v>合庆支行</v>
      </c>
      <c r="AB300" s="82" t="s">
        <v>697</v>
      </c>
      <c r="AC300" s="82">
        <v>0</v>
      </c>
      <c r="AD300" s="82">
        <v>0</v>
      </c>
      <c r="AE300" s="82">
        <v>0</v>
      </c>
      <c r="AF300" s="82">
        <v>0</v>
      </c>
      <c r="AG300" t="str">
        <f t="shared" si="36"/>
        <v>合庆支行</v>
      </c>
      <c r="AI300" s="90" t="s">
        <v>256</v>
      </c>
      <c r="AJ300" s="90" t="s">
        <v>84</v>
      </c>
      <c r="AX300" t="s">
        <v>256</v>
      </c>
      <c r="AY300" t="s">
        <v>84</v>
      </c>
    </row>
    <row r="301" ht="17.25" spans="25:51">
      <c r="Y301" s="87"/>
      <c r="Z301">
        <f t="shared" si="37"/>
        <v>0</v>
      </c>
      <c r="AA301">
        <f t="shared" si="35"/>
        <v>0</v>
      </c>
      <c r="AB301" s="82" t="s">
        <v>699</v>
      </c>
      <c r="AC301" s="82">
        <v>0</v>
      </c>
      <c r="AD301" s="82">
        <v>0</v>
      </c>
      <c r="AE301" s="82">
        <v>0</v>
      </c>
      <c r="AF301" s="82">
        <v>0</v>
      </c>
      <c r="AG301">
        <f t="shared" si="36"/>
        <v>0</v>
      </c>
      <c r="AI301" s="90" t="s">
        <v>381</v>
      </c>
      <c r="AJ301" s="90" t="s">
        <v>84</v>
      </c>
      <c r="AX301" t="s">
        <v>381</v>
      </c>
      <c r="AY301" t="s">
        <v>84</v>
      </c>
    </row>
    <row r="302" ht="17.25" spans="25:51">
      <c r="Y302" s="87"/>
      <c r="Z302">
        <f t="shared" si="37"/>
        <v>0</v>
      </c>
      <c r="AA302" t="str">
        <f t="shared" si="35"/>
        <v>零售市场部</v>
      </c>
      <c r="AB302" s="82" t="s">
        <v>150</v>
      </c>
      <c r="AC302" s="82">
        <v>0</v>
      </c>
      <c r="AD302" s="82">
        <v>0</v>
      </c>
      <c r="AE302" s="82">
        <v>1</v>
      </c>
      <c r="AF302" s="82">
        <v>0</v>
      </c>
      <c r="AG302" t="str">
        <f t="shared" si="36"/>
        <v>零售市场部</v>
      </c>
      <c r="AI302" s="90" t="s">
        <v>95</v>
      </c>
      <c r="AJ302" s="90" t="s">
        <v>84</v>
      </c>
      <c r="AX302" t="s">
        <v>95</v>
      </c>
      <c r="AY302" t="s">
        <v>84</v>
      </c>
    </row>
    <row r="303" ht="17.25" spans="25:51">
      <c r="Y303" s="87"/>
      <c r="Z303">
        <f t="shared" si="37"/>
        <v>0</v>
      </c>
      <c r="AA303">
        <f t="shared" si="35"/>
        <v>0</v>
      </c>
      <c r="AB303" s="82" t="s">
        <v>700</v>
      </c>
      <c r="AC303" s="82">
        <v>0</v>
      </c>
      <c r="AD303" s="82">
        <v>0</v>
      </c>
      <c r="AE303" s="82">
        <v>0</v>
      </c>
      <c r="AF303" s="82">
        <v>0</v>
      </c>
      <c r="AG303">
        <f t="shared" si="36"/>
        <v>0</v>
      </c>
      <c r="AI303" s="95" t="s">
        <v>194</v>
      </c>
      <c r="AJ303" s="90" t="s">
        <v>84</v>
      </c>
      <c r="AX303" t="s">
        <v>194</v>
      </c>
      <c r="AY303" t="s">
        <v>84</v>
      </c>
    </row>
    <row r="304" ht="17.25" spans="25:51">
      <c r="Y304" s="87"/>
      <c r="Z304">
        <f t="shared" si="37"/>
        <v>0</v>
      </c>
      <c r="AA304" t="str">
        <f t="shared" si="35"/>
        <v>办公室</v>
      </c>
      <c r="AB304" s="82" t="s">
        <v>81</v>
      </c>
      <c r="AC304" s="82">
        <v>0</v>
      </c>
      <c r="AD304" s="82">
        <v>0</v>
      </c>
      <c r="AE304" s="82">
        <v>0</v>
      </c>
      <c r="AF304" s="82">
        <v>0</v>
      </c>
      <c r="AG304" t="str">
        <f t="shared" si="36"/>
        <v>办公室</v>
      </c>
      <c r="AI304" s="90" t="s">
        <v>689</v>
      </c>
      <c r="AJ304" s="90" t="s">
        <v>84</v>
      </c>
      <c r="AX304" t="s">
        <v>689</v>
      </c>
      <c r="AY304" t="s">
        <v>84</v>
      </c>
    </row>
    <row r="305" ht="17.25" spans="25:51">
      <c r="Y305" s="87"/>
      <c r="Z305">
        <f t="shared" si="37"/>
        <v>0</v>
      </c>
      <c r="AA305" t="str">
        <f t="shared" si="35"/>
        <v>零售市场部</v>
      </c>
      <c r="AB305" s="82" t="s">
        <v>173</v>
      </c>
      <c r="AC305" s="82">
        <v>0</v>
      </c>
      <c r="AD305" s="82">
        <v>30000</v>
      </c>
      <c r="AE305" s="82">
        <v>1</v>
      </c>
      <c r="AF305" s="82">
        <v>64000</v>
      </c>
      <c r="AG305" t="str">
        <f t="shared" si="36"/>
        <v>零售市场部</v>
      </c>
      <c r="AI305" s="90" t="s">
        <v>166</v>
      </c>
      <c r="AJ305" s="90" t="s">
        <v>84</v>
      </c>
      <c r="AX305" t="s">
        <v>166</v>
      </c>
      <c r="AY305" t="s">
        <v>84</v>
      </c>
    </row>
    <row r="306" ht="17.25" spans="25:51">
      <c r="Y306" s="87"/>
      <c r="Z306">
        <f t="shared" si="37"/>
        <v>0</v>
      </c>
      <c r="AA306" t="str">
        <f t="shared" si="35"/>
        <v>黄楼支行</v>
      </c>
      <c r="AB306" s="82" t="s">
        <v>321</v>
      </c>
      <c r="AC306" s="82">
        <v>0</v>
      </c>
      <c r="AD306" s="82">
        <v>50000</v>
      </c>
      <c r="AE306" s="82">
        <v>3</v>
      </c>
      <c r="AF306" s="82">
        <v>50000</v>
      </c>
      <c r="AG306" t="str">
        <f t="shared" si="36"/>
        <v>黄楼支行</v>
      </c>
      <c r="AI306" s="90" t="s">
        <v>478</v>
      </c>
      <c r="AJ306" s="90" t="s">
        <v>84</v>
      </c>
      <c r="AX306" t="s">
        <v>478</v>
      </c>
      <c r="AY306" t="s">
        <v>84</v>
      </c>
    </row>
    <row r="307" ht="17.25" spans="25:51">
      <c r="Y307" s="87"/>
      <c r="Z307">
        <f t="shared" si="37"/>
        <v>0</v>
      </c>
      <c r="AA307" t="str">
        <f t="shared" si="35"/>
        <v>五星路支行</v>
      </c>
      <c r="AB307" s="82" t="s">
        <v>701</v>
      </c>
      <c r="AC307" s="82">
        <v>0</v>
      </c>
      <c r="AD307" s="82">
        <v>0</v>
      </c>
      <c r="AE307" s="82">
        <v>0</v>
      </c>
      <c r="AF307" s="82">
        <v>0</v>
      </c>
      <c r="AG307" t="str">
        <f t="shared" si="36"/>
        <v>五星路支行</v>
      </c>
      <c r="AI307" s="90" t="s">
        <v>703</v>
      </c>
      <c r="AJ307" s="90" t="s">
        <v>84</v>
      </c>
      <c r="AX307" t="s">
        <v>703</v>
      </c>
      <c r="AY307" t="s">
        <v>84</v>
      </c>
    </row>
    <row r="308" ht="17.25" spans="25:51">
      <c r="Y308" s="87"/>
      <c r="Z308">
        <f t="shared" si="37"/>
        <v>0</v>
      </c>
      <c r="AA308" t="str">
        <f t="shared" si="35"/>
        <v>川沙支行</v>
      </c>
      <c r="AB308" s="82" t="s">
        <v>702</v>
      </c>
      <c r="AC308" s="82">
        <v>0</v>
      </c>
      <c r="AD308" s="82">
        <v>0</v>
      </c>
      <c r="AE308" s="82">
        <v>0</v>
      </c>
      <c r="AF308" s="82">
        <v>0</v>
      </c>
      <c r="AG308" t="str">
        <f t="shared" si="36"/>
        <v>川沙支行</v>
      </c>
      <c r="AI308" s="90" t="s">
        <v>211</v>
      </c>
      <c r="AJ308" s="90" t="s">
        <v>135</v>
      </c>
      <c r="AX308" t="s">
        <v>211</v>
      </c>
      <c r="AY308" t="s">
        <v>135</v>
      </c>
    </row>
    <row r="309" ht="17.25" spans="25:51">
      <c r="Y309" s="87"/>
      <c r="Z309">
        <f t="shared" si="37"/>
        <v>0</v>
      </c>
      <c r="AA309" t="str">
        <f t="shared" si="35"/>
        <v>三林支行</v>
      </c>
      <c r="AB309" s="82" t="s">
        <v>704</v>
      </c>
      <c r="AC309" s="82">
        <v>0</v>
      </c>
      <c r="AD309" s="82">
        <v>0</v>
      </c>
      <c r="AE309" s="82">
        <v>0</v>
      </c>
      <c r="AF309" s="82">
        <v>0</v>
      </c>
      <c r="AG309" t="str">
        <f t="shared" si="36"/>
        <v>三林支行</v>
      </c>
      <c r="AI309" s="90" t="s">
        <v>473</v>
      </c>
      <c r="AJ309" s="90" t="s">
        <v>135</v>
      </c>
      <c r="AX309" t="s">
        <v>473</v>
      </c>
      <c r="AY309" t="s">
        <v>135</v>
      </c>
    </row>
    <row r="310" ht="17.25" spans="25:51">
      <c r="Y310" s="87"/>
      <c r="Z310">
        <f t="shared" si="37"/>
        <v>0</v>
      </c>
      <c r="AA310" t="str">
        <f t="shared" si="35"/>
        <v>六团支行</v>
      </c>
      <c r="AB310" s="82" t="s">
        <v>705</v>
      </c>
      <c r="AC310" s="82">
        <v>0</v>
      </c>
      <c r="AD310" s="82">
        <v>0</v>
      </c>
      <c r="AE310" s="82">
        <v>0</v>
      </c>
      <c r="AF310" s="82">
        <v>0</v>
      </c>
      <c r="AG310" t="str">
        <f t="shared" si="36"/>
        <v>六团支行</v>
      </c>
      <c r="AI310" s="93" t="s">
        <v>431</v>
      </c>
      <c r="AJ310" s="90" t="s">
        <v>135</v>
      </c>
      <c r="AX310" t="s">
        <v>431</v>
      </c>
      <c r="AY310" t="s">
        <v>135</v>
      </c>
    </row>
    <row r="311" ht="17.25" spans="25:51">
      <c r="Y311" s="87"/>
      <c r="Z311">
        <f t="shared" si="37"/>
        <v>0</v>
      </c>
      <c r="AA311" t="str">
        <f t="shared" si="35"/>
        <v>花木支行</v>
      </c>
      <c r="AB311" s="82" t="s">
        <v>154</v>
      </c>
      <c r="AC311" s="82">
        <v>0</v>
      </c>
      <c r="AD311" s="82">
        <v>1100</v>
      </c>
      <c r="AE311" s="82">
        <v>0</v>
      </c>
      <c r="AF311" s="82">
        <v>1100</v>
      </c>
      <c r="AG311" t="str">
        <f t="shared" si="36"/>
        <v>花木支行</v>
      </c>
      <c r="AI311" s="95" t="s">
        <v>322</v>
      </c>
      <c r="AJ311" s="90" t="s">
        <v>135</v>
      </c>
      <c r="AX311" t="s">
        <v>322</v>
      </c>
      <c r="AY311" t="s">
        <v>135</v>
      </c>
    </row>
    <row r="312" ht="17.25" spans="25:51">
      <c r="Y312" s="87"/>
      <c r="Z312">
        <f t="shared" si="37"/>
        <v>0</v>
      </c>
      <c r="AA312">
        <f t="shared" si="35"/>
        <v>0</v>
      </c>
      <c r="AB312" s="82" t="s">
        <v>706</v>
      </c>
      <c r="AC312" s="82">
        <v>0</v>
      </c>
      <c r="AD312" s="82">
        <v>0</v>
      </c>
      <c r="AE312" s="82">
        <v>0</v>
      </c>
      <c r="AF312" s="82">
        <v>0</v>
      </c>
      <c r="AG312">
        <f t="shared" si="36"/>
        <v>0</v>
      </c>
      <c r="AI312" s="96" t="s">
        <v>118</v>
      </c>
      <c r="AJ312" s="90" t="s">
        <v>135</v>
      </c>
      <c r="AX312" t="s">
        <v>118</v>
      </c>
      <c r="AY312" t="s">
        <v>135</v>
      </c>
    </row>
    <row r="313" ht="17.25" spans="25:51">
      <c r="Y313" s="87"/>
      <c r="Z313">
        <f t="shared" si="37"/>
        <v>0</v>
      </c>
      <c r="AA313" t="str">
        <f t="shared" si="35"/>
        <v>花木支行</v>
      </c>
      <c r="AB313" s="82" t="s">
        <v>694</v>
      </c>
      <c r="AC313" s="82">
        <v>0</v>
      </c>
      <c r="AD313" s="82">
        <v>0</v>
      </c>
      <c r="AE313" s="82">
        <v>0</v>
      </c>
      <c r="AF313" s="82">
        <v>0</v>
      </c>
      <c r="AG313" t="str">
        <f t="shared" si="36"/>
        <v>花木支行</v>
      </c>
      <c r="AI313" s="95" t="s">
        <v>708</v>
      </c>
      <c r="AJ313" s="90" t="s">
        <v>135</v>
      </c>
      <c r="AX313" t="s">
        <v>708</v>
      </c>
      <c r="AY313" t="s">
        <v>135</v>
      </c>
    </row>
    <row r="314" ht="17.25" spans="25:51">
      <c r="Y314" s="87"/>
      <c r="Z314">
        <f t="shared" si="37"/>
        <v>0</v>
      </c>
      <c r="AA314" t="str">
        <f t="shared" si="35"/>
        <v>施湾支行</v>
      </c>
      <c r="AB314" s="82" t="s">
        <v>707</v>
      </c>
      <c r="AC314" s="82">
        <v>0</v>
      </c>
      <c r="AD314" s="82">
        <v>0</v>
      </c>
      <c r="AE314" s="82">
        <v>0</v>
      </c>
      <c r="AF314" s="82">
        <v>0</v>
      </c>
      <c r="AG314" t="str">
        <f t="shared" si="36"/>
        <v>施湾支行</v>
      </c>
      <c r="AI314" s="90" t="s">
        <v>464</v>
      </c>
      <c r="AJ314" s="90" t="s">
        <v>135</v>
      </c>
      <c r="AX314" t="s">
        <v>464</v>
      </c>
      <c r="AY314" t="s">
        <v>135</v>
      </c>
    </row>
    <row r="315" ht="17.25" spans="25:51">
      <c r="Y315" s="87"/>
      <c r="Z315">
        <f t="shared" si="37"/>
        <v>0</v>
      </c>
      <c r="AA315" t="str">
        <f t="shared" si="35"/>
        <v>东沟支行</v>
      </c>
      <c r="AB315" s="82" t="s">
        <v>709</v>
      </c>
      <c r="AC315" s="82">
        <v>0</v>
      </c>
      <c r="AD315" s="82">
        <v>0</v>
      </c>
      <c r="AE315" s="82">
        <v>0</v>
      </c>
      <c r="AF315" s="82">
        <v>0</v>
      </c>
      <c r="AG315" t="str">
        <f t="shared" si="36"/>
        <v>东沟支行</v>
      </c>
      <c r="AI315" s="90" t="s">
        <v>710</v>
      </c>
      <c r="AJ315" s="90" t="s">
        <v>135</v>
      </c>
      <c r="AX315" t="s">
        <v>710</v>
      </c>
      <c r="AY315" t="s">
        <v>135</v>
      </c>
    </row>
    <row r="316" ht="17.25" spans="25:51">
      <c r="Y316" s="87"/>
      <c r="Z316">
        <f t="shared" si="37"/>
        <v>0</v>
      </c>
      <c r="AA316" t="str">
        <f t="shared" si="35"/>
        <v>北蔡支行</v>
      </c>
      <c r="AB316" s="82" t="s">
        <v>326</v>
      </c>
      <c r="AC316" s="82">
        <v>0</v>
      </c>
      <c r="AD316" s="82">
        <v>0</v>
      </c>
      <c r="AE316" s="82">
        <v>0</v>
      </c>
      <c r="AF316" s="82">
        <v>0</v>
      </c>
      <c r="AG316" t="str">
        <f t="shared" si="36"/>
        <v>北蔡支行</v>
      </c>
      <c r="AI316" s="90" t="s">
        <v>232</v>
      </c>
      <c r="AJ316" s="90" t="s">
        <v>93</v>
      </c>
      <c r="AX316" t="s">
        <v>232</v>
      </c>
      <c r="AY316" t="s">
        <v>93</v>
      </c>
    </row>
    <row r="317" ht="17.25" spans="25:51">
      <c r="Y317" s="87"/>
      <c r="Z317">
        <f t="shared" si="37"/>
        <v>0</v>
      </c>
      <c r="AA317" t="str">
        <f t="shared" si="35"/>
        <v>办公室</v>
      </c>
      <c r="AB317" s="82" t="s">
        <v>92</v>
      </c>
      <c r="AC317" s="82">
        <v>0</v>
      </c>
      <c r="AD317" s="82">
        <v>0</v>
      </c>
      <c r="AE317" s="82">
        <v>0</v>
      </c>
      <c r="AF317" s="82">
        <v>0</v>
      </c>
      <c r="AG317" t="str">
        <f t="shared" si="36"/>
        <v>办公室</v>
      </c>
      <c r="AI317" s="90" t="s">
        <v>712</v>
      </c>
      <c r="AJ317" s="90" t="s">
        <v>182</v>
      </c>
      <c r="AX317" t="s">
        <v>712</v>
      </c>
      <c r="AY317" t="s">
        <v>182</v>
      </c>
    </row>
    <row r="318" ht="17.25" spans="25:51">
      <c r="Y318" s="87"/>
      <c r="Z318">
        <f t="shared" si="37"/>
        <v>0</v>
      </c>
      <c r="AA318" t="str">
        <f t="shared" si="35"/>
        <v>张江支行</v>
      </c>
      <c r="AB318" s="82" t="s">
        <v>711</v>
      </c>
      <c r="AC318" s="82">
        <v>0</v>
      </c>
      <c r="AD318" s="82">
        <v>0</v>
      </c>
      <c r="AE318" s="82">
        <v>0</v>
      </c>
      <c r="AF318" s="82">
        <v>0</v>
      </c>
      <c r="AG318" t="str">
        <f t="shared" si="36"/>
        <v>张江支行</v>
      </c>
      <c r="AI318" s="94" t="s">
        <v>85</v>
      </c>
      <c r="AJ318" s="90" t="s">
        <v>93</v>
      </c>
      <c r="AX318" t="s">
        <v>85</v>
      </c>
      <c r="AY318" t="s">
        <v>93</v>
      </c>
    </row>
    <row r="319" ht="17.25" spans="25:51">
      <c r="Y319" s="87"/>
      <c r="Z319">
        <f t="shared" si="37"/>
        <v>0</v>
      </c>
      <c r="AA319" t="str">
        <f t="shared" si="35"/>
        <v>三林支行</v>
      </c>
      <c r="AB319" s="82" t="s">
        <v>713</v>
      </c>
      <c r="AC319" s="82">
        <v>0</v>
      </c>
      <c r="AD319" s="82">
        <v>0</v>
      </c>
      <c r="AE319" s="82">
        <v>0</v>
      </c>
      <c r="AF319" s="82">
        <v>0</v>
      </c>
      <c r="AG319" t="str">
        <f t="shared" si="36"/>
        <v>三林支行</v>
      </c>
      <c r="AI319" s="90" t="s">
        <v>573</v>
      </c>
      <c r="AJ319" s="90" t="s">
        <v>93</v>
      </c>
      <c r="AX319" t="s">
        <v>573</v>
      </c>
      <c r="AY319" t="s">
        <v>93</v>
      </c>
    </row>
    <row r="320" ht="17.25" spans="25:51">
      <c r="Y320" s="87"/>
      <c r="Z320">
        <f t="shared" si="37"/>
        <v>0</v>
      </c>
      <c r="AA320" t="str">
        <f t="shared" si="35"/>
        <v>运营管理部</v>
      </c>
      <c r="AB320" s="82" t="s">
        <v>285</v>
      </c>
      <c r="AC320" s="82">
        <v>0</v>
      </c>
      <c r="AD320" s="82">
        <v>0</v>
      </c>
      <c r="AE320" s="82">
        <v>0</v>
      </c>
      <c r="AF320" s="82">
        <v>0</v>
      </c>
      <c r="AG320" t="str">
        <f t="shared" si="36"/>
        <v>运营管理部</v>
      </c>
      <c r="AI320" s="90" t="s">
        <v>715</v>
      </c>
      <c r="AJ320" s="90" t="s">
        <v>72</v>
      </c>
      <c r="AX320" t="s">
        <v>715</v>
      </c>
      <c r="AY320" t="s">
        <v>72</v>
      </c>
    </row>
    <row r="321" ht="17.25" spans="25:51">
      <c r="Y321" s="87"/>
      <c r="Z321">
        <f t="shared" si="37"/>
        <v>0</v>
      </c>
      <c r="AA321">
        <f t="shared" si="35"/>
        <v>0</v>
      </c>
      <c r="AB321" s="82" t="s">
        <v>714</v>
      </c>
      <c r="AC321" s="82">
        <v>0</v>
      </c>
      <c r="AD321" s="82">
        <v>0</v>
      </c>
      <c r="AE321" s="82">
        <v>0</v>
      </c>
      <c r="AF321" s="82">
        <v>19000</v>
      </c>
      <c r="AG321">
        <f t="shared" si="36"/>
        <v>0</v>
      </c>
      <c r="AI321" s="90" t="s">
        <v>638</v>
      </c>
      <c r="AJ321" s="90" t="s">
        <v>72</v>
      </c>
      <c r="AX321" t="s">
        <v>638</v>
      </c>
      <c r="AY321" t="s">
        <v>72</v>
      </c>
    </row>
    <row r="322" ht="17.25" spans="25:51">
      <c r="Y322" s="87"/>
      <c r="Z322">
        <f t="shared" si="37"/>
        <v>0</v>
      </c>
      <c r="AA322" t="str">
        <f t="shared" ref="AA322:AA385" si="38">AG322</f>
        <v>运营管理部</v>
      </c>
      <c r="AB322" s="82" t="s">
        <v>350</v>
      </c>
      <c r="AC322" s="82">
        <v>0</v>
      </c>
      <c r="AD322" s="82">
        <v>0</v>
      </c>
      <c r="AE322" s="82">
        <v>0</v>
      </c>
      <c r="AF322" s="82">
        <v>0</v>
      </c>
      <c r="AG322" t="str">
        <f t="shared" ref="AG322:AG385" si="39">IFERROR(VLOOKUP(AB322,$AI:$AJ,2,FALSE),0)</f>
        <v>运营管理部</v>
      </c>
      <c r="AI322" s="90" t="s">
        <v>627</v>
      </c>
      <c r="AJ322" s="90" t="s">
        <v>72</v>
      </c>
      <c r="AX322" t="s">
        <v>627</v>
      </c>
      <c r="AY322" t="s">
        <v>72</v>
      </c>
    </row>
    <row r="323" ht="17.25" spans="25:51">
      <c r="Y323" s="87"/>
      <c r="Z323">
        <f t="shared" si="37"/>
        <v>0</v>
      </c>
      <c r="AA323" t="str">
        <f t="shared" si="38"/>
        <v>北蔡支行</v>
      </c>
      <c r="AB323" s="82" t="s">
        <v>176</v>
      </c>
      <c r="AC323" s="82">
        <v>0</v>
      </c>
      <c r="AD323" s="82">
        <v>0</v>
      </c>
      <c r="AE323" s="82">
        <v>0</v>
      </c>
      <c r="AF323" s="82">
        <v>0</v>
      </c>
      <c r="AG323" t="str">
        <f t="shared" si="39"/>
        <v>北蔡支行</v>
      </c>
      <c r="AI323" s="90" t="s">
        <v>623</v>
      </c>
      <c r="AJ323" s="90" t="s">
        <v>72</v>
      </c>
      <c r="AX323" t="s">
        <v>623</v>
      </c>
      <c r="AY323" t="s">
        <v>72</v>
      </c>
    </row>
    <row r="324" ht="17.25" spans="25:51">
      <c r="Y324" s="87"/>
      <c r="Z324">
        <f t="shared" ref="Z324:Z387" si="40">P324-Y324</f>
        <v>0</v>
      </c>
      <c r="AA324" t="str">
        <f t="shared" si="38"/>
        <v>高桥支行</v>
      </c>
      <c r="AB324" s="82" t="s">
        <v>716</v>
      </c>
      <c r="AC324" s="82">
        <v>1</v>
      </c>
      <c r="AD324" s="82">
        <v>111000</v>
      </c>
      <c r="AE324" s="82">
        <v>1</v>
      </c>
      <c r="AF324" s="82">
        <v>111000</v>
      </c>
      <c r="AG324" t="str">
        <f t="shared" si="39"/>
        <v>高桥支行</v>
      </c>
      <c r="AI324" s="90" t="s">
        <v>717</v>
      </c>
      <c r="AJ324" s="90" t="s">
        <v>72</v>
      </c>
      <c r="AX324" t="s">
        <v>717</v>
      </c>
      <c r="AY324" t="s">
        <v>72</v>
      </c>
    </row>
    <row r="325" ht="17.25" spans="25:51">
      <c r="Y325" s="87"/>
      <c r="Z325">
        <f t="shared" si="40"/>
        <v>0</v>
      </c>
      <c r="AA325" t="str">
        <f t="shared" si="38"/>
        <v>营业部</v>
      </c>
      <c r="AB325" s="82" t="s">
        <v>331</v>
      </c>
      <c r="AC325" s="82">
        <v>0</v>
      </c>
      <c r="AD325" s="82">
        <v>0</v>
      </c>
      <c r="AE325" s="82">
        <v>0</v>
      </c>
      <c r="AF325" s="82">
        <v>158000</v>
      </c>
      <c r="AG325" t="str">
        <f t="shared" si="39"/>
        <v>营业部</v>
      </c>
      <c r="AI325" s="90" t="s">
        <v>390</v>
      </c>
      <c r="AJ325" s="90" t="s">
        <v>72</v>
      </c>
      <c r="AX325" t="s">
        <v>390</v>
      </c>
      <c r="AY325" t="s">
        <v>72</v>
      </c>
    </row>
    <row r="326" ht="17.25" spans="25:51">
      <c r="Y326" s="87"/>
      <c r="Z326">
        <f t="shared" si="40"/>
        <v>0</v>
      </c>
      <c r="AA326">
        <f t="shared" si="38"/>
        <v>0</v>
      </c>
      <c r="AB326" s="82" t="s">
        <v>718</v>
      </c>
      <c r="AC326" s="82">
        <v>0</v>
      </c>
      <c r="AD326" s="82">
        <v>0</v>
      </c>
      <c r="AE326" s="82">
        <v>0</v>
      </c>
      <c r="AF326" s="82">
        <v>0</v>
      </c>
      <c r="AG326">
        <f t="shared" si="39"/>
        <v>0</v>
      </c>
      <c r="AI326" s="90" t="s">
        <v>396</v>
      </c>
      <c r="AJ326" s="90" t="s">
        <v>72</v>
      </c>
      <c r="AX326" t="s">
        <v>396</v>
      </c>
      <c r="AY326" t="s">
        <v>72</v>
      </c>
    </row>
    <row r="327" ht="17.25" spans="25:51">
      <c r="Y327" s="87"/>
      <c r="Z327">
        <f t="shared" si="40"/>
        <v>0</v>
      </c>
      <c r="AA327">
        <f t="shared" si="38"/>
        <v>0</v>
      </c>
      <c r="AB327" s="82" t="s">
        <v>334</v>
      </c>
      <c r="AC327" s="82">
        <v>0</v>
      </c>
      <c r="AD327" s="82">
        <v>0</v>
      </c>
      <c r="AE327" s="82">
        <v>0</v>
      </c>
      <c r="AF327" s="82">
        <v>0</v>
      </c>
      <c r="AG327">
        <f t="shared" si="39"/>
        <v>0</v>
      </c>
      <c r="AI327" s="90" t="s">
        <v>719</v>
      </c>
      <c r="AJ327" s="90" t="s">
        <v>72</v>
      </c>
      <c r="AX327" t="s">
        <v>719</v>
      </c>
      <c r="AY327" t="s">
        <v>72</v>
      </c>
    </row>
    <row r="328" ht="17.25" spans="25:51">
      <c r="Y328" s="87"/>
      <c r="Z328">
        <f t="shared" si="40"/>
        <v>0</v>
      </c>
      <c r="AA328" t="str">
        <f t="shared" si="38"/>
        <v>市场一部</v>
      </c>
      <c r="AB328" s="82" t="s">
        <v>580</v>
      </c>
      <c r="AC328" s="82">
        <v>0</v>
      </c>
      <c r="AD328" s="82">
        <v>0</v>
      </c>
      <c r="AE328" s="82">
        <v>0</v>
      </c>
      <c r="AF328" s="82">
        <v>2734</v>
      </c>
      <c r="AG328" t="str">
        <f t="shared" si="39"/>
        <v>市场一部</v>
      </c>
      <c r="AI328" s="90" t="s">
        <v>720</v>
      </c>
      <c r="AJ328" s="90" t="s">
        <v>72</v>
      </c>
      <c r="AX328" t="s">
        <v>720</v>
      </c>
      <c r="AY328" t="s">
        <v>72</v>
      </c>
    </row>
    <row r="329" ht="17.25" spans="25:51">
      <c r="Y329" s="87"/>
      <c r="Z329">
        <f t="shared" si="40"/>
        <v>0</v>
      </c>
      <c r="AA329" t="str">
        <f t="shared" si="38"/>
        <v>风险管理部</v>
      </c>
      <c r="AB329" s="82" t="s">
        <v>483</v>
      </c>
      <c r="AC329" s="82">
        <v>0</v>
      </c>
      <c r="AD329" s="82">
        <v>0</v>
      </c>
      <c r="AE329" s="82">
        <v>0</v>
      </c>
      <c r="AF329" s="82">
        <v>0</v>
      </c>
      <c r="AG329" t="str">
        <f t="shared" si="39"/>
        <v>风险管理部</v>
      </c>
      <c r="AI329" s="90" t="s">
        <v>722</v>
      </c>
      <c r="AJ329" s="90" t="s">
        <v>72</v>
      </c>
      <c r="AX329" t="s">
        <v>722</v>
      </c>
      <c r="AY329" t="s">
        <v>72</v>
      </c>
    </row>
    <row r="330" ht="17.25" spans="25:51">
      <c r="Y330" s="87"/>
      <c r="Z330">
        <f t="shared" si="40"/>
        <v>0</v>
      </c>
      <c r="AA330">
        <f t="shared" si="38"/>
        <v>0</v>
      </c>
      <c r="AB330" s="82" t="s">
        <v>721</v>
      </c>
      <c r="AC330" s="82">
        <v>0</v>
      </c>
      <c r="AD330" s="82">
        <v>0</v>
      </c>
      <c r="AE330" s="82">
        <v>0</v>
      </c>
      <c r="AF330" s="82">
        <v>0</v>
      </c>
      <c r="AG330">
        <f t="shared" si="39"/>
        <v>0</v>
      </c>
      <c r="AI330" s="90" t="s">
        <v>704</v>
      </c>
      <c r="AJ330" s="90" t="s">
        <v>72</v>
      </c>
      <c r="AX330" t="s">
        <v>704</v>
      </c>
      <c r="AY330" t="s">
        <v>72</v>
      </c>
    </row>
    <row r="331" ht="17.25" spans="25:51">
      <c r="Y331" s="87"/>
      <c r="Z331">
        <f t="shared" si="40"/>
        <v>0</v>
      </c>
      <c r="AA331">
        <f t="shared" si="38"/>
        <v>0</v>
      </c>
      <c r="AB331" s="82" t="s">
        <v>723</v>
      </c>
      <c r="AC331" s="82">
        <v>0</v>
      </c>
      <c r="AD331" s="82">
        <v>0</v>
      </c>
      <c r="AE331" s="82">
        <v>0</v>
      </c>
      <c r="AF331" s="82">
        <v>0</v>
      </c>
      <c r="AG331">
        <f t="shared" si="39"/>
        <v>0</v>
      </c>
      <c r="AI331" s="90" t="s">
        <v>281</v>
      </c>
      <c r="AJ331" s="90" t="s">
        <v>72</v>
      </c>
      <c r="AX331" t="s">
        <v>281</v>
      </c>
      <c r="AY331" t="s">
        <v>72</v>
      </c>
    </row>
    <row r="332" ht="17.25" spans="25:51">
      <c r="Y332" s="87"/>
      <c r="Z332">
        <f t="shared" si="40"/>
        <v>0</v>
      </c>
      <c r="AA332" t="str">
        <f t="shared" si="38"/>
        <v>合规内控部</v>
      </c>
      <c r="AB332" s="82" t="s">
        <v>479</v>
      </c>
      <c r="AC332" s="82">
        <v>0</v>
      </c>
      <c r="AD332" s="82">
        <v>0</v>
      </c>
      <c r="AE332" s="82">
        <v>0</v>
      </c>
      <c r="AF332" s="82">
        <v>0</v>
      </c>
      <c r="AG332" t="str">
        <f t="shared" si="39"/>
        <v>合规内控部</v>
      </c>
      <c r="AI332" s="90" t="s">
        <v>601</v>
      </c>
      <c r="AJ332" s="90" t="s">
        <v>72</v>
      </c>
      <c r="AX332" t="s">
        <v>601</v>
      </c>
      <c r="AY332" t="s">
        <v>72</v>
      </c>
    </row>
    <row r="333" ht="17.25" spans="25:51">
      <c r="Y333" s="87"/>
      <c r="Z333">
        <f t="shared" si="40"/>
        <v>0</v>
      </c>
      <c r="AA333" t="str">
        <f t="shared" si="38"/>
        <v>零售市场部</v>
      </c>
      <c r="AB333" s="82" t="s">
        <v>158</v>
      </c>
      <c r="AC333" s="82">
        <v>0</v>
      </c>
      <c r="AD333" s="82">
        <v>0</v>
      </c>
      <c r="AE333" s="82">
        <v>0</v>
      </c>
      <c r="AF333" s="82">
        <v>30000</v>
      </c>
      <c r="AG333" t="str">
        <f t="shared" si="39"/>
        <v>零售市场部</v>
      </c>
      <c r="AI333" s="90" t="s">
        <v>724</v>
      </c>
      <c r="AJ333" s="90" t="s">
        <v>72</v>
      </c>
      <c r="AX333" t="s">
        <v>724</v>
      </c>
      <c r="AY333" t="s">
        <v>72</v>
      </c>
    </row>
    <row r="334" ht="17.25" spans="25:51">
      <c r="Y334" s="87"/>
      <c r="Z334">
        <f t="shared" si="40"/>
        <v>0</v>
      </c>
      <c r="AA334" t="str">
        <f t="shared" si="38"/>
        <v>川沙支行</v>
      </c>
      <c r="AB334" s="82" t="s">
        <v>336</v>
      </c>
      <c r="AC334" s="82">
        <v>0</v>
      </c>
      <c r="AD334" s="82">
        <v>0</v>
      </c>
      <c r="AE334" s="82">
        <v>0</v>
      </c>
      <c r="AF334" s="82">
        <v>0</v>
      </c>
      <c r="AG334" t="str">
        <f t="shared" si="39"/>
        <v>川沙支行</v>
      </c>
      <c r="AI334" s="90" t="s">
        <v>252</v>
      </c>
      <c r="AJ334" s="90" t="s">
        <v>72</v>
      </c>
      <c r="AX334" t="s">
        <v>252</v>
      </c>
      <c r="AY334" t="s">
        <v>72</v>
      </c>
    </row>
    <row r="335" ht="17.25" spans="25:51">
      <c r="Y335" s="87"/>
      <c r="Z335">
        <f t="shared" si="40"/>
        <v>0</v>
      </c>
      <c r="AA335">
        <f t="shared" si="38"/>
        <v>0</v>
      </c>
      <c r="AB335" s="82" t="s">
        <v>725</v>
      </c>
      <c r="AC335" s="82">
        <v>0</v>
      </c>
      <c r="AD335" s="82">
        <v>0</v>
      </c>
      <c r="AE335" s="82">
        <v>0</v>
      </c>
      <c r="AF335" s="82">
        <v>0</v>
      </c>
      <c r="AG335">
        <f t="shared" si="39"/>
        <v>0</v>
      </c>
      <c r="AI335" s="90" t="s">
        <v>713</v>
      </c>
      <c r="AJ335" s="90" t="s">
        <v>72</v>
      </c>
      <c r="AX335" t="s">
        <v>713</v>
      </c>
      <c r="AY335" t="s">
        <v>72</v>
      </c>
    </row>
    <row r="336" ht="17.25" spans="25:51">
      <c r="Y336" s="87"/>
      <c r="Z336">
        <f t="shared" si="40"/>
        <v>0</v>
      </c>
      <c r="AA336" t="str">
        <f t="shared" si="38"/>
        <v>办公室</v>
      </c>
      <c r="AB336" s="82" t="s">
        <v>47</v>
      </c>
      <c r="AC336" s="82">
        <v>0</v>
      </c>
      <c r="AD336" s="82">
        <v>0</v>
      </c>
      <c r="AE336" s="82">
        <v>0</v>
      </c>
      <c r="AF336" s="82">
        <v>0</v>
      </c>
      <c r="AG336" t="str">
        <f t="shared" si="39"/>
        <v>办公室</v>
      </c>
      <c r="AI336" s="95" t="s">
        <v>587</v>
      </c>
      <c r="AJ336" s="90" t="s">
        <v>72</v>
      </c>
      <c r="AX336" t="s">
        <v>587</v>
      </c>
      <c r="AY336" t="s">
        <v>72</v>
      </c>
    </row>
    <row r="337" ht="17.25" spans="25:51">
      <c r="Y337" s="87"/>
      <c r="Z337">
        <f t="shared" si="40"/>
        <v>0</v>
      </c>
      <c r="AA337" t="str">
        <f t="shared" si="38"/>
        <v>零售金融部</v>
      </c>
      <c r="AB337" s="82" t="s">
        <v>269</v>
      </c>
      <c r="AC337" s="82">
        <v>0</v>
      </c>
      <c r="AD337" s="82">
        <v>0</v>
      </c>
      <c r="AE337" s="82">
        <v>0</v>
      </c>
      <c r="AF337" s="82">
        <v>0</v>
      </c>
      <c r="AG337" t="str">
        <f t="shared" si="39"/>
        <v>零售金融部</v>
      </c>
      <c r="AI337" s="96" t="s">
        <v>207</v>
      </c>
      <c r="AJ337" s="90" t="s">
        <v>72</v>
      </c>
      <c r="AX337" t="s">
        <v>207</v>
      </c>
      <c r="AY337" t="s">
        <v>72</v>
      </c>
    </row>
    <row r="338" ht="17.25" spans="25:51">
      <c r="Y338" s="87"/>
      <c r="Z338">
        <f t="shared" si="40"/>
        <v>0</v>
      </c>
      <c r="AA338" t="str">
        <f t="shared" si="38"/>
        <v>营业部</v>
      </c>
      <c r="AB338" s="82" t="s">
        <v>593</v>
      </c>
      <c r="AC338" s="82">
        <v>0</v>
      </c>
      <c r="AD338" s="82">
        <v>0</v>
      </c>
      <c r="AE338" s="82">
        <v>0</v>
      </c>
      <c r="AF338" s="82">
        <v>0</v>
      </c>
      <c r="AG338" t="str">
        <f t="shared" si="39"/>
        <v>营业部</v>
      </c>
      <c r="AI338" s="90" t="s">
        <v>520</v>
      </c>
      <c r="AJ338" s="90" t="s">
        <v>72</v>
      </c>
      <c r="AX338" t="s">
        <v>520</v>
      </c>
      <c r="AY338" t="s">
        <v>72</v>
      </c>
    </row>
    <row r="339" ht="17.25" spans="25:51">
      <c r="Y339" s="87"/>
      <c r="Z339">
        <f t="shared" si="40"/>
        <v>0</v>
      </c>
      <c r="AA339">
        <f t="shared" si="38"/>
        <v>0</v>
      </c>
      <c r="AB339" s="82" t="s">
        <v>726</v>
      </c>
      <c r="AC339" s="82">
        <v>0</v>
      </c>
      <c r="AD339" s="82">
        <v>0</v>
      </c>
      <c r="AE339" s="82">
        <v>0</v>
      </c>
      <c r="AF339" s="82">
        <v>0</v>
      </c>
      <c r="AG339">
        <f t="shared" si="39"/>
        <v>0</v>
      </c>
      <c r="AI339" s="90" t="s">
        <v>728</v>
      </c>
      <c r="AJ339" s="90" t="s">
        <v>72</v>
      </c>
      <c r="AX339" t="s">
        <v>728</v>
      </c>
      <c r="AY339" t="s">
        <v>72</v>
      </c>
    </row>
    <row r="340" ht="17.25" spans="25:51">
      <c r="Y340" s="87"/>
      <c r="Z340">
        <f t="shared" si="40"/>
        <v>0</v>
      </c>
      <c r="AA340" t="str">
        <f t="shared" si="38"/>
        <v>曹路支行</v>
      </c>
      <c r="AB340" s="82" t="s">
        <v>727</v>
      </c>
      <c r="AC340" s="82">
        <v>0</v>
      </c>
      <c r="AD340" s="82">
        <v>0</v>
      </c>
      <c r="AE340" s="82">
        <v>0</v>
      </c>
      <c r="AF340" s="82">
        <v>0</v>
      </c>
      <c r="AG340" t="str">
        <f t="shared" si="39"/>
        <v>曹路支行</v>
      </c>
      <c r="AI340" s="90" t="s">
        <v>729</v>
      </c>
      <c r="AJ340" s="90" t="s">
        <v>72</v>
      </c>
      <c r="AX340" t="s">
        <v>729</v>
      </c>
      <c r="AY340" t="s">
        <v>72</v>
      </c>
    </row>
    <row r="341" ht="17.25" spans="25:51">
      <c r="Y341" s="87"/>
      <c r="Z341">
        <f t="shared" si="40"/>
        <v>0</v>
      </c>
      <c r="AA341" t="str">
        <f t="shared" si="38"/>
        <v>风险管理部</v>
      </c>
      <c r="AB341" s="82" t="s">
        <v>518</v>
      </c>
      <c r="AC341" s="82">
        <v>0</v>
      </c>
      <c r="AD341" s="82">
        <v>0</v>
      </c>
      <c r="AE341" s="82">
        <v>0</v>
      </c>
      <c r="AF341" s="82">
        <v>0</v>
      </c>
      <c r="AG341" t="str">
        <f t="shared" si="39"/>
        <v>风险管理部</v>
      </c>
      <c r="AI341" s="90" t="s">
        <v>730</v>
      </c>
      <c r="AJ341" s="90" t="s">
        <v>72</v>
      </c>
      <c r="AX341" t="s">
        <v>730</v>
      </c>
      <c r="AY341" t="s">
        <v>72</v>
      </c>
    </row>
    <row r="342" ht="17.25" spans="25:51">
      <c r="Y342" s="87"/>
      <c r="Z342">
        <f t="shared" si="40"/>
        <v>0</v>
      </c>
      <c r="AA342" t="str">
        <f t="shared" si="38"/>
        <v>人力资源部</v>
      </c>
      <c r="AB342" s="82" t="s">
        <v>174</v>
      </c>
      <c r="AC342" s="82">
        <v>0</v>
      </c>
      <c r="AD342" s="82">
        <v>0</v>
      </c>
      <c r="AE342" s="82">
        <v>0</v>
      </c>
      <c r="AF342" s="82">
        <v>0</v>
      </c>
      <c r="AG342" t="str">
        <f t="shared" si="39"/>
        <v>人力资源部</v>
      </c>
      <c r="AI342" s="90" t="s">
        <v>732</v>
      </c>
      <c r="AJ342" s="90" t="s">
        <v>72</v>
      </c>
      <c r="AX342" t="s">
        <v>732</v>
      </c>
      <c r="AY342" t="s">
        <v>72</v>
      </c>
    </row>
    <row r="343" ht="17.25" spans="25:51">
      <c r="Y343" s="87"/>
      <c r="Z343">
        <f t="shared" si="40"/>
        <v>0</v>
      </c>
      <c r="AA343">
        <f t="shared" si="38"/>
        <v>0</v>
      </c>
      <c r="AB343" s="82" t="s">
        <v>731</v>
      </c>
      <c r="AC343" s="82">
        <v>0</v>
      </c>
      <c r="AD343" s="82">
        <v>0</v>
      </c>
      <c r="AE343" s="82">
        <v>0</v>
      </c>
      <c r="AF343" s="82">
        <v>0</v>
      </c>
      <c r="AG343">
        <f t="shared" si="39"/>
        <v>0</v>
      </c>
      <c r="AI343" s="90" t="s">
        <v>734</v>
      </c>
      <c r="AJ343" s="90" t="s">
        <v>72</v>
      </c>
      <c r="AX343" t="s">
        <v>734</v>
      </c>
      <c r="AY343" t="s">
        <v>72</v>
      </c>
    </row>
    <row r="344" ht="17.25" spans="25:51">
      <c r="Y344" s="87"/>
      <c r="Z344">
        <f t="shared" si="40"/>
        <v>0</v>
      </c>
      <c r="AA344">
        <f t="shared" si="38"/>
        <v>0</v>
      </c>
      <c r="AB344" s="82" t="s">
        <v>733</v>
      </c>
      <c r="AC344" s="82">
        <v>0</v>
      </c>
      <c r="AD344" s="82">
        <v>0</v>
      </c>
      <c r="AE344" s="82">
        <v>0</v>
      </c>
      <c r="AF344" s="82">
        <v>0</v>
      </c>
      <c r="AG344">
        <f t="shared" si="39"/>
        <v>0</v>
      </c>
      <c r="AI344" s="90" t="s">
        <v>735</v>
      </c>
      <c r="AJ344" s="90" t="s">
        <v>72</v>
      </c>
      <c r="AX344" t="s">
        <v>735</v>
      </c>
      <c r="AY344" t="s">
        <v>72</v>
      </c>
    </row>
    <row r="345" ht="17.25" spans="25:51">
      <c r="Y345" s="87"/>
      <c r="Z345">
        <f t="shared" si="40"/>
        <v>0</v>
      </c>
      <c r="AA345" t="str">
        <f t="shared" si="38"/>
        <v>川沙支行</v>
      </c>
      <c r="AB345" s="82" t="s">
        <v>338</v>
      </c>
      <c r="AC345" s="82">
        <v>0</v>
      </c>
      <c r="AD345" s="82">
        <v>0</v>
      </c>
      <c r="AE345" s="82">
        <v>0</v>
      </c>
      <c r="AF345" s="82">
        <v>0</v>
      </c>
      <c r="AG345" t="str">
        <f t="shared" si="39"/>
        <v>川沙支行</v>
      </c>
      <c r="AI345" s="90" t="s">
        <v>737</v>
      </c>
      <c r="AJ345" s="90" t="s">
        <v>117</v>
      </c>
      <c r="AX345" t="s">
        <v>737</v>
      </c>
      <c r="AY345" t="s">
        <v>117</v>
      </c>
    </row>
    <row r="346" ht="17.25" spans="25:51">
      <c r="Y346" s="87"/>
      <c r="Z346">
        <f t="shared" si="40"/>
        <v>0</v>
      </c>
      <c r="AA346" t="str">
        <f t="shared" si="38"/>
        <v>高行支行</v>
      </c>
      <c r="AB346" s="82" t="s">
        <v>736</v>
      </c>
      <c r="AC346" s="82">
        <v>0</v>
      </c>
      <c r="AD346" s="82">
        <v>100000</v>
      </c>
      <c r="AE346" s="82">
        <v>0</v>
      </c>
      <c r="AF346" s="82">
        <v>100000</v>
      </c>
      <c r="AG346" t="str">
        <f t="shared" si="39"/>
        <v>高行支行</v>
      </c>
      <c r="AI346" s="90" t="s">
        <v>144</v>
      </c>
      <c r="AJ346" s="90" t="s">
        <v>117</v>
      </c>
      <c r="AX346" t="s">
        <v>144</v>
      </c>
      <c r="AY346" t="s">
        <v>117</v>
      </c>
    </row>
    <row r="347" ht="17.25" spans="25:51">
      <c r="Y347" s="87"/>
      <c r="Z347">
        <f t="shared" si="40"/>
        <v>0</v>
      </c>
      <c r="AA347" t="str">
        <f t="shared" si="38"/>
        <v>运营管理部业务保障部</v>
      </c>
      <c r="AB347" s="82" t="s">
        <v>418</v>
      </c>
      <c r="AC347" s="82">
        <v>0</v>
      </c>
      <c r="AD347" s="82">
        <v>0</v>
      </c>
      <c r="AE347" s="82">
        <v>0</v>
      </c>
      <c r="AF347" s="82">
        <v>200000</v>
      </c>
      <c r="AG347" t="str">
        <f t="shared" si="39"/>
        <v>运营管理部业务保障部</v>
      </c>
      <c r="AI347" s="90" t="s">
        <v>451</v>
      </c>
      <c r="AJ347" s="90" t="s">
        <v>117</v>
      </c>
      <c r="AX347" t="s">
        <v>451</v>
      </c>
      <c r="AY347" t="s">
        <v>117</v>
      </c>
    </row>
    <row r="348" ht="17.25" spans="25:51">
      <c r="Y348" s="87"/>
      <c r="Z348">
        <f t="shared" si="40"/>
        <v>0</v>
      </c>
      <c r="AA348">
        <f t="shared" si="38"/>
        <v>0</v>
      </c>
      <c r="AB348" s="82" t="s">
        <v>738</v>
      </c>
      <c r="AC348" s="82">
        <v>0</v>
      </c>
      <c r="AD348" s="82">
        <v>0</v>
      </c>
      <c r="AE348" s="82">
        <v>0</v>
      </c>
      <c r="AF348" s="82">
        <v>0</v>
      </c>
      <c r="AG348">
        <f t="shared" si="39"/>
        <v>0</v>
      </c>
      <c r="AI348" s="90" t="s">
        <v>198</v>
      </c>
      <c r="AJ348" s="90" t="s">
        <v>117</v>
      </c>
      <c r="AX348" t="s">
        <v>198</v>
      </c>
      <c r="AY348" t="s">
        <v>117</v>
      </c>
    </row>
    <row r="349" ht="17.25" spans="25:51">
      <c r="Y349" s="87"/>
      <c r="Z349">
        <f t="shared" si="40"/>
        <v>0</v>
      </c>
      <c r="AA349" t="str">
        <f t="shared" si="38"/>
        <v>零售市场部</v>
      </c>
      <c r="AB349" s="82" t="s">
        <v>185</v>
      </c>
      <c r="AC349" s="82">
        <v>0</v>
      </c>
      <c r="AD349" s="82">
        <v>0</v>
      </c>
      <c r="AE349" s="82">
        <v>0</v>
      </c>
      <c r="AF349" s="82">
        <v>0</v>
      </c>
      <c r="AG349" t="str">
        <f t="shared" si="39"/>
        <v>零售市场部</v>
      </c>
      <c r="AI349" s="95" t="s">
        <v>487</v>
      </c>
      <c r="AJ349" s="90" t="s">
        <v>117</v>
      </c>
      <c r="AX349" t="s">
        <v>487</v>
      </c>
      <c r="AY349" t="s">
        <v>117</v>
      </c>
    </row>
    <row r="350" ht="17.25" spans="25:51">
      <c r="Y350" s="87"/>
      <c r="Z350">
        <f t="shared" si="40"/>
        <v>0</v>
      </c>
      <c r="AA350">
        <f t="shared" si="38"/>
        <v>0</v>
      </c>
      <c r="AB350" s="82" t="s">
        <v>739</v>
      </c>
      <c r="AC350" s="82">
        <v>0</v>
      </c>
      <c r="AD350" s="82">
        <v>0</v>
      </c>
      <c r="AE350" s="82">
        <v>0</v>
      </c>
      <c r="AF350" s="82">
        <v>0</v>
      </c>
      <c r="AG350">
        <f t="shared" si="39"/>
        <v>0</v>
      </c>
      <c r="AI350" s="96" t="s">
        <v>155</v>
      </c>
      <c r="AJ350" s="90" t="s">
        <v>117</v>
      </c>
      <c r="AX350" t="s">
        <v>155</v>
      </c>
      <c r="AY350" t="s">
        <v>117</v>
      </c>
    </row>
    <row r="351" ht="17.25" spans="25:51">
      <c r="Y351" s="87"/>
      <c r="Z351">
        <f t="shared" si="40"/>
        <v>0</v>
      </c>
      <c r="AA351" t="str">
        <f t="shared" si="38"/>
        <v>孙桥支行</v>
      </c>
      <c r="AB351" s="82" t="s">
        <v>342</v>
      </c>
      <c r="AC351" s="82">
        <v>0</v>
      </c>
      <c r="AD351" s="82">
        <v>0</v>
      </c>
      <c r="AE351" s="82">
        <v>0</v>
      </c>
      <c r="AF351" s="82">
        <v>0</v>
      </c>
      <c r="AG351" t="str">
        <f t="shared" si="39"/>
        <v>孙桥支行</v>
      </c>
      <c r="AI351" s="90" t="s">
        <v>740</v>
      </c>
      <c r="AJ351" s="90" t="s">
        <v>117</v>
      </c>
      <c r="AX351" t="s">
        <v>740</v>
      </c>
      <c r="AY351" t="s">
        <v>117</v>
      </c>
    </row>
    <row r="352" ht="17.25" spans="25:51">
      <c r="Y352" s="87"/>
      <c r="Z352">
        <f t="shared" si="40"/>
        <v>0</v>
      </c>
      <c r="AA352" t="str">
        <f t="shared" si="38"/>
        <v>凌兆分理处</v>
      </c>
      <c r="AB352" s="82" t="s">
        <v>345</v>
      </c>
      <c r="AC352" s="82">
        <v>0</v>
      </c>
      <c r="AD352" s="82">
        <v>0</v>
      </c>
      <c r="AE352" s="82">
        <v>0</v>
      </c>
      <c r="AF352" s="82">
        <v>0</v>
      </c>
      <c r="AG352" t="str">
        <f t="shared" si="39"/>
        <v>凌兆分理处</v>
      </c>
      <c r="AI352" s="90" t="s">
        <v>742</v>
      </c>
      <c r="AJ352" s="90" t="s">
        <v>117</v>
      </c>
      <c r="AX352" t="s">
        <v>742</v>
      </c>
      <c r="AY352" t="s">
        <v>117</v>
      </c>
    </row>
    <row r="353" ht="17.25" spans="25:51">
      <c r="Y353" s="87"/>
      <c r="Z353">
        <f t="shared" si="40"/>
        <v>0</v>
      </c>
      <c r="AA353">
        <f t="shared" si="38"/>
        <v>0</v>
      </c>
      <c r="AB353" s="82" t="s">
        <v>741</v>
      </c>
      <c r="AC353" s="82">
        <v>0</v>
      </c>
      <c r="AD353" s="82">
        <v>0</v>
      </c>
      <c r="AE353" s="82">
        <v>0</v>
      </c>
      <c r="AF353" s="82">
        <v>0</v>
      </c>
      <c r="AG353">
        <f t="shared" si="39"/>
        <v>0</v>
      </c>
      <c r="AI353" s="90" t="s">
        <v>744</v>
      </c>
      <c r="AJ353" s="90" t="s">
        <v>117</v>
      </c>
      <c r="AX353" t="s">
        <v>744</v>
      </c>
      <c r="AY353" t="s">
        <v>117</v>
      </c>
    </row>
    <row r="354" ht="17.25" spans="25:51">
      <c r="Y354" s="87"/>
      <c r="Z354">
        <f t="shared" si="40"/>
        <v>0</v>
      </c>
      <c r="AA354" t="str">
        <f t="shared" si="38"/>
        <v>孙桥支行</v>
      </c>
      <c r="AB354" s="82" t="s">
        <v>743</v>
      </c>
      <c r="AC354" s="82">
        <v>0</v>
      </c>
      <c r="AD354" s="82">
        <v>0</v>
      </c>
      <c r="AE354" s="82">
        <v>0</v>
      </c>
      <c r="AF354" s="82">
        <v>0</v>
      </c>
      <c r="AG354" t="str">
        <f t="shared" si="39"/>
        <v>孙桥支行</v>
      </c>
      <c r="AI354" s="90" t="s">
        <v>746</v>
      </c>
      <c r="AJ354" s="90" t="s">
        <v>117</v>
      </c>
      <c r="AX354" t="s">
        <v>746</v>
      </c>
      <c r="AY354" t="s">
        <v>117</v>
      </c>
    </row>
    <row r="355" ht="17.25" spans="25:51">
      <c r="Y355" s="87"/>
      <c r="Z355">
        <f t="shared" si="40"/>
        <v>0</v>
      </c>
      <c r="AA355" t="str">
        <f t="shared" si="38"/>
        <v>金桥支行</v>
      </c>
      <c r="AB355" s="82" t="s">
        <v>745</v>
      </c>
      <c r="AC355" s="82">
        <v>0</v>
      </c>
      <c r="AD355" s="82">
        <v>0</v>
      </c>
      <c r="AE355" s="82">
        <v>0</v>
      </c>
      <c r="AF355" s="82">
        <v>0</v>
      </c>
      <c r="AG355" t="str">
        <f t="shared" si="39"/>
        <v>金桥支行</v>
      </c>
      <c r="AI355" s="90" t="s">
        <v>747</v>
      </c>
      <c r="AJ355" s="90" t="s">
        <v>221</v>
      </c>
      <c r="AX355" t="s">
        <v>747</v>
      </c>
      <c r="AY355" t="s">
        <v>221</v>
      </c>
    </row>
    <row r="356" ht="17.25" spans="25:51">
      <c r="Y356" s="87"/>
      <c r="Z356">
        <f t="shared" si="40"/>
        <v>0</v>
      </c>
      <c r="AA356" t="str">
        <f t="shared" si="38"/>
        <v>营业部</v>
      </c>
      <c r="AB356" s="82" t="s">
        <v>633</v>
      </c>
      <c r="AC356" s="82">
        <v>0</v>
      </c>
      <c r="AD356" s="82">
        <v>0</v>
      </c>
      <c r="AE356" s="82">
        <v>0</v>
      </c>
      <c r="AF356" s="82">
        <v>0</v>
      </c>
      <c r="AG356" t="str">
        <f t="shared" si="39"/>
        <v>营业部</v>
      </c>
      <c r="AI356" s="95" t="s">
        <v>749</v>
      </c>
      <c r="AJ356" s="90" t="s">
        <v>149</v>
      </c>
      <c r="AX356" t="s">
        <v>749</v>
      </c>
      <c r="AY356" t="s">
        <v>149</v>
      </c>
    </row>
    <row r="357" ht="17.25" spans="25:51">
      <c r="Y357" s="87"/>
      <c r="Z357">
        <f t="shared" si="40"/>
        <v>0</v>
      </c>
      <c r="AA357">
        <f t="shared" si="38"/>
        <v>0</v>
      </c>
      <c r="AB357" s="82" t="s">
        <v>748</v>
      </c>
      <c r="AC357" s="82">
        <v>0</v>
      </c>
      <c r="AD357" s="82">
        <v>0</v>
      </c>
      <c r="AE357" s="82">
        <v>0</v>
      </c>
      <c r="AF357" s="82">
        <v>0</v>
      </c>
      <c r="AG357">
        <f t="shared" si="39"/>
        <v>0</v>
      </c>
      <c r="AI357" s="96" t="s">
        <v>266</v>
      </c>
      <c r="AJ357" s="90" t="s">
        <v>149</v>
      </c>
      <c r="AX357" t="s">
        <v>266</v>
      </c>
      <c r="AY357" t="s">
        <v>149</v>
      </c>
    </row>
    <row r="358" ht="17.25" spans="25:51">
      <c r="Y358" s="87"/>
      <c r="Z358">
        <f t="shared" si="40"/>
        <v>0</v>
      </c>
      <c r="AA358">
        <f t="shared" si="38"/>
        <v>0</v>
      </c>
      <c r="AB358" s="82" t="s">
        <v>750</v>
      </c>
      <c r="AC358" s="82">
        <v>0</v>
      </c>
      <c r="AD358" s="82">
        <v>0</v>
      </c>
      <c r="AE358" s="82">
        <v>0</v>
      </c>
      <c r="AF358" s="82">
        <v>0</v>
      </c>
      <c r="AG358">
        <f t="shared" si="39"/>
        <v>0</v>
      </c>
      <c r="AI358" s="90" t="s">
        <v>751</v>
      </c>
      <c r="AJ358" s="90" t="s">
        <v>149</v>
      </c>
      <c r="AX358" t="s">
        <v>751</v>
      </c>
      <c r="AY358" t="s">
        <v>149</v>
      </c>
    </row>
    <row r="359" ht="17.25" spans="25:51">
      <c r="Y359" s="87"/>
      <c r="Z359">
        <f t="shared" si="40"/>
        <v>0</v>
      </c>
      <c r="AA359" t="str">
        <f t="shared" si="38"/>
        <v>风险管理部</v>
      </c>
      <c r="AB359" s="82" t="s">
        <v>495</v>
      </c>
      <c r="AC359" s="82">
        <v>0</v>
      </c>
      <c r="AD359" s="82">
        <v>0</v>
      </c>
      <c r="AE359" s="82">
        <v>0</v>
      </c>
      <c r="AF359" s="82">
        <v>0</v>
      </c>
      <c r="AG359" t="str">
        <f t="shared" si="39"/>
        <v>风险管理部</v>
      </c>
      <c r="AI359" s="90" t="s">
        <v>752</v>
      </c>
      <c r="AJ359" s="90" t="s">
        <v>149</v>
      </c>
      <c r="AX359" t="s">
        <v>752</v>
      </c>
      <c r="AY359" t="s">
        <v>149</v>
      </c>
    </row>
    <row r="360" ht="17.25" spans="25:51">
      <c r="Y360" s="87"/>
      <c r="Z360">
        <f t="shared" si="40"/>
        <v>0</v>
      </c>
      <c r="AA360" t="str">
        <f t="shared" si="38"/>
        <v>市场三部</v>
      </c>
      <c r="AB360" s="82" t="s">
        <v>605</v>
      </c>
      <c r="AC360" s="82">
        <v>0</v>
      </c>
      <c r="AD360" s="82">
        <v>0</v>
      </c>
      <c r="AE360" s="82">
        <v>0</v>
      </c>
      <c r="AF360" s="82">
        <v>0</v>
      </c>
      <c r="AG360" t="str">
        <f t="shared" si="39"/>
        <v>市场三部</v>
      </c>
      <c r="AI360" s="90" t="s">
        <v>754</v>
      </c>
      <c r="AJ360" s="90" t="s">
        <v>149</v>
      </c>
      <c r="AX360" t="s">
        <v>754</v>
      </c>
      <c r="AY360" t="s">
        <v>149</v>
      </c>
    </row>
    <row r="361" ht="17.25" spans="25:51">
      <c r="Y361" s="87"/>
      <c r="Z361">
        <f t="shared" si="40"/>
        <v>0</v>
      </c>
      <c r="AA361" t="str">
        <f t="shared" si="38"/>
        <v>金桥支行</v>
      </c>
      <c r="AB361" s="82" t="s">
        <v>753</v>
      </c>
      <c r="AC361" s="82">
        <v>0</v>
      </c>
      <c r="AD361" s="82">
        <v>0</v>
      </c>
      <c r="AE361" s="82">
        <v>0</v>
      </c>
      <c r="AF361" s="82">
        <v>80000</v>
      </c>
      <c r="AG361" t="str">
        <f t="shared" si="39"/>
        <v>金桥支行</v>
      </c>
      <c r="AI361" s="90" t="s">
        <v>756</v>
      </c>
      <c r="AJ361" s="90" t="s">
        <v>149</v>
      </c>
      <c r="AX361" t="s">
        <v>756</v>
      </c>
      <c r="AY361" t="s">
        <v>149</v>
      </c>
    </row>
    <row r="362" ht="17.25" spans="25:51">
      <c r="Y362" s="87"/>
      <c r="Z362">
        <f t="shared" si="40"/>
        <v>0</v>
      </c>
      <c r="AA362" t="str">
        <f t="shared" si="38"/>
        <v>曹路支行</v>
      </c>
      <c r="AB362" s="82" t="s">
        <v>755</v>
      </c>
      <c r="AC362" s="82">
        <v>0</v>
      </c>
      <c r="AD362" s="82">
        <v>0</v>
      </c>
      <c r="AE362" s="82">
        <v>0</v>
      </c>
      <c r="AF362" s="82">
        <v>0</v>
      </c>
      <c r="AG362" t="str">
        <f t="shared" si="39"/>
        <v>曹路支行</v>
      </c>
      <c r="AI362" s="90" t="s">
        <v>758</v>
      </c>
      <c r="AJ362" s="90" t="s">
        <v>149</v>
      </c>
      <c r="AX362" t="s">
        <v>758</v>
      </c>
      <c r="AY362" t="s">
        <v>149</v>
      </c>
    </row>
    <row r="363" ht="17.25" spans="25:51">
      <c r="Y363" s="87"/>
      <c r="Z363">
        <f t="shared" si="40"/>
        <v>0</v>
      </c>
      <c r="AA363">
        <f t="shared" si="38"/>
        <v>0</v>
      </c>
      <c r="AB363" s="82" t="s">
        <v>757</v>
      </c>
      <c r="AC363" s="82">
        <v>0</v>
      </c>
      <c r="AD363" s="82">
        <v>0</v>
      </c>
      <c r="AE363" s="82">
        <v>0</v>
      </c>
      <c r="AF363" s="82">
        <v>0</v>
      </c>
      <c r="AG363">
        <f t="shared" si="39"/>
        <v>0</v>
      </c>
      <c r="AI363" s="90" t="s">
        <v>558</v>
      </c>
      <c r="AJ363" s="90" t="s">
        <v>149</v>
      </c>
      <c r="AX363" t="s">
        <v>558</v>
      </c>
      <c r="AY363" t="s">
        <v>149</v>
      </c>
    </row>
    <row r="364" ht="17.25" spans="25:51">
      <c r="Y364" s="87"/>
      <c r="Z364">
        <f t="shared" si="40"/>
        <v>0</v>
      </c>
      <c r="AA364" t="str">
        <f t="shared" si="38"/>
        <v>王港支行</v>
      </c>
      <c r="AB364" s="82" t="s">
        <v>759</v>
      </c>
      <c r="AC364" s="82">
        <v>0</v>
      </c>
      <c r="AD364" s="82">
        <v>0</v>
      </c>
      <c r="AE364" s="82">
        <v>0</v>
      </c>
      <c r="AF364" s="82">
        <v>0</v>
      </c>
      <c r="AG364" t="str">
        <f t="shared" si="39"/>
        <v>王港支行</v>
      </c>
      <c r="AI364" s="90" t="s">
        <v>345</v>
      </c>
      <c r="AJ364" s="90" t="s">
        <v>182</v>
      </c>
      <c r="AX364" t="s">
        <v>345</v>
      </c>
      <c r="AY364" t="s">
        <v>182</v>
      </c>
    </row>
    <row r="365" ht="17.25" spans="25:51">
      <c r="Y365" s="87"/>
      <c r="Z365">
        <f t="shared" si="40"/>
        <v>0</v>
      </c>
      <c r="AA365">
        <f t="shared" si="38"/>
        <v>0</v>
      </c>
      <c r="AB365" s="82" t="s">
        <v>760</v>
      </c>
      <c r="AC365" s="82">
        <v>0</v>
      </c>
      <c r="AD365" s="82">
        <v>0</v>
      </c>
      <c r="AE365" s="82">
        <v>0</v>
      </c>
      <c r="AF365" s="82">
        <v>0</v>
      </c>
      <c r="AG365">
        <f t="shared" si="39"/>
        <v>0</v>
      </c>
      <c r="AI365" s="90" t="s">
        <v>236</v>
      </c>
      <c r="AJ365" s="90" t="s">
        <v>182</v>
      </c>
      <c r="AX365" t="s">
        <v>236</v>
      </c>
      <c r="AY365" t="s">
        <v>182</v>
      </c>
    </row>
    <row r="366" ht="17.25" spans="25:51">
      <c r="Y366" s="87"/>
      <c r="Z366">
        <f t="shared" si="40"/>
        <v>0</v>
      </c>
      <c r="AA366" t="str">
        <f t="shared" si="38"/>
        <v>黄楼支行</v>
      </c>
      <c r="AB366" s="82" t="s">
        <v>347</v>
      </c>
      <c r="AC366" s="82">
        <v>0</v>
      </c>
      <c r="AD366" s="82">
        <v>0</v>
      </c>
      <c r="AE366" s="82">
        <v>0</v>
      </c>
      <c r="AF366" s="82">
        <v>0</v>
      </c>
      <c r="AG366" t="str">
        <f t="shared" si="39"/>
        <v>黄楼支行</v>
      </c>
      <c r="AI366" s="90" t="s">
        <v>296</v>
      </c>
      <c r="AJ366" s="90" t="s">
        <v>182</v>
      </c>
      <c r="AX366" t="s">
        <v>296</v>
      </c>
      <c r="AY366" t="s">
        <v>182</v>
      </c>
    </row>
    <row r="367" ht="17.25" spans="25:51">
      <c r="Y367" s="87"/>
      <c r="Z367">
        <f t="shared" si="40"/>
        <v>0</v>
      </c>
      <c r="AA367">
        <f t="shared" si="38"/>
        <v>0</v>
      </c>
      <c r="AB367" s="82" t="s">
        <v>761</v>
      </c>
      <c r="AC367" s="82">
        <v>0</v>
      </c>
      <c r="AD367" s="82">
        <v>0</v>
      </c>
      <c r="AE367" s="82">
        <v>0</v>
      </c>
      <c r="AF367" s="82">
        <v>0</v>
      </c>
      <c r="AG367">
        <f t="shared" si="39"/>
        <v>0</v>
      </c>
      <c r="AI367" s="90" t="s">
        <v>763</v>
      </c>
      <c r="AJ367" s="90" t="s">
        <v>182</v>
      </c>
      <c r="AX367" t="s">
        <v>763</v>
      </c>
      <c r="AY367" t="s">
        <v>182</v>
      </c>
    </row>
    <row r="368" ht="17.25" spans="25:51">
      <c r="Y368" s="87"/>
      <c r="Z368">
        <f t="shared" si="40"/>
        <v>0</v>
      </c>
      <c r="AA368" t="str">
        <f t="shared" si="38"/>
        <v>高桥支行</v>
      </c>
      <c r="AB368" s="82" t="s">
        <v>762</v>
      </c>
      <c r="AC368" s="82">
        <v>0</v>
      </c>
      <c r="AD368" s="82">
        <v>0</v>
      </c>
      <c r="AE368" s="82">
        <v>0</v>
      </c>
      <c r="AF368" s="82">
        <v>0</v>
      </c>
      <c r="AG368" t="str">
        <f t="shared" si="39"/>
        <v>高桥支行</v>
      </c>
      <c r="AI368" s="93" t="s">
        <v>376</v>
      </c>
      <c r="AJ368" s="90" t="s">
        <v>182</v>
      </c>
      <c r="AX368" t="s">
        <v>376</v>
      </c>
      <c r="AY368" t="s">
        <v>182</v>
      </c>
    </row>
    <row r="369" ht="17.25" spans="25:51">
      <c r="Y369" s="87"/>
      <c r="Z369">
        <f t="shared" si="40"/>
        <v>0</v>
      </c>
      <c r="AA369" t="str">
        <f t="shared" si="38"/>
        <v>运营管理部</v>
      </c>
      <c r="AB369" s="82" t="s">
        <v>351</v>
      </c>
      <c r="AC369" s="82">
        <v>0</v>
      </c>
      <c r="AD369" s="82">
        <v>0</v>
      </c>
      <c r="AE369" s="82">
        <v>0</v>
      </c>
      <c r="AF369" s="82">
        <v>0</v>
      </c>
      <c r="AG369" t="str">
        <f t="shared" si="39"/>
        <v>运营管理部</v>
      </c>
      <c r="AI369" s="95" t="s">
        <v>242</v>
      </c>
      <c r="AJ369" s="90" t="s">
        <v>182</v>
      </c>
      <c r="AX369" t="s">
        <v>242</v>
      </c>
      <c r="AY369" t="s">
        <v>182</v>
      </c>
    </row>
    <row r="370" ht="17.25" spans="25:51">
      <c r="Y370" s="87"/>
      <c r="Z370">
        <f t="shared" si="40"/>
        <v>0</v>
      </c>
      <c r="AA370">
        <f t="shared" si="38"/>
        <v>0</v>
      </c>
      <c r="AB370" s="82" t="s">
        <v>764</v>
      </c>
      <c r="AC370" s="82">
        <v>0</v>
      </c>
      <c r="AD370" s="82">
        <v>0</v>
      </c>
      <c r="AE370" s="82">
        <v>0</v>
      </c>
      <c r="AF370" s="82">
        <v>0</v>
      </c>
      <c r="AG370">
        <f t="shared" si="39"/>
        <v>0</v>
      </c>
      <c r="AI370" s="94" t="s">
        <v>766</v>
      </c>
      <c r="AJ370" s="90" t="s">
        <v>182</v>
      </c>
      <c r="AX370" t="s">
        <v>766</v>
      </c>
      <c r="AY370" t="s">
        <v>182</v>
      </c>
    </row>
    <row r="371" ht="17.25" spans="25:51">
      <c r="Y371" s="87"/>
      <c r="Z371">
        <f t="shared" si="40"/>
        <v>0</v>
      </c>
      <c r="AA371" t="str">
        <f t="shared" si="38"/>
        <v>高行支行</v>
      </c>
      <c r="AB371" s="82" t="s">
        <v>765</v>
      </c>
      <c r="AC371" s="82">
        <v>0</v>
      </c>
      <c r="AD371" s="82">
        <v>0</v>
      </c>
      <c r="AE371" s="82">
        <v>0</v>
      </c>
      <c r="AF371" s="82">
        <v>3000</v>
      </c>
      <c r="AG371" t="str">
        <f t="shared" si="39"/>
        <v>高行支行</v>
      </c>
      <c r="AI371" s="90" t="s">
        <v>768</v>
      </c>
      <c r="AJ371" s="90" t="s">
        <v>182</v>
      </c>
      <c r="AX371" t="s">
        <v>768</v>
      </c>
      <c r="AY371" t="s">
        <v>182</v>
      </c>
    </row>
    <row r="372" ht="17.25" spans="25:51">
      <c r="Y372" s="87"/>
      <c r="Z372">
        <f t="shared" si="40"/>
        <v>0</v>
      </c>
      <c r="AA372">
        <f t="shared" si="38"/>
        <v>0</v>
      </c>
      <c r="AB372" s="82" t="s">
        <v>767</v>
      </c>
      <c r="AC372" s="82">
        <v>0</v>
      </c>
      <c r="AD372" s="82">
        <v>0</v>
      </c>
      <c r="AE372" s="82">
        <v>0</v>
      </c>
      <c r="AF372" s="82">
        <v>0</v>
      </c>
      <c r="AG372">
        <f t="shared" si="39"/>
        <v>0</v>
      </c>
      <c r="AI372" s="90" t="s">
        <v>770</v>
      </c>
      <c r="AJ372" s="90" t="s">
        <v>182</v>
      </c>
      <c r="AX372" t="s">
        <v>770</v>
      </c>
      <c r="AY372" t="s">
        <v>182</v>
      </c>
    </row>
    <row r="373" ht="17.25" spans="25:51">
      <c r="Y373" s="87"/>
      <c r="Z373">
        <f t="shared" si="40"/>
        <v>0</v>
      </c>
      <c r="AA373">
        <f t="shared" si="38"/>
        <v>0</v>
      </c>
      <c r="AB373" s="82" t="s">
        <v>769</v>
      </c>
      <c r="AC373" s="82">
        <v>0</v>
      </c>
      <c r="AD373" s="82">
        <v>0</v>
      </c>
      <c r="AE373" s="82">
        <v>0</v>
      </c>
      <c r="AF373" s="82">
        <v>0</v>
      </c>
      <c r="AG373">
        <f t="shared" si="39"/>
        <v>0</v>
      </c>
      <c r="AI373" s="96" t="s">
        <v>771</v>
      </c>
      <c r="AJ373" s="90" t="s">
        <v>182</v>
      </c>
      <c r="AX373" t="s">
        <v>771</v>
      </c>
      <c r="AY373" t="s">
        <v>182</v>
      </c>
    </row>
    <row r="374" ht="17.25" spans="25:51">
      <c r="Y374" s="87"/>
      <c r="Z374">
        <f t="shared" si="40"/>
        <v>0</v>
      </c>
      <c r="AA374" t="str">
        <f t="shared" si="38"/>
        <v>运营管理部业务保障部</v>
      </c>
      <c r="AB374" s="82" t="s">
        <v>453</v>
      </c>
      <c r="AC374" s="82">
        <v>0</v>
      </c>
      <c r="AD374" s="82">
        <v>0</v>
      </c>
      <c r="AE374" s="82">
        <v>0</v>
      </c>
      <c r="AF374" s="82">
        <v>0</v>
      </c>
      <c r="AG374" t="str">
        <f t="shared" si="39"/>
        <v>运营管理部业务保障部</v>
      </c>
      <c r="AI374" s="90" t="s">
        <v>772</v>
      </c>
      <c r="AJ374" s="90" t="s">
        <v>182</v>
      </c>
      <c r="AX374" t="s">
        <v>772</v>
      </c>
      <c r="AY374" t="s">
        <v>182</v>
      </c>
    </row>
    <row r="375" ht="17.25" spans="25:51">
      <c r="Y375" s="87"/>
      <c r="Z375">
        <f t="shared" si="40"/>
        <v>0</v>
      </c>
      <c r="AA375" t="str">
        <f t="shared" si="38"/>
        <v>龚路支行</v>
      </c>
      <c r="AB375" s="82" t="s">
        <v>349</v>
      </c>
      <c r="AC375" s="82">
        <v>0</v>
      </c>
      <c r="AD375" s="82">
        <v>0</v>
      </c>
      <c r="AE375" s="82">
        <v>0</v>
      </c>
      <c r="AF375" s="82">
        <v>0</v>
      </c>
      <c r="AG375" t="str">
        <f t="shared" si="39"/>
        <v>龚路支行</v>
      </c>
      <c r="AI375" s="90" t="s">
        <v>774</v>
      </c>
      <c r="AJ375" s="90" t="s">
        <v>182</v>
      </c>
      <c r="AX375" t="s">
        <v>774</v>
      </c>
      <c r="AY375" t="s">
        <v>182</v>
      </c>
    </row>
    <row r="376" ht="17.25" spans="25:51">
      <c r="Y376" s="87"/>
      <c r="Z376">
        <f t="shared" si="40"/>
        <v>0</v>
      </c>
      <c r="AA376" t="str">
        <f t="shared" si="38"/>
        <v>东沟支行</v>
      </c>
      <c r="AB376" s="82" t="s">
        <v>773</v>
      </c>
      <c r="AC376" s="82">
        <v>0</v>
      </c>
      <c r="AD376" s="82">
        <v>0</v>
      </c>
      <c r="AE376" s="82">
        <v>0</v>
      </c>
      <c r="AF376" s="82">
        <v>0</v>
      </c>
      <c r="AG376" t="str">
        <f t="shared" si="39"/>
        <v>东沟支行</v>
      </c>
      <c r="AI376" s="90" t="s">
        <v>776</v>
      </c>
      <c r="AJ376" s="90" t="s">
        <v>182</v>
      </c>
      <c r="AX376" t="s">
        <v>776</v>
      </c>
      <c r="AY376" t="s">
        <v>182</v>
      </c>
    </row>
    <row r="377" ht="17.25" spans="25:51">
      <c r="Y377" s="87"/>
      <c r="Z377">
        <f t="shared" si="40"/>
        <v>0</v>
      </c>
      <c r="AA377">
        <f t="shared" si="38"/>
        <v>0</v>
      </c>
      <c r="AB377" s="82" t="s">
        <v>775</v>
      </c>
      <c r="AC377" s="82">
        <v>0</v>
      </c>
      <c r="AD377" s="82">
        <v>0</v>
      </c>
      <c r="AE377" s="82">
        <v>0</v>
      </c>
      <c r="AF377" s="82">
        <v>0</v>
      </c>
      <c r="AG377">
        <f t="shared" si="39"/>
        <v>0</v>
      </c>
      <c r="AI377" s="94" t="s">
        <v>777</v>
      </c>
      <c r="AJ377" s="90" t="s">
        <v>54</v>
      </c>
      <c r="AX377" t="s">
        <v>777</v>
      </c>
      <c r="AY377" t="s">
        <v>54</v>
      </c>
    </row>
    <row r="378" ht="17.25" spans="25:51">
      <c r="Y378" s="87"/>
      <c r="Z378">
        <f t="shared" si="40"/>
        <v>0</v>
      </c>
      <c r="AA378" t="str">
        <f t="shared" si="38"/>
        <v>北蔡支行</v>
      </c>
      <c r="AB378" s="82" t="s">
        <v>190</v>
      </c>
      <c r="AC378" s="82">
        <v>0</v>
      </c>
      <c r="AD378" s="82">
        <v>0</v>
      </c>
      <c r="AE378" s="82">
        <v>0</v>
      </c>
      <c r="AF378" s="82">
        <v>0</v>
      </c>
      <c r="AG378" t="str">
        <f t="shared" si="39"/>
        <v>北蔡支行</v>
      </c>
      <c r="AI378" s="90" t="s">
        <v>779</v>
      </c>
      <c r="AJ378" s="90" t="s">
        <v>54</v>
      </c>
      <c r="AX378" t="s">
        <v>779</v>
      </c>
      <c r="AY378" t="s">
        <v>54</v>
      </c>
    </row>
    <row r="379" ht="17.25" spans="25:51">
      <c r="Y379" s="87"/>
      <c r="Z379">
        <f t="shared" si="40"/>
        <v>0</v>
      </c>
      <c r="AA379" t="str">
        <f t="shared" si="38"/>
        <v>高行支行</v>
      </c>
      <c r="AB379" s="82" t="s">
        <v>778</v>
      </c>
      <c r="AC379" s="82">
        <v>0</v>
      </c>
      <c r="AD379" s="82">
        <v>0</v>
      </c>
      <c r="AE379" s="82">
        <v>0</v>
      </c>
      <c r="AF379" s="82">
        <v>0</v>
      </c>
      <c r="AG379" t="str">
        <f t="shared" si="39"/>
        <v>高行支行</v>
      </c>
      <c r="AI379" s="90" t="s">
        <v>781</v>
      </c>
      <c r="AJ379" s="90" t="s">
        <v>54</v>
      </c>
      <c r="AX379" t="s">
        <v>781</v>
      </c>
      <c r="AY379" t="s">
        <v>54</v>
      </c>
    </row>
    <row r="380" ht="17.25" spans="25:51">
      <c r="Y380" s="87"/>
      <c r="Z380">
        <f t="shared" si="40"/>
        <v>0</v>
      </c>
      <c r="AA380" t="str">
        <f t="shared" si="38"/>
        <v>合庆支行</v>
      </c>
      <c r="AB380" s="82" t="s">
        <v>780</v>
      </c>
      <c r="AC380" s="82">
        <v>0</v>
      </c>
      <c r="AD380" s="82">
        <v>0</v>
      </c>
      <c r="AE380" s="82">
        <v>0</v>
      </c>
      <c r="AF380" s="82">
        <v>0</v>
      </c>
      <c r="AG380" t="str">
        <f t="shared" si="39"/>
        <v>合庆支行</v>
      </c>
      <c r="AI380" s="90" t="s">
        <v>783</v>
      </c>
      <c r="AJ380" s="90" t="s">
        <v>54</v>
      </c>
      <c r="AX380" t="s">
        <v>783</v>
      </c>
      <c r="AY380" t="s">
        <v>54</v>
      </c>
    </row>
    <row r="381" ht="17.25" spans="25:51">
      <c r="Y381" s="87"/>
      <c r="Z381">
        <f t="shared" si="40"/>
        <v>0</v>
      </c>
      <c r="AA381" t="str">
        <f t="shared" si="38"/>
        <v>张江支行</v>
      </c>
      <c r="AB381" s="82" t="s">
        <v>782</v>
      </c>
      <c r="AC381" s="82">
        <v>0</v>
      </c>
      <c r="AD381" s="82">
        <v>0</v>
      </c>
      <c r="AE381" s="82">
        <v>0</v>
      </c>
      <c r="AF381" s="82">
        <v>0</v>
      </c>
      <c r="AG381" t="str">
        <f t="shared" si="39"/>
        <v>张江支行</v>
      </c>
      <c r="AI381" s="90" t="s">
        <v>784</v>
      </c>
      <c r="AJ381" s="90" t="s">
        <v>54</v>
      </c>
      <c r="AX381" t="s">
        <v>784</v>
      </c>
      <c r="AY381" t="s">
        <v>54</v>
      </c>
    </row>
    <row r="382" ht="17.25" spans="25:51">
      <c r="Y382" s="87"/>
      <c r="Z382">
        <f t="shared" si="40"/>
        <v>0</v>
      </c>
      <c r="AA382" t="str">
        <f t="shared" si="38"/>
        <v>零售市场部</v>
      </c>
      <c r="AB382" s="82" t="s">
        <v>195</v>
      </c>
      <c r="AC382" s="82">
        <v>0</v>
      </c>
      <c r="AD382" s="82">
        <v>0</v>
      </c>
      <c r="AE382" s="82">
        <v>0</v>
      </c>
      <c r="AF382" s="82">
        <v>365000</v>
      </c>
      <c r="AG382" t="str">
        <f t="shared" si="39"/>
        <v>零售市场部</v>
      </c>
      <c r="AI382" s="90" t="s">
        <v>786</v>
      </c>
      <c r="AJ382" s="90" t="s">
        <v>54</v>
      </c>
      <c r="AX382" t="s">
        <v>786</v>
      </c>
      <c r="AY382" t="s">
        <v>54</v>
      </c>
    </row>
    <row r="383" ht="17.25" spans="25:51">
      <c r="Y383" s="87"/>
      <c r="Z383">
        <f t="shared" si="40"/>
        <v>0</v>
      </c>
      <c r="AA383" t="str">
        <f t="shared" si="38"/>
        <v>妙境支行</v>
      </c>
      <c r="AB383" s="82" t="s">
        <v>785</v>
      </c>
      <c r="AC383" s="82">
        <v>0</v>
      </c>
      <c r="AD383" s="82">
        <v>0</v>
      </c>
      <c r="AE383" s="82">
        <v>0</v>
      </c>
      <c r="AF383" s="82">
        <v>0</v>
      </c>
      <c r="AG383" t="str">
        <f t="shared" si="39"/>
        <v>妙境支行</v>
      </c>
      <c r="AI383" s="90" t="s">
        <v>787</v>
      </c>
      <c r="AJ383" s="90" t="s">
        <v>54</v>
      </c>
      <c r="AX383" t="s">
        <v>787</v>
      </c>
      <c r="AY383" t="s">
        <v>54</v>
      </c>
    </row>
    <row r="384" ht="17.25" spans="25:51">
      <c r="Y384" s="87"/>
      <c r="Z384">
        <f t="shared" si="40"/>
        <v>0</v>
      </c>
      <c r="AA384" t="str">
        <f t="shared" si="38"/>
        <v>东波分理处</v>
      </c>
      <c r="AB384" s="82" t="s">
        <v>354</v>
      </c>
      <c r="AC384" s="82">
        <v>0</v>
      </c>
      <c r="AD384" s="82">
        <v>0</v>
      </c>
      <c r="AE384" s="82">
        <v>0</v>
      </c>
      <c r="AF384" s="82">
        <v>0</v>
      </c>
      <c r="AG384" t="str">
        <f t="shared" si="39"/>
        <v>东波分理处</v>
      </c>
      <c r="AI384" s="90" t="s">
        <v>260</v>
      </c>
      <c r="AJ384" s="90" t="s">
        <v>54</v>
      </c>
      <c r="AX384" t="s">
        <v>260</v>
      </c>
      <c r="AY384" t="s">
        <v>54</v>
      </c>
    </row>
    <row r="385" ht="17.25" spans="25:51">
      <c r="Y385" s="87"/>
      <c r="Z385">
        <f t="shared" si="40"/>
        <v>0</v>
      </c>
      <c r="AA385" t="str">
        <f t="shared" si="38"/>
        <v>运营管理部</v>
      </c>
      <c r="AB385" s="82" t="s">
        <v>353</v>
      </c>
      <c r="AC385" s="82">
        <v>0</v>
      </c>
      <c r="AD385" s="82">
        <v>0</v>
      </c>
      <c r="AE385" s="82">
        <v>0</v>
      </c>
      <c r="AF385" s="82">
        <v>0</v>
      </c>
      <c r="AG385" t="str">
        <f t="shared" si="39"/>
        <v>运营管理部</v>
      </c>
      <c r="AI385" s="90" t="s">
        <v>788</v>
      </c>
      <c r="AJ385" s="90" t="s">
        <v>54</v>
      </c>
      <c r="AX385" t="s">
        <v>788</v>
      </c>
      <c r="AY385" t="s">
        <v>54</v>
      </c>
    </row>
    <row r="386" ht="17.25" spans="25:51">
      <c r="Y386" s="87"/>
      <c r="Z386">
        <f t="shared" si="40"/>
        <v>0</v>
      </c>
      <c r="AA386" t="str">
        <f t="shared" ref="AA386:AA449" si="41">AG386</f>
        <v>六团支行</v>
      </c>
      <c r="AB386" s="82" t="s">
        <v>357</v>
      </c>
      <c r="AC386" s="82">
        <v>0</v>
      </c>
      <c r="AD386" s="82">
        <v>0</v>
      </c>
      <c r="AE386" s="82">
        <v>0</v>
      </c>
      <c r="AF386" s="82">
        <v>0</v>
      </c>
      <c r="AG386" t="str">
        <f t="shared" ref="AG386:AG449" si="42">IFERROR(VLOOKUP(AB386,$AI:$AJ,2,FALSE),0)</f>
        <v>六团支行</v>
      </c>
      <c r="AI386" s="90" t="s">
        <v>789</v>
      </c>
      <c r="AJ386" s="90" t="s">
        <v>54</v>
      </c>
      <c r="AX386" t="s">
        <v>789</v>
      </c>
      <c r="AY386" t="s">
        <v>54</v>
      </c>
    </row>
    <row r="387" ht="17.25" spans="25:51">
      <c r="Y387" s="87"/>
      <c r="Z387">
        <f t="shared" si="40"/>
        <v>0</v>
      </c>
      <c r="AA387" t="str">
        <f t="shared" si="41"/>
        <v>高行支行</v>
      </c>
      <c r="AB387" s="82" t="s">
        <v>360</v>
      </c>
      <c r="AC387" s="82">
        <v>0</v>
      </c>
      <c r="AD387" s="82">
        <v>0</v>
      </c>
      <c r="AE387" s="82">
        <v>0</v>
      </c>
      <c r="AF387" s="82">
        <v>0</v>
      </c>
      <c r="AG387" t="str">
        <f t="shared" si="42"/>
        <v>高行支行</v>
      </c>
      <c r="AI387" s="90" t="s">
        <v>190</v>
      </c>
      <c r="AJ387" s="90" t="s">
        <v>54</v>
      </c>
      <c r="AX387" t="s">
        <v>190</v>
      </c>
      <c r="AY387" t="s">
        <v>54</v>
      </c>
    </row>
    <row r="388" ht="17.25" spans="25:51">
      <c r="Y388" s="87"/>
      <c r="Z388">
        <f t="shared" ref="Z388:Z451" si="43">P388-Y388</f>
        <v>0</v>
      </c>
      <c r="AA388" t="str">
        <f t="shared" si="41"/>
        <v>唐镇支行</v>
      </c>
      <c r="AB388" s="82" t="s">
        <v>362</v>
      </c>
      <c r="AC388" s="82">
        <v>0</v>
      </c>
      <c r="AD388" s="82">
        <v>0</v>
      </c>
      <c r="AE388" s="82">
        <v>0</v>
      </c>
      <c r="AF388" s="82">
        <v>100000</v>
      </c>
      <c r="AG388" t="str">
        <f t="shared" si="42"/>
        <v>唐镇支行</v>
      </c>
      <c r="AI388" s="90" t="s">
        <v>326</v>
      </c>
      <c r="AJ388" s="90" t="s">
        <v>54</v>
      </c>
      <c r="AX388" t="s">
        <v>326</v>
      </c>
      <c r="AY388" t="s">
        <v>54</v>
      </c>
    </row>
    <row r="389" ht="17.25" spans="25:51">
      <c r="Y389" s="87"/>
      <c r="Z389">
        <f t="shared" si="43"/>
        <v>0</v>
      </c>
      <c r="AA389">
        <f t="shared" si="41"/>
        <v>0</v>
      </c>
      <c r="AB389" s="82" t="s">
        <v>790</v>
      </c>
      <c r="AC389" s="82">
        <v>0</v>
      </c>
      <c r="AD389" s="82">
        <v>0</v>
      </c>
      <c r="AE389" s="82">
        <v>0</v>
      </c>
      <c r="AF389" s="82">
        <v>0</v>
      </c>
      <c r="AG389">
        <f t="shared" si="42"/>
        <v>0</v>
      </c>
      <c r="AI389" s="90" t="s">
        <v>58</v>
      </c>
      <c r="AJ389" s="90" t="s">
        <v>54</v>
      </c>
      <c r="AX389" t="s">
        <v>58</v>
      </c>
      <c r="AY389" t="s">
        <v>54</v>
      </c>
    </row>
    <row r="390" ht="17.25" spans="25:51">
      <c r="Y390" s="87"/>
      <c r="Z390">
        <f t="shared" si="43"/>
        <v>0</v>
      </c>
      <c r="AA390" t="str">
        <f t="shared" si="41"/>
        <v>营业部</v>
      </c>
      <c r="AB390" s="82" t="s">
        <v>640</v>
      </c>
      <c r="AC390" s="82">
        <v>0</v>
      </c>
      <c r="AD390" s="82">
        <v>0</v>
      </c>
      <c r="AE390" s="82">
        <v>0</v>
      </c>
      <c r="AF390" s="82">
        <v>0</v>
      </c>
      <c r="AG390" t="str">
        <f t="shared" si="42"/>
        <v>营业部</v>
      </c>
      <c r="AI390" s="90" t="s">
        <v>176</v>
      </c>
      <c r="AJ390" s="90" t="s">
        <v>54</v>
      </c>
      <c r="AX390" t="s">
        <v>176</v>
      </c>
      <c r="AY390" t="s">
        <v>54</v>
      </c>
    </row>
    <row r="391" ht="17.25" spans="25:51">
      <c r="Y391" s="87"/>
      <c r="Z391">
        <f t="shared" si="43"/>
        <v>0</v>
      </c>
      <c r="AA391">
        <f t="shared" si="41"/>
        <v>0</v>
      </c>
      <c r="AB391" s="82" t="s">
        <v>791</v>
      </c>
      <c r="AC391" s="82">
        <v>0</v>
      </c>
      <c r="AD391" s="82">
        <v>0</v>
      </c>
      <c r="AE391" s="82">
        <v>0</v>
      </c>
      <c r="AF391" s="82">
        <v>0</v>
      </c>
      <c r="AG391">
        <f t="shared" si="42"/>
        <v>0</v>
      </c>
      <c r="AI391" s="90" t="s">
        <v>792</v>
      </c>
      <c r="AJ391" s="90" t="s">
        <v>54</v>
      </c>
      <c r="AX391" t="s">
        <v>792</v>
      </c>
      <c r="AY391" t="s">
        <v>54</v>
      </c>
    </row>
    <row r="392" ht="17.25" spans="25:51">
      <c r="Y392" s="87"/>
      <c r="Z392">
        <f t="shared" si="43"/>
        <v>0</v>
      </c>
      <c r="AA392" t="str">
        <f t="shared" si="41"/>
        <v>花木支行</v>
      </c>
      <c r="AB392" s="82" t="s">
        <v>364</v>
      </c>
      <c r="AC392" s="82">
        <v>0</v>
      </c>
      <c r="AD392" s="82">
        <v>0</v>
      </c>
      <c r="AE392" s="82">
        <v>0</v>
      </c>
      <c r="AF392" s="82">
        <v>0</v>
      </c>
      <c r="AG392" t="str">
        <f t="shared" si="42"/>
        <v>花木支行</v>
      </c>
      <c r="AI392" s="90" t="s">
        <v>793</v>
      </c>
      <c r="AJ392" s="90" t="s">
        <v>54</v>
      </c>
      <c r="AX392" t="s">
        <v>793</v>
      </c>
      <c r="AY392" t="s">
        <v>54</v>
      </c>
    </row>
    <row r="393" ht="17.25" spans="25:51">
      <c r="Y393" s="87"/>
      <c r="Z393">
        <f t="shared" si="43"/>
        <v>0</v>
      </c>
      <c r="AA393" t="str">
        <f t="shared" si="41"/>
        <v>零售市场部</v>
      </c>
      <c r="AB393" s="82" t="s">
        <v>162</v>
      </c>
      <c r="AC393" s="82">
        <v>0</v>
      </c>
      <c r="AD393" s="82">
        <v>131000</v>
      </c>
      <c r="AE393" s="82">
        <v>0</v>
      </c>
      <c r="AF393" s="82">
        <v>163022</v>
      </c>
      <c r="AG393" t="str">
        <f t="shared" si="42"/>
        <v>零售市场部</v>
      </c>
      <c r="AI393" s="90" t="s">
        <v>794</v>
      </c>
      <c r="AJ393" s="90" t="s">
        <v>54</v>
      </c>
      <c r="AX393" t="s">
        <v>794</v>
      </c>
      <c r="AY393" t="s">
        <v>54</v>
      </c>
    </row>
    <row r="394" ht="17.25" spans="25:51">
      <c r="Y394" s="87"/>
      <c r="Z394">
        <f t="shared" si="43"/>
        <v>0</v>
      </c>
      <c r="AA394" t="str">
        <f t="shared" si="41"/>
        <v>运营管理部</v>
      </c>
      <c r="AB394" s="82" t="s">
        <v>356</v>
      </c>
      <c r="AC394" s="82">
        <v>0</v>
      </c>
      <c r="AD394" s="82">
        <v>0</v>
      </c>
      <c r="AE394" s="82">
        <v>0</v>
      </c>
      <c r="AF394" s="82">
        <v>0</v>
      </c>
      <c r="AG394" t="str">
        <f t="shared" si="42"/>
        <v>运营管理部</v>
      </c>
      <c r="AI394" s="90" t="s">
        <v>795</v>
      </c>
      <c r="AJ394" s="90" t="s">
        <v>54</v>
      </c>
      <c r="AX394" t="s">
        <v>795</v>
      </c>
      <c r="AY394" t="s">
        <v>54</v>
      </c>
    </row>
    <row r="395" ht="17.25" spans="25:51">
      <c r="Y395" s="87"/>
      <c r="Z395">
        <f t="shared" si="43"/>
        <v>0</v>
      </c>
      <c r="AA395" t="str">
        <f t="shared" si="41"/>
        <v>和炯路支行</v>
      </c>
      <c r="AB395" s="82" t="s">
        <v>752</v>
      </c>
      <c r="AC395" s="82">
        <v>0</v>
      </c>
      <c r="AD395" s="82">
        <v>0</v>
      </c>
      <c r="AE395" s="82">
        <v>0</v>
      </c>
      <c r="AF395" s="82">
        <v>0</v>
      </c>
      <c r="AG395" t="str">
        <f t="shared" si="42"/>
        <v>和炯路支行</v>
      </c>
      <c r="AI395" s="90" t="s">
        <v>797</v>
      </c>
      <c r="AJ395" s="90" t="s">
        <v>54</v>
      </c>
      <c r="AX395" t="s">
        <v>797</v>
      </c>
      <c r="AY395" t="s">
        <v>54</v>
      </c>
    </row>
    <row r="396" ht="17.25" spans="25:51">
      <c r="Y396" s="87"/>
      <c r="Z396">
        <f t="shared" si="43"/>
        <v>0</v>
      </c>
      <c r="AA396">
        <f t="shared" si="41"/>
        <v>0</v>
      </c>
      <c r="AB396" s="82" t="s">
        <v>796</v>
      </c>
      <c r="AC396" s="82">
        <v>0</v>
      </c>
      <c r="AD396" s="82">
        <v>0</v>
      </c>
      <c r="AE396" s="82">
        <v>0</v>
      </c>
      <c r="AF396" s="82">
        <v>0</v>
      </c>
      <c r="AG396">
        <f t="shared" si="42"/>
        <v>0</v>
      </c>
      <c r="AI396" s="90" t="s">
        <v>413</v>
      </c>
      <c r="AJ396" s="90" t="s">
        <v>54</v>
      </c>
      <c r="AX396" t="s">
        <v>413</v>
      </c>
      <c r="AY396" t="s">
        <v>54</v>
      </c>
    </row>
    <row r="397" ht="17.25" spans="25:51">
      <c r="Y397" s="87"/>
      <c r="Z397">
        <f t="shared" si="43"/>
        <v>0</v>
      </c>
      <c r="AA397" t="str">
        <f t="shared" si="41"/>
        <v>唐镇支行</v>
      </c>
      <c r="AB397" s="82" t="s">
        <v>798</v>
      </c>
      <c r="AC397" s="82">
        <v>0</v>
      </c>
      <c r="AD397" s="82">
        <v>0</v>
      </c>
      <c r="AE397" s="82">
        <v>0</v>
      </c>
      <c r="AF397" s="82">
        <v>0</v>
      </c>
      <c r="AG397" t="str">
        <f t="shared" si="42"/>
        <v>唐镇支行</v>
      </c>
      <c r="AI397" s="90" t="s">
        <v>800</v>
      </c>
      <c r="AJ397" s="90" t="s">
        <v>54</v>
      </c>
      <c r="AX397" t="s">
        <v>800</v>
      </c>
      <c r="AY397" t="s">
        <v>54</v>
      </c>
    </row>
    <row r="398" ht="17.25" spans="25:51">
      <c r="Y398" s="87"/>
      <c r="Z398">
        <f t="shared" si="43"/>
        <v>0</v>
      </c>
      <c r="AA398">
        <f t="shared" si="41"/>
        <v>0</v>
      </c>
      <c r="AB398" s="82" t="s">
        <v>799</v>
      </c>
      <c r="AC398" s="82">
        <v>0</v>
      </c>
      <c r="AD398" s="82">
        <v>0</v>
      </c>
      <c r="AE398" s="82">
        <v>0</v>
      </c>
      <c r="AF398" s="82">
        <v>0</v>
      </c>
      <c r="AG398">
        <f t="shared" si="42"/>
        <v>0</v>
      </c>
      <c r="AI398" s="90" t="s">
        <v>802</v>
      </c>
      <c r="AJ398" s="90" t="s">
        <v>54</v>
      </c>
      <c r="AX398" t="s">
        <v>802</v>
      </c>
      <c r="AY398" t="s">
        <v>54</v>
      </c>
    </row>
    <row r="399" ht="17.25" spans="25:51">
      <c r="Y399" s="87"/>
      <c r="Z399">
        <f t="shared" si="43"/>
        <v>0</v>
      </c>
      <c r="AA399">
        <f t="shared" si="41"/>
        <v>0</v>
      </c>
      <c r="AB399" s="82" t="s">
        <v>801</v>
      </c>
      <c r="AC399" s="82">
        <v>0</v>
      </c>
      <c r="AD399" s="82">
        <v>0</v>
      </c>
      <c r="AE399" s="82">
        <v>0</v>
      </c>
      <c r="AF399" s="82">
        <v>0</v>
      </c>
      <c r="AG399">
        <f t="shared" si="42"/>
        <v>0</v>
      </c>
      <c r="AI399" s="95" t="s">
        <v>804</v>
      </c>
      <c r="AJ399" s="90" t="s">
        <v>54</v>
      </c>
      <c r="AX399" t="s">
        <v>804</v>
      </c>
      <c r="AY399" t="s">
        <v>54</v>
      </c>
    </row>
    <row r="400" ht="17.25" spans="25:51">
      <c r="Y400" s="87"/>
      <c r="Z400">
        <f t="shared" si="43"/>
        <v>0</v>
      </c>
      <c r="AA400">
        <f t="shared" si="41"/>
        <v>0</v>
      </c>
      <c r="AB400" s="82" t="s">
        <v>803</v>
      </c>
      <c r="AC400" s="82">
        <v>0</v>
      </c>
      <c r="AD400" s="82">
        <v>0</v>
      </c>
      <c r="AE400" s="82">
        <v>0</v>
      </c>
      <c r="AF400" s="82">
        <v>30000</v>
      </c>
      <c r="AG400">
        <f t="shared" si="42"/>
        <v>0</v>
      </c>
      <c r="AI400" s="96" t="s">
        <v>806</v>
      </c>
      <c r="AJ400" s="90" t="s">
        <v>54</v>
      </c>
      <c r="AX400" t="s">
        <v>806</v>
      </c>
      <c r="AY400" t="s">
        <v>54</v>
      </c>
    </row>
    <row r="401" ht="17.25" spans="25:51">
      <c r="Y401" s="87"/>
      <c r="Z401">
        <f t="shared" si="43"/>
        <v>0</v>
      </c>
      <c r="AA401">
        <f t="shared" si="41"/>
        <v>0</v>
      </c>
      <c r="AB401" s="82" t="s">
        <v>805</v>
      </c>
      <c r="AC401" s="82">
        <v>0</v>
      </c>
      <c r="AD401" s="82">
        <v>0</v>
      </c>
      <c r="AE401" s="82">
        <v>0</v>
      </c>
      <c r="AF401" s="82">
        <v>0</v>
      </c>
      <c r="AG401">
        <f t="shared" si="42"/>
        <v>0</v>
      </c>
      <c r="AI401" s="90" t="s">
        <v>779</v>
      </c>
      <c r="AJ401" s="90" t="s">
        <v>54</v>
      </c>
      <c r="AX401" t="s">
        <v>779</v>
      </c>
      <c r="AY401" t="s">
        <v>54</v>
      </c>
    </row>
    <row r="402" ht="17.25" spans="25:51">
      <c r="Y402" s="87"/>
      <c r="Z402">
        <f t="shared" si="43"/>
        <v>0</v>
      </c>
      <c r="AA402" t="str">
        <f t="shared" si="41"/>
        <v>运营管理部</v>
      </c>
      <c r="AB402" s="82" t="s">
        <v>400</v>
      </c>
      <c r="AC402" s="82">
        <v>0</v>
      </c>
      <c r="AD402" s="82">
        <v>0</v>
      </c>
      <c r="AE402" s="82">
        <v>0</v>
      </c>
      <c r="AF402" s="82">
        <v>0</v>
      </c>
      <c r="AG402" t="str">
        <f t="shared" si="42"/>
        <v>运营管理部</v>
      </c>
      <c r="AI402" s="90" t="s">
        <v>808</v>
      </c>
      <c r="AJ402" s="90" t="s">
        <v>54</v>
      </c>
      <c r="AX402" t="s">
        <v>808</v>
      </c>
      <c r="AY402" t="s">
        <v>54</v>
      </c>
    </row>
    <row r="403" ht="17.25" spans="25:51">
      <c r="Y403" s="87"/>
      <c r="Z403">
        <f t="shared" si="43"/>
        <v>0</v>
      </c>
      <c r="AA403">
        <f t="shared" si="41"/>
        <v>0</v>
      </c>
      <c r="AB403" s="82" t="s">
        <v>807</v>
      </c>
      <c r="AC403" s="82">
        <v>0</v>
      </c>
      <c r="AD403" s="82">
        <v>0</v>
      </c>
      <c r="AE403" s="82">
        <v>0</v>
      </c>
      <c r="AF403" s="82">
        <v>0</v>
      </c>
      <c r="AG403">
        <f t="shared" si="42"/>
        <v>0</v>
      </c>
      <c r="AI403" s="90" t="s">
        <v>810</v>
      </c>
      <c r="AJ403" s="90" t="s">
        <v>54</v>
      </c>
      <c r="AX403" t="s">
        <v>810</v>
      </c>
      <c r="AY403" t="s">
        <v>54</v>
      </c>
    </row>
    <row r="404" ht="17.25" spans="25:51">
      <c r="Y404" s="87"/>
      <c r="Z404">
        <f t="shared" si="43"/>
        <v>0</v>
      </c>
      <c r="AA404">
        <f t="shared" si="41"/>
        <v>0</v>
      </c>
      <c r="AB404" s="82" t="s">
        <v>809</v>
      </c>
      <c r="AC404" s="82">
        <v>0</v>
      </c>
      <c r="AD404" s="82">
        <v>0</v>
      </c>
      <c r="AE404" s="82">
        <v>0</v>
      </c>
      <c r="AF404" s="82">
        <v>0</v>
      </c>
      <c r="AG404">
        <f t="shared" si="42"/>
        <v>0</v>
      </c>
      <c r="AI404" s="90" t="s">
        <v>556</v>
      </c>
      <c r="AJ404" s="90" t="s">
        <v>90</v>
      </c>
      <c r="AX404" t="s">
        <v>556</v>
      </c>
      <c r="AY404" t="s">
        <v>90</v>
      </c>
    </row>
    <row r="405" ht="17.25" spans="25:51">
      <c r="Y405" s="87"/>
      <c r="Z405">
        <f t="shared" si="43"/>
        <v>0</v>
      </c>
      <c r="AA405">
        <f t="shared" si="41"/>
        <v>0</v>
      </c>
      <c r="AB405" s="82" t="s">
        <v>811</v>
      </c>
      <c r="AC405" s="82">
        <v>0</v>
      </c>
      <c r="AD405" s="82">
        <v>0</v>
      </c>
      <c r="AE405" s="82">
        <v>0</v>
      </c>
      <c r="AF405" s="82">
        <v>10000</v>
      </c>
      <c r="AG405">
        <f t="shared" si="42"/>
        <v>0</v>
      </c>
      <c r="AI405" s="90" t="s">
        <v>108</v>
      </c>
      <c r="AJ405" s="90" t="s">
        <v>90</v>
      </c>
      <c r="AX405" t="s">
        <v>108</v>
      </c>
      <c r="AY405" t="s">
        <v>90</v>
      </c>
    </row>
    <row r="406" ht="17.25" spans="25:51">
      <c r="Y406" s="87"/>
      <c r="Z406">
        <f t="shared" si="43"/>
        <v>0</v>
      </c>
      <c r="AA406" t="str">
        <f t="shared" si="41"/>
        <v>市场一部</v>
      </c>
      <c r="AB406" s="82" t="s">
        <v>584</v>
      </c>
      <c r="AC406" s="82">
        <v>0</v>
      </c>
      <c r="AD406" s="82">
        <v>0</v>
      </c>
      <c r="AE406" s="82">
        <v>0</v>
      </c>
      <c r="AF406" s="82">
        <v>0</v>
      </c>
      <c r="AG406" t="str">
        <f t="shared" si="42"/>
        <v>市场一部</v>
      </c>
      <c r="AI406" s="90" t="s">
        <v>812</v>
      </c>
      <c r="AJ406" s="90" t="s">
        <v>90</v>
      </c>
      <c r="AX406" t="s">
        <v>812</v>
      </c>
      <c r="AY406" t="s">
        <v>90</v>
      </c>
    </row>
    <row r="407" ht="17.25" spans="25:51">
      <c r="Y407" s="87"/>
      <c r="Z407">
        <f t="shared" si="43"/>
        <v>0</v>
      </c>
      <c r="AA407" t="str">
        <f t="shared" si="41"/>
        <v>严桥支行</v>
      </c>
      <c r="AB407" s="82" t="s">
        <v>710</v>
      </c>
      <c r="AC407" s="82">
        <v>0</v>
      </c>
      <c r="AD407" s="82">
        <v>0</v>
      </c>
      <c r="AE407" s="82">
        <v>0</v>
      </c>
      <c r="AF407" s="82">
        <v>0</v>
      </c>
      <c r="AG407" t="str">
        <f t="shared" si="42"/>
        <v>严桥支行</v>
      </c>
      <c r="AI407" s="90" t="s">
        <v>635</v>
      </c>
      <c r="AJ407" s="90" t="s">
        <v>90</v>
      </c>
      <c r="AX407" t="s">
        <v>635</v>
      </c>
      <c r="AY407" t="s">
        <v>90</v>
      </c>
    </row>
    <row r="408" ht="17.25" spans="25:51">
      <c r="Y408" s="87"/>
      <c r="Z408">
        <f t="shared" si="43"/>
        <v>0</v>
      </c>
      <c r="AA408" t="str">
        <f t="shared" si="41"/>
        <v>办公室</v>
      </c>
      <c r="AB408" s="82" t="s">
        <v>143</v>
      </c>
      <c r="AC408" s="82">
        <v>0</v>
      </c>
      <c r="AD408" s="82">
        <v>0</v>
      </c>
      <c r="AE408" s="82">
        <v>0</v>
      </c>
      <c r="AF408" s="82">
        <v>0</v>
      </c>
      <c r="AG408" t="str">
        <f t="shared" si="42"/>
        <v>办公室</v>
      </c>
      <c r="AI408" s="95" t="s">
        <v>684</v>
      </c>
      <c r="AJ408" s="90" t="s">
        <v>90</v>
      </c>
      <c r="AX408" t="s">
        <v>684</v>
      </c>
      <c r="AY408" t="s">
        <v>90</v>
      </c>
    </row>
    <row r="409" ht="17.25" spans="25:51">
      <c r="Y409" s="87"/>
      <c r="Z409">
        <f t="shared" si="43"/>
        <v>0</v>
      </c>
      <c r="AA409" t="str">
        <f t="shared" si="41"/>
        <v>南新分理处</v>
      </c>
      <c r="AB409" s="82" t="s">
        <v>368</v>
      </c>
      <c r="AC409" s="82">
        <v>0</v>
      </c>
      <c r="AD409" s="82">
        <v>0</v>
      </c>
      <c r="AE409" s="82">
        <v>1</v>
      </c>
      <c r="AF409" s="82">
        <v>0</v>
      </c>
      <c r="AG409" t="str">
        <f t="shared" si="42"/>
        <v>南新分理处</v>
      </c>
      <c r="AI409" s="96" t="s">
        <v>814</v>
      </c>
      <c r="AJ409" s="90" t="s">
        <v>90</v>
      </c>
      <c r="AX409" t="s">
        <v>814</v>
      </c>
      <c r="AY409" t="s">
        <v>90</v>
      </c>
    </row>
    <row r="410" ht="17.25" spans="25:51">
      <c r="Y410" s="87"/>
      <c r="Z410">
        <f t="shared" si="43"/>
        <v>0</v>
      </c>
      <c r="AA410">
        <f t="shared" si="41"/>
        <v>0</v>
      </c>
      <c r="AB410" s="82" t="s">
        <v>813</v>
      </c>
      <c r="AC410" s="82">
        <v>0</v>
      </c>
      <c r="AD410" s="82">
        <v>0</v>
      </c>
      <c r="AE410" s="82">
        <v>0</v>
      </c>
      <c r="AF410" s="82">
        <v>0</v>
      </c>
      <c r="AG410">
        <f t="shared" si="42"/>
        <v>0</v>
      </c>
      <c r="AI410" s="90" t="s">
        <v>815</v>
      </c>
      <c r="AJ410" s="90" t="s">
        <v>90</v>
      </c>
      <c r="AX410" t="s">
        <v>815</v>
      </c>
      <c r="AY410" t="s">
        <v>90</v>
      </c>
    </row>
    <row r="411" ht="17.25" spans="25:51">
      <c r="Y411" s="87"/>
      <c r="Z411">
        <f t="shared" si="43"/>
        <v>0</v>
      </c>
      <c r="AA411" t="str">
        <f t="shared" si="41"/>
        <v>陆家嘴支行</v>
      </c>
      <c r="AB411" s="82" t="s">
        <v>370</v>
      </c>
      <c r="AC411" s="82">
        <v>0</v>
      </c>
      <c r="AD411" s="82">
        <v>0</v>
      </c>
      <c r="AE411" s="82">
        <v>0</v>
      </c>
      <c r="AF411" s="82">
        <v>200000</v>
      </c>
      <c r="AG411" t="str">
        <f t="shared" si="42"/>
        <v>陆家嘴支行</v>
      </c>
      <c r="AI411" s="95" t="s">
        <v>816</v>
      </c>
      <c r="AJ411" s="90" t="s">
        <v>90</v>
      </c>
      <c r="AX411" t="s">
        <v>816</v>
      </c>
      <c r="AY411" t="s">
        <v>90</v>
      </c>
    </row>
    <row r="412" ht="17.25" spans="25:51">
      <c r="Y412" s="87"/>
      <c r="Z412">
        <f t="shared" si="43"/>
        <v>0</v>
      </c>
      <c r="AA412" t="str">
        <f t="shared" si="41"/>
        <v>东沟支行</v>
      </c>
      <c r="AB412" s="82" t="s">
        <v>373</v>
      </c>
      <c r="AC412" s="82">
        <v>0</v>
      </c>
      <c r="AD412" s="82">
        <v>0</v>
      </c>
      <c r="AE412" s="82">
        <v>0</v>
      </c>
      <c r="AF412" s="82">
        <v>0</v>
      </c>
      <c r="AG412" t="str">
        <f t="shared" si="42"/>
        <v>东沟支行</v>
      </c>
      <c r="AI412" s="90" t="s">
        <v>701</v>
      </c>
      <c r="AJ412" s="90" t="s">
        <v>219</v>
      </c>
      <c r="AX412" t="s">
        <v>701</v>
      </c>
      <c r="AY412" t="s">
        <v>219</v>
      </c>
    </row>
    <row r="413" ht="17.25" spans="25:51">
      <c r="Y413" s="87"/>
      <c r="Z413">
        <f t="shared" si="43"/>
        <v>0</v>
      </c>
      <c r="AA413">
        <f t="shared" si="41"/>
        <v>0</v>
      </c>
      <c r="AB413" s="82" t="s">
        <v>817</v>
      </c>
      <c r="AC413" s="82">
        <v>0</v>
      </c>
      <c r="AD413" s="82">
        <v>0</v>
      </c>
      <c r="AE413" s="82">
        <v>0</v>
      </c>
      <c r="AF413" s="82">
        <v>0</v>
      </c>
      <c r="AG413">
        <f t="shared" si="42"/>
        <v>0</v>
      </c>
      <c r="AI413" s="90" t="s">
        <v>512</v>
      </c>
      <c r="AJ413" s="90" t="s">
        <v>54</v>
      </c>
      <c r="AX413" s="82" t="s">
        <v>512</v>
      </c>
      <c r="AY413" s="82" t="s">
        <v>54</v>
      </c>
    </row>
    <row r="414" ht="17.25" spans="25:51">
      <c r="Y414" s="87"/>
      <c r="Z414">
        <f t="shared" si="43"/>
        <v>0</v>
      </c>
      <c r="AA414" t="str">
        <f t="shared" si="41"/>
        <v>孙桥支行</v>
      </c>
      <c r="AB414" s="82" t="s">
        <v>203</v>
      </c>
      <c r="AC414" s="82">
        <v>0</v>
      </c>
      <c r="AD414" s="82">
        <v>0</v>
      </c>
      <c r="AE414" s="82">
        <v>0</v>
      </c>
      <c r="AF414" s="82">
        <v>50000</v>
      </c>
      <c r="AG414" t="str">
        <f t="shared" si="42"/>
        <v>孙桥支行</v>
      </c>
      <c r="AI414" s="90" t="s">
        <v>516</v>
      </c>
      <c r="AJ414" s="90" t="s">
        <v>219</v>
      </c>
      <c r="AX414" t="s">
        <v>516</v>
      </c>
      <c r="AY414" t="s">
        <v>219</v>
      </c>
    </row>
    <row r="415" ht="17.25" spans="25:51">
      <c r="Y415" s="87"/>
      <c r="Z415">
        <f t="shared" si="43"/>
        <v>0</v>
      </c>
      <c r="AA415" t="str">
        <f t="shared" si="41"/>
        <v>北蔡支行</v>
      </c>
      <c r="AB415" s="82" t="s">
        <v>804</v>
      </c>
      <c r="AC415" s="82">
        <v>0</v>
      </c>
      <c r="AD415" s="82">
        <v>0</v>
      </c>
      <c r="AE415" s="82">
        <v>0</v>
      </c>
      <c r="AF415" s="82">
        <v>0</v>
      </c>
      <c r="AG415" t="str">
        <f t="shared" si="42"/>
        <v>北蔡支行</v>
      </c>
      <c r="AI415" s="90" t="s">
        <v>819</v>
      </c>
      <c r="AJ415" s="90" t="s">
        <v>219</v>
      </c>
      <c r="AX415" t="s">
        <v>819</v>
      </c>
      <c r="AY415" t="s">
        <v>219</v>
      </c>
    </row>
    <row r="416" ht="17.25" spans="25:51">
      <c r="Y416" s="87"/>
      <c r="Z416">
        <f t="shared" si="43"/>
        <v>0</v>
      </c>
      <c r="AA416" t="str">
        <f t="shared" si="41"/>
        <v>施湾支行</v>
      </c>
      <c r="AB416" s="82" t="s">
        <v>818</v>
      </c>
      <c r="AC416" s="82">
        <v>0</v>
      </c>
      <c r="AD416" s="82">
        <v>0</v>
      </c>
      <c r="AE416" s="82">
        <v>0</v>
      </c>
      <c r="AF416" s="82">
        <v>0</v>
      </c>
      <c r="AG416" t="str">
        <f t="shared" si="42"/>
        <v>施湾支行</v>
      </c>
      <c r="AI416" s="90" t="s">
        <v>177</v>
      </c>
      <c r="AJ416" s="90" t="s">
        <v>219</v>
      </c>
      <c r="AX416" t="s">
        <v>177</v>
      </c>
      <c r="AY416" t="s">
        <v>219</v>
      </c>
    </row>
    <row r="417" ht="17.25" spans="25:51">
      <c r="Y417" s="87"/>
      <c r="Z417">
        <f t="shared" si="43"/>
        <v>0</v>
      </c>
      <c r="AA417" t="str">
        <f t="shared" si="41"/>
        <v>曹路支行</v>
      </c>
      <c r="AB417" s="82" t="s">
        <v>820</v>
      </c>
      <c r="AC417" s="82">
        <v>0</v>
      </c>
      <c r="AD417" s="82">
        <v>0</v>
      </c>
      <c r="AE417" s="82">
        <v>0</v>
      </c>
      <c r="AF417" s="82">
        <v>0</v>
      </c>
      <c r="AG417" t="str">
        <f t="shared" si="42"/>
        <v>曹路支行</v>
      </c>
      <c r="AI417" s="90" t="s">
        <v>822</v>
      </c>
      <c r="AJ417" s="90" t="s">
        <v>219</v>
      </c>
      <c r="AX417" t="s">
        <v>822</v>
      </c>
      <c r="AY417" t="s">
        <v>219</v>
      </c>
    </row>
    <row r="418" ht="17.25" spans="25:51">
      <c r="Y418" s="87"/>
      <c r="Z418">
        <f t="shared" si="43"/>
        <v>0</v>
      </c>
      <c r="AA418">
        <f t="shared" si="41"/>
        <v>0</v>
      </c>
      <c r="AB418" s="82" t="s">
        <v>821</v>
      </c>
      <c r="AC418" s="82">
        <v>0</v>
      </c>
      <c r="AD418" s="82">
        <v>0</v>
      </c>
      <c r="AE418" s="82">
        <v>0</v>
      </c>
      <c r="AF418" s="82">
        <v>0</v>
      </c>
      <c r="AG418">
        <f t="shared" si="42"/>
        <v>0</v>
      </c>
      <c r="AI418" s="95" t="s">
        <v>823</v>
      </c>
      <c r="AJ418" s="90" t="s">
        <v>219</v>
      </c>
      <c r="AX418" t="s">
        <v>823</v>
      </c>
      <c r="AY418" t="s">
        <v>219</v>
      </c>
    </row>
    <row r="419" ht="17.25" spans="25:51">
      <c r="Y419" s="87"/>
      <c r="Z419">
        <f t="shared" si="43"/>
        <v>0</v>
      </c>
      <c r="AA419" t="str">
        <f t="shared" si="41"/>
        <v>花木支行</v>
      </c>
      <c r="AB419" s="82" t="s">
        <v>692</v>
      </c>
      <c r="AC419" s="82">
        <v>0</v>
      </c>
      <c r="AD419" s="82">
        <v>0</v>
      </c>
      <c r="AE419" s="82">
        <v>0</v>
      </c>
      <c r="AF419" s="82">
        <v>0</v>
      </c>
      <c r="AG419" t="str">
        <f t="shared" si="42"/>
        <v>花木支行</v>
      </c>
      <c r="AI419" s="96" t="s">
        <v>824</v>
      </c>
      <c r="AJ419" s="90" t="s">
        <v>219</v>
      </c>
      <c r="AX419" t="s">
        <v>824</v>
      </c>
      <c r="AY419" t="s">
        <v>219</v>
      </c>
    </row>
    <row r="420" ht="17.25" spans="25:51">
      <c r="Y420" s="87"/>
      <c r="Z420">
        <f t="shared" si="43"/>
        <v>0</v>
      </c>
      <c r="AA420" t="str">
        <f t="shared" si="41"/>
        <v>施湾支行</v>
      </c>
      <c r="AB420" s="82" t="s">
        <v>378</v>
      </c>
      <c r="AC420" s="82">
        <v>0</v>
      </c>
      <c r="AD420" s="82">
        <v>0</v>
      </c>
      <c r="AE420" s="82">
        <v>0</v>
      </c>
      <c r="AF420" s="82">
        <v>0</v>
      </c>
      <c r="AG420" t="str">
        <f t="shared" si="42"/>
        <v>施湾支行</v>
      </c>
      <c r="AI420" s="90" t="s">
        <v>826</v>
      </c>
      <c r="AJ420" s="90" t="s">
        <v>159</v>
      </c>
      <c r="AX420" t="s">
        <v>826</v>
      </c>
      <c r="AY420" t="s">
        <v>159</v>
      </c>
    </row>
    <row r="421" ht="17.25" spans="25:51">
      <c r="Y421" s="87"/>
      <c r="Z421">
        <f t="shared" si="43"/>
        <v>0</v>
      </c>
      <c r="AA421" t="str">
        <f t="shared" si="41"/>
        <v>高行支行</v>
      </c>
      <c r="AB421" s="82" t="s">
        <v>825</v>
      </c>
      <c r="AC421" s="82">
        <v>0</v>
      </c>
      <c r="AD421" s="82">
        <v>0</v>
      </c>
      <c r="AE421" s="82">
        <v>0</v>
      </c>
      <c r="AF421" s="82">
        <v>0</v>
      </c>
      <c r="AG421" t="str">
        <f t="shared" si="42"/>
        <v>高行支行</v>
      </c>
      <c r="AI421" s="90" t="s">
        <v>828</v>
      </c>
      <c r="AJ421" s="90" t="s">
        <v>159</v>
      </c>
      <c r="AX421" t="s">
        <v>828</v>
      </c>
      <c r="AY421" t="s">
        <v>159</v>
      </c>
    </row>
    <row r="422" ht="17.25" spans="25:51">
      <c r="Y422" s="87"/>
      <c r="Z422">
        <f t="shared" si="43"/>
        <v>0</v>
      </c>
      <c r="AA422">
        <f t="shared" si="41"/>
        <v>0</v>
      </c>
      <c r="AB422" s="82" t="s">
        <v>827</v>
      </c>
      <c r="AC422" s="82">
        <v>0</v>
      </c>
      <c r="AD422" s="82">
        <v>0</v>
      </c>
      <c r="AE422" s="82">
        <v>0</v>
      </c>
      <c r="AF422" s="82">
        <v>0</v>
      </c>
      <c r="AG422">
        <f t="shared" si="42"/>
        <v>0</v>
      </c>
      <c r="AI422" s="90" t="s">
        <v>368</v>
      </c>
      <c r="AJ422" s="90" t="s">
        <v>159</v>
      </c>
      <c r="AX422" t="s">
        <v>368</v>
      </c>
      <c r="AY422" t="s">
        <v>159</v>
      </c>
    </row>
    <row r="423" ht="17.25" spans="25:51">
      <c r="Y423" s="87"/>
      <c r="Z423">
        <f t="shared" si="43"/>
        <v>0</v>
      </c>
      <c r="AA423" t="str">
        <f t="shared" si="41"/>
        <v>南新分理处</v>
      </c>
      <c r="AB423" s="82" t="s">
        <v>826</v>
      </c>
      <c r="AC423" s="82">
        <v>0</v>
      </c>
      <c r="AD423" s="82">
        <v>0</v>
      </c>
      <c r="AE423" s="82">
        <v>0</v>
      </c>
      <c r="AF423" s="82">
        <v>0</v>
      </c>
      <c r="AG423" t="str">
        <f t="shared" si="42"/>
        <v>南新分理处</v>
      </c>
      <c r="AI423" s="90" t="s">
        <v>830</v>
      </c>
      <c r="AJ423" s="90" t="s">
        <v>159</v>
      </c>
      <c r="AX423" t="s">
        <v>830</v>
      </c>
      <c r="AY423" t="s">
        <v>159</v>
      </c>
    </row>
    <row r="424" ht="17.25" spans="25:51">
      <c r="Y424" s="87"/>
      <c r="Z424">
        <f t="shared" si="43"/>
        <v>0</v>
      </c>
      <c r="AA424" t="str">
        <f t="shared" si="41"/>
        <v>高桥支行</v>
      </c>
      <c r="AB424" s="82" t="s">
        <v>829</v>
      </c>
      <c r="AC424" s="82">
        <v>0</v>
      </c>
      <c r="AD424" s="82">
        <v>0</v>
      </c>
      <c r="AE424" s="82">
        <v>0</v>
      </c>
      <c r="AF424" s="82">
        <v>0</v>
      </c>
      <c r="AG424" t="str">
        <f t="shared" si="42"/>
        <v>高桥支行</v>
      </c>
      <c r="AI424" s="90" t="s">
        <v>831</v>
      </c>
      <c r="AJ424" s="90" t="s">
        <v>159</v>
      </c>
      <c r="AX424" t="s">
        <v>831</v>
      </c>
      <c r="AY424" t="s">
        <v>159</v>
      </c>
    </row>
    <row r="425" ht="17.25" spans="25:51">
      <c r="Y425" s="87"/>
      <c r="Z425">
        <f t="shared" si="43"/>
        <v>0</v>
      </c>
      <c r="AA425" t="str">
        <f t="shared" si="41"/>
        <v>洋泾支行</v>
      </c>
      <c r="AB425" s="82" t="s">
        <v>381</v>
      </c>
      <c r="AC425" s="82">
        <v>0</v>
      </c>
      <c r="AD425" s="82">
        <v>0</v>
      </c>
      <c r="AE425" s="82">
        <v>0</v>
      </c>
      <c r="AF425" s="82">
        <v>0</v>
      </c>
      <c r="AG425" t="str">
        <f t="shared" si="42"/>
        <v>洋泾支行</v>
      </c>
      <c r="AI425" s="90" t="s">
        <v>340</v>
      </c>
      <c r="AJ425" s="90" t="s">
        <v>159</v>
      </c>
      <c r="AX425" t="s">
        <v>340</v>
      </c>
      <c r="AY425" t="s">
        <v>159</v>
      </c>
    </row>
    <row r="426" ht="17.25" spans="25:51">
      <c r="Y426" s="87"/>
      <c r="Z426">
        <f t="shared" si="43"/>
        <v>0</v>
      </c>
      <c r="AA426" t="str">
        <f t="shared" si="41"/>
        <v>合庆支行</v>
      </c>
      <c r="AB426" s="82" t="s">
        <v>384</v>
      </c>
      <c r="AC426" s="82">
        <v>0</v>
      </c>
      <c r="AD426" s="82">
        <v>0</v>
      </c>
      <c r="AE426" s="82">
        <v>2</v>
      </c>
      <c r="AF426" s="82">
        <v>17000</v>
      </c>
      <c r="AG426" t="str">
        <f t="shared" si="42"/>
        <v>合庆支行</v>
      </c>
      <c r="AI426" s="93" t="s">
        <v>832</v>
      </c>
      <c r="AJ426" s="90" t="s">
        <v>159</v>
      </c>
      <c r="AX426" t="s">
        <v>832</v>
      </c>
      <c r="AY426" t="s">
        <v>159</v>
      </c>
    </row>
    <row r="427" ht="17.25" spans="25:51">
      <c r="Y427" s="87"/>
      <c r="Z427">
        <f t="shared" si="43"/>
        <v>0</v>
      </c>
      <c r="AA427" t="str">
        <f t="shared" si="41"/>
        <v>零售市场部</v>
      </c>
      <c r="AB427" s="82" t="s">
        <v>206</v>
      </c>
      <c r="AC427" s="82">
        <v>0</v>
      </c>
      <c r="AD427" s="82">
        <v>0</v>
      </c>
      <c r="AE427" s="82">
        <v>0</v>
      </c>
      <c r="AF427" s="82">
        <v>180000</v>
      </c>
      <c r="AG427" t="str">
        <f t="shared" si="42"/>
        <v>零售市场部</v>
      </c>
      <c r="AI427" s="94" t="s">
        <v>833</v>
      </c>
      <c r="AJ427" s="90" t="s">
        <v>159</v>
      </c>
      <c r="AX427" t="s">
        <v>833</v>
      </c>
      <c r="AY427" t="s">
        <v>159</v>
      </c>
    </row>
    <row r="428" ht="17.25" spans="25:51">
      <c r="Y428" s="87"/>
      <c r="Z428">
        <f t="shared" si="43"/>
        <v>0</v>
      </c>
      <c r="AA428" t="str">
        <f t="shared" si="41"/>
        <v>严桥支行</v>
      </c>
      <c r="AB428" s="82" t="s">
        <v>211</v>
      </c>
      <c r="AC428" s="82">
        <v>0</v>
      </c>
      <c r="AD428" s="82">
        <v>0</v>
      </c>
      <c r="AE428" s="82">
        <v>0</v>
      </c>
      <c r="AF428" s="82">
        <v>0</v>
      </c>
      <c r="AG428" t="str">
        <f t="shared" si="42"/>
        <v>严桥支行</v>
      </c>
      <c r="AI428" s="95" t="s">
        <v>835</v>
      </c>
      <c r="AJ428" s="90" t="s">
        <v>159</v>
      </c>
      <c r="AX428" t="s">
        <v>835</v>
      </c>
      <c r="AY428" t="s">
        <v>159</v>
      </c>
    </row>
    <row r="429" ht="17.25" spans="25:51">
      <c r="Y429" s="87"/>
      <c r="Z429">
        <f t="shared" si="43"/>
        <v>0</v>
      </c>
      <c r="AA429" t="str">
        <f t="shared" si="41"/>
        <v>高桥支行</v>
      </c>
      <c r="AB429" s="82" t="s">
        <v>834</v>
      </c>
      <c r="AC429" s="82">
        <v>0</v>
      </c>
      <c r="AD429" s="82">
        <v>0</v>
      </c>
      <c r="AE429" s="82">
        <v>0</v>
      </c>
      <c r="AF429" s="82">
        <v>0</v>
      </c>
      <c r="AG429" t="str">
        <f t="shared" si="42"/>
        <v>高桥支行</v>
      </c>
      <c r="AI429" s="96" t="s">
        <v>329</v>
      </c>
      <c r="AJ429" s="90" t="s">
        <v>229</v>
      </c>
      <c r="AX429" t="s">
        <v>329</v>
      </c>
      <c r="AY429" t="s">
        <v>229</v>
      </c>
    </row>
    <row r="430" ht="17.25" spans="25:51">
      <c r="Y430" s="87"/>
      <c r="Z430">
        <f t="shared" si="43"/>
        <v>0</v>
      </c>
      <c r="AA430" t="str">
        <f t="shared" si="41"/>
        <v>陆家嘴支行</v>
      </c>
      <c r="AB430" s="82" t="s">
        <v>662</v>
      </c>
      <c r="AC430" s="82">
        <v>0</v>
      </c>
      <c r="AD430" s="82">
        <v>0</v>
      </c>
      <c r="AE430" s="82">
        <v>0</v>
      </c>
      <c r="AF430" s="82">
        <v>0</v>
      </c>
      <c r="AG430" t="str">
        <f t="shared" si="42"/>
        <v>陆家嘴支行</v>
      </c>
      <c r="AI430" s="90" t="s">
        <v>62</v>
      </c>
      <c r="AJ430" s="90" t="s">
        <v>229</v>
      </c>
      <c r="AX430" t="s">
        <v>62</v>
      </c>
      <c r="AY430" t="s">
        <v>229</v>
      </c>
    </row>
    <row r="431" ht="17.25" spans="25:51">
      <c r="Y431" s="87"/>
      <c r="Z431">
        <f t="shared" si="43"/>
        <v>0</v>
      </c>
      <c r="AA431" t="str">
        <f t="shared" si="41"/>
        <v>三林支行</v>
      </c>
      <c r="AB431" s="82" t="s">
        <v>390</v>
      </c>
      <c r="AC431" s="82">
        <v>0</v>
      </c>
      <c r="AD431" s="82">
        <v>0</v>
      </c>
      <c r="AE431" s="82">
        <v>0</v>
      </c>
      <c r="AF431" s="82">
        <v>0</v>
      </c>
      <c r="AG431" t="str">
        <f t="shared" si="42"/>
        <v>三林支行</v>
      </c>
      <c r="AI431" s="90" t="s">
        <v>486</v>
      </c>
      <c r="AJ431" s="90" t="s">
        <v>229</v>
      </c>
      <c r="AX431" t="s">
        <v>486</v>
      </c>
      <c r="AY431" t="s">
        <v>229</v>
      </c>
    </row>
    <row r="432" ht="17.25" spans="25:51">
      <c r="Y432" s="87"/>
      <c r="Z432">
        <f t="shared" si="43"/>
        <v>0</v>
      </c>
      <c r="AA432" t="str">
        <f t="shared" si="41"/>
        <v>凌桥支行</v>
      </c>
      <c r="AB432" s="82" t="s">
        <v>393</v>
      </c>
      <c r="AC432" s="82">
        <v>0</v>
      </c>
      <c r="AD432" s="82">
        <v>0</v>
      </c>
      <c r="AE432" s="82">
        <v>0</v>
      </c>
      <c r="AF432" s="82">
        <v>0</v>
      </c>
      <c r="AG432" t="str">
        <f t="shared" si="42"/>
        <v>凌桥支行</v>
      </c>
      <c r="AI432" s="90" t="s">
        <v>836</v>
      </c>
      <c r="AJ432" s="90" t="s">
        <v>229</v>
      </c>
      <c r="AX432" t="s">
        <v>836</v>
      </c>
      <c r="AY432" t="s">
        <v>229</v>
      </c>
    </row>
    <row r="433" ht="17.25" spans="25:51">
      <c r="Y433" s="87"/>
      <c r="Z433">
        <f t="shared" si="43"/>
        <v>0</v>
      </c>
      <c r="AA433" t="str">
        <f t="shared" si="41"/>
        <v>营业部</v>
      </c>
      <c r="AB433" s="82" t="s">
        <v>597</v>
      </c>
      <c r="AC433" s="82">
        <v>0</v>
      </c>
      <c r="AD433" s="82">
        <v>0</v>
      </c>
      <c r="AE433" s="82">
        <v>0</v>
      </c>
      <c r="AF433" s="82">
        <v>0</v>
      </c>
      <c r="AG433" t="str">
        <f t="shared" si="42"/>
        <v>营业部</v>
      </c>
      <c r="AI433" s="90" t="s">
        <v>374</v>
      </c>
      <c r="AJ433" s="90" t="s">
        <v>229</v>
      </c>
      <c r="AX433" t="s">
        <v>374</v>
      </c>
      <c r="AY433" t="s">
        <v>229</v>
      </c>
    </row>
    <row r="434" ht="17.25" spans="25:51">
      <c r="Y434" s="87"/>
      <c r="Z434">
        <f t="shared" si="43"/>
        <v>0</v>
      </c>
      <c r="AA434" t="str">
        <f t="shared" si="41"/>
        <v>凌桥支行</v>
      </c>
      <c r="AB434" s="82" t="s">
        <v>837</v>
      </c>
      <c r="AC434" s="82">
        <v>0</v>
      </c>
      <c r="AD434" s="82">
        <v>0</v>
      </c>
      <c r="AE434" s="82">
        <v>0</v>
      </c>
      <c r="AF434" s="82">
        <v>0</v>
      </c>
      <c r="AG434" t="str">
        <f t="shared" si="42"/>
        <v>凌桥支行</v>
      </c>
      <c r="AI434" s="90" t="s">
        <v>599</v>
      </c>
      <c r="AJ434" s="90" t="s">
        <v>229</v>
      </c>
      <c r="AX434" t="s">
        <v>599</v>
      </c>
      <c r="AY434" t="s">
        <v>229</v>
      </c>
    </row>
    <row r="435" ht="17.25" spans="25:51">
      <c r="Y435" s="87"/>
      <c r="Z435">
        <f t="shared" si="43"/>
        <v>0</v>
      </c>
      <c r="AA435" t="str">
        <f t="shared" si="41"/>
        <v>唐镇支行</v>
      </c>
      <c r="AB435" s="82" t="s">
        <v>838</v>
      </c>
      <c r="AC435" s="82">
        <v>0</v>
      </c>
      <c r="AD435" s="82">
        <v>0</v>
      </c>
      <c r="AE435" s="82">
        <v>0</v>
      </c>
      <c r="AF435" s="82">
        <v>0</v>
      </c>
      <c r="AG435" t="str">
        <f t="shared" si="42"/>
        <v>唐镇支行</v>
      </c>
      <c r="AI435" s="90" t="s">
        <v>840</v>
      </c>
      <c r="AJ435" s="90" t="s">
        <v>229</v>
      </c>
      <c r="AX435" t="s">
        <v>840</v>
      </c>
      <c r="AY435" t="s">
        <v>229</v>
      </c>
    </row>
    <row r="436" ht="17.25" spans="25:51">
      <c r="Y436" s="87"/>
      <c r="Z436">
        <f t="shared" si="43"/>
        <v>0</v>
      </c>
      <c r="AA436" t="str">
        <f t="shared" si="41"/>
        <v>金杨支行</v>
      </c>
      <c r="AB436" s="82" t="s">
        <v>839</v>
      </c>
      <c r="AC436" s="82">
        <v>0</v>
      </c>
      <c r="AD436" s="82">
        <v>0</v>
      </c>
      <c r="AE436" s="82">
        <v>0</v>
      </c>
      <c r="AF436" s="82">
        <v>0</v>
      </c>
      <c r="AG436" t="str">
        <f t="shared" si="42"/>
        <v>金杨支行</v>
      </c>
      <c r="AI436" s="90" t="s">
        <v>369</v>
      </c>
      <c r="AJ436" s="90" t="s">
        <v>64</v>
      </c>
      <c r="AX436" t="s">
        <v>369</v>
      </c>
      <c r="AY436" t="s">
        <v>64</v>
      </c>
    </row>
    <row r="437" ht="17.25" spans="25:51">
      <c r="Y437" s="87"/>
      <c r="Z437">
        <f t="shared" si="43"/>
        <v>0</v>
      </c>
      <c r="AA437" t="str">
        <f t="shared" si="41"/>
        <v>授信审批部</v>
      </c>
      <c r="AB437" s="82" t="s">
        <v>534</v>
      </c>
      <c r="AC437" s="82">
        <v>0</v>
      </c>
      <c r="AD437" s="82">
        <v>0</v>
      </c>
      <c r="AE437" s="82">
        <v>0</v>
      </c>
      <c r="AF437" s="82">
        <v>0</v>
      </c>
      <c r="AG437" t="str">
        <f t="shared" si="42"/>
        <v>授信审批部</v>
      </c>
      <c r="AI437" s="90" t="s">
        <v>842</v>
      </c>
      <c r="AJ437" s="90" t="s">
        <v>64</v>
      </c>
      <c r="AX437" t="s">
        <v>842</v>
      </c>
      <c r="AY437" t="s">
        <v>64</v>
      </c>
    </row>
    <row r="438" ht="17.25" spans="25:51">
      <c r="Y438" s="87"/>
      <c r="Z438">
        <f t="shared" si="43"/>
        <v>0</v>
      </c>
      <c r="AA438">
        <f t="shared" si="41"/>
        <v>0</v>
      </c>
      <c r="AB438" s="82" t="s">
        <v>841</v>
      </c>
      <c r="AC438" s="82">
        <v>0</v>
      </c>
      <c r="AD438" s="82">
        <v>0</v>
      </c>
      <c r="AE438" s="82">
        <v>0</v>
      </c>
      <c r="AF438" s="82">
        <v>0</v>
      </c>
      <c r="AG438">
        <f t="shared" si="42"/>
        <v>0</v>
      </c>
      <c r="AI438" s="90" t="s">
        <v>539</v>
      </c>
      <c r="AJ438" s="90" t="s">
        <v>64</v>
      </c>
      <c r="AX438" t="s">
        <v>539</v>
      </c>
      <c r="AY438" t="s">
        <v>64</v>
      </c>
    </row>
    <row r="439" ht="17.25" spans="25:51">
      <c r="Y439" s="87"/>
      <c r="Z439">
        <f t="shared" si="43"/>
        <v>0</v>
      </c>
      <c r="AA439" t="str">
        <f t="shared" si="41"/>
        <v>五星路支行</v>
      </c>
      <c r="AB439" s="82" t="s">
        <v>822</v>
      </c>
      <c r="AC439" s="82">
        <v>0</v>
      </c>
      <c r="AD439" s="82">
        <v>0</v>
      </c>
      <c r="AE439" s="82">
        <v>0</v>
      </c>
      <c r="AF439" s="82">
        <v>0</v>
      </c>
      <c r="AG439" t="str">
        <f t="shared" si="42"/>
        <v>五星路支行</v>
      </c>
      <c r="AI439" s="90" t="s">
        <v>673</v>
      </c>
      <c r="AJ439" s="90" t="s">
        <v>64</v>
      </c>
      <c r="AX439" t="s">
        <v>673</v>
      </c>
      <c r="AY439" t="s">
        <v>64</v>
      </c>
    </row>
    <row r="440" ht="17.25" spans="25:51">
      <c r="Y440" s="87"/>
      <c r="Z440">
        <f t="shared" si="43"/>
        <v>0</v>
      </c>
      <c r="AA440">
        <f t="shared" si="41"/>
        <v>0</v>
      </c>
      <c r="AB440" s="82" t="s">
        <v>843</v>
      </c>
      <c r="AC440" s="82">
        <v>0</v>
      </c>
      <c r="AD440" s="82">
        <v>0</v>
      </c>
      <c r="AE440" s="82">
        <v>0</v>
      </c>
      <c r="AF440" s="82">
        <v>0</v>
      </c>
      <c r="AG440">
        <f t="shared" si="42"/>
        <v>0</v>
      </c>
      <c r="AI440" s="90" t="s">
        <v>676</v>
      </c>
      <c r="AJ440" s="90" t="s">
        <v>64</v>
      </c>
      <c r="AX440" t="s">
        <v>676</v>
      </c>
      <c r="AY440" t="s">
        <v>64</v>
      </c>
    </row>
    <row r="441" ht="17.25" spans="25:51">
      <c r="Y441" s="87"/>
      <c r="Z441">
        <f t="shared" si="43"/>
        <v>0</v>
      </c>
      <c r="AA441" t="str">
        <f t="shared" si="41"/>
        <v>三林支行</v>
      </c>
      <c r="AB441" s="82" t="s">
        <v>396</v>
      </c>
      <c r="AC441" s="82">
        <v>0</v>
      </c>
      <c r="AD441" s="82">
        <v>0</v>
      </c>
      <c r="AE441" s="82">
        <v>0</v>
      </c>
      <c r="AF441" s="82">
        <v>0</v>
      </c>
      <c r="AG441" t="str">
        <f t="shared" si="42"/>
        <v>三林支行</v>
      </c>
      <c r="AI441" s="90" t="s">
        <v>845</v>
      </c>
      <c r="AJ441" s="90" t="s">
        <v>64</v>
      </c>
      <c r="AX441" t="s">
        <v>845</v>
      </c>
      <c r="AY441" t="s">
        <v>64</v>
      </c>
    </row>
    <row r="442" ht="17.25" spans="25:51">
      <c r="Y442" s="87"/>
      <c r="Z442">
        <f t="shared" si="43"/>
        <v>0</v>
      </c>
      <c r="AA442">
        <f t="shared" si="41"/>
        <v>0</v>
      </c>
      <c r="AB442" s="82" t="s">
        <v>844</v>
      </c>
      <c r="AC442" s="82">
        <v>0</v>
      </c>
      <c r="AD442" s="82">
        <v>0</v>
      </c>
      <c r="AE442" s="82">
        <v>0</v>
      </c>
      <c r="AF442" s="82">
        <v>0</v>
      </c>
      <c r="AG442">
        <f t="shared" si="42"/>
        <v>0</v>
      </c>
      <c r="AI442" s="90" t="s">
        <v>846</v>
      </c>
      <c r="AJ442" s="90" t="s">
        <v>64</v>
      </c>
      <c r="AX442" t="s">
        <v>846</v>
      </c>
      <c r="AY442" t="s">
        <v>64</v>
      </c>
    </row>
    <row r="443" ht="17.25" spans="25:51">
      <c r="Y443" s="87"/>
      <c r="Z443">
        <f t="shared" si="43"/>
        <v>0</v>
      </c>
      <c r="AA443" t="str">
        <f t="shared" si="41"/>
        <v>益江分理处</v>
      </c>
      <c r="AB443" s="82" t="s">
        <v>215</v>
      </c>
      <c r="AC443" s="82">
        <v>0</v>
      </c>
      <c r="AD443" s="82">
        <v>0</v>
      </c>
      <c r="AE443" s="82">
        <v>0</v>
      </c>
      <c r="AF443" s="82">
        <v>0</v>
      </c>
      <c r="AG443" t="str">
        <f t="shared" si="42"/>
        <v>益江分理处</v>
      </c>
      <c r="AI443" s="90" t="s">
        <v>55</v>
      </c>
      <c r="AJ443" s="90" t="s">
        <v>64</v>
      </c>
      <c r="AX443" t="s">
        <v>55</v>
      </c>
      <c r="AY443" t="s">
        <v>64</v>
      </c>
    </row>
    <row r="444" ht="17.25" spans="25:51">
      <c r="Y444" s="87"/>
      <c r="Z444">
        <f t="shared" si="43"/>
        <v>0</v>
      </c>
      <c r="AA444">
        <f t="shared" si="41"/>
        <v>0</v>
      </c>
      <c r="AB444" s="82" t="s">
        <v>847</v>
      </c>
      <c r="AC444" s="82">
        <v>0</v>
      </c>
      <c r="AD444" s="82">
        <v>0</v>
      </c>
      <c r="AE444" s="82">
        <v>0</v>
      </c>
      <c r="AF444" s="82">
        <v>0</v>
      </c>
      <c r="AG444">
        <f t="shared" si="42"/>
        <v>0</v>
      </c>
      <c r="AI444" s="95" t="s">
        <v>70</v>
      </c>
      <c r="AJ444" s="90" t="s">
        <v>64</v>
      </c>
      <c r="AX444" t="s">
        <v>70</v>
      </c>
      <c r="AY444" t="s">
        <v>64</v>
      </c>
    </row>
    <row r="445" ht="17.25" spans="25:51">
      <c r="Y445" s="87"/>
      <c r="Z445">
        <f t="shared" si="43"/>
        <v>0</v>
      </c>
      <c r="AA445" t="str">
        <f t="shared" si="41"/>
        <v>金桥支行</v>
      </c>
      <c r="AB445" s="82" t="s">
        <v>848</v>
      </c>
      <c r="AC445" s="82">
        <v>0</v>
      </c>
      <c r="AD445" s="82">
        <v>0</v>
      </c>
      <c r="AE445" s="82">
        <v>0</v>
      </c>
      <c r="AF445" s="82">
        <v>0</v>
      </c>
      <c r="AG445" t="str">
        <f t="shared" si="42"/>
        <v>金桥支行</v>
      </c>
      <c r="AI445" s="96" t="s">
        <v>31</v>
      </c>
      <c r="AJ445" s="90" t="s">
        <v>64</v>
      </c>
      <c r="AX445" t="s">
        <v>31</v>
      </c>
      <c r="AY445" t="s">
        <v>64</v>
      </c>
    </row>
    <row r="446" ht="17.25" spans="25:51">
      <c r="Y446" s="87"/>
      <c r="Z446">
        <f t="shared" si="43"/>
        <v>0</v>
      </c>
      <c r="AA446" t="str">
        <f t="shared" si="41"/>
        <v>零售市场部</v>
      </c>
      <c r="AB446" s="82" t="s">
        <v>168</v>
      </c>
      <c r="AC446" s="82">
        <v>0</v>
      </c>
      <c r="AD446" s="82">
        <v>59000</v>
      </c>
      <c r="AE446" s="82">
        <v>9</v>
      </c>
      <c r="AF446" s="82">
        <v>122000</v>
      </c>
      <c r="AG446" t="str">
        <f t="shared" si="42"/>
        <v>零售市场部</v>
      </c>
      <c r="AI446" s="90" t="s">
        <v>753</v>
      </c>
      <c r="AJ446" s="90" t="s">
        <v>64</v>
      </c>
      <c r="AX446" t="s">
        <v>753</v>
      </c>
      <c r="AY446" t="s">
        <v>64</v>
      </c>
    </row>
    <row r="447" ht="17.25" spans="25:51">
      <c r="Y447" s="87"/>
      <c r="Z447">
        <f t="shared" si="43"/>
        <v>0</v>
      </c>
      <c r="AA447" t="str">
        <f t="shared" si="41"/>
        <v>新园路支行</v>
      </c>
      <c r="AB447" s="82" t="s">
        <v>172</v>
      </c>
      <c r="AC447" s="82">
        <v>0</v>
      </c>
      <c r="AD447" s="82">
        <v>0</v>
      </c>
      <c r="AE447" s="82">
        <v>0</v>
      </c>
      <c r="AF447" s="82">
        <v>380000</v>
      </c>
      <c r="AG447" t="str">
        <f t="shared" si="42"/>
        <v>新园路支行</v>
      </c>
      <c r="AI447" s="90" t="s">
        <v>184</v>
      </c>
      <c r="AJ447" s="90" t="s">
        <v>121</v>
      </c>
      <c r="AX447" t="s">
        <v>184</v>
      </c>
      <c r="AY447" t="s">
        <v>121</v>
      </c>
    </row>
    <row r="448" ht="17.25" spans="25:51">
      <c r="Y448" s="87"/>
      <c r="Z448">
        <f t="shared" si="43"/>
        <v>0</v>
      </c>
      <c r="AA448" t="str">
        <f t="shared" si="41"/>
        <v>北蔡支行</v>
      </c>
      <c r="AB448" s="82" t="s">
        <v>779</v>
      </c>
      <c r="AC448" s="82">
        <v>0</v>
      </c>
      <c r="AD448" s="82">
        <v>0</v>
      </c>
      <c r="AE448" s="82">
        <v>0</v>
      </c>
      <c r="AF448" s="82">
        <v>0</v>
      </c>
      <c r="AG448" t="str">
        <f t="shared" si="42"/>
        <v>北蔡支行</v>
      </c>
      <c r="AI448" s="90" t="s">
        <v>848</v>
      </c>
      <c r="AJ448" s="90" t="s">
        <v>64</v>
      </c>
      <c r="AX448" t="s">
        <v>848</v>
      </c>
      <c r="AY448" t="s">
        <v>64</v>
      </c>
    </row>
    <row r="449" ht="17.25" spans="25:51">
      <c r="Y449" s="87"/>
      <c r="Z449">
        <f t="shared" si="43"/>
        <v>0</v>
      </c>
      <c r="AA449" t="str">
        <f t="shared" si="41"/>
        <v>曹路支行</v>
      </c>
      <c r="AB449" s="82" t="s">
        <v>849</v>
      </c>
      <c r="AC449" s="82">
        <v>0</v>
      </c>
      <c r="AD449" s="82">
        <v>0</v>
      </c>
      <c r="AE449" s="82">
        <v>0</v>
      </c>
      <c r="AF449" s="82">
        <v>0</v>
      </c>
      <c r="AG449" t="str">
        <f t="shared" si="42"/>
        <v>曹路支行</v>
      </c>
      <c r="AI449" s="90" t="s">
        <v>850</v>
      </c>
      <c r="AJ449" s="90" t="s">
        <v>64</v>
      </c>
      <c r="AX449" t="s">
        <v>850</v>
      </c>
      <c r="AY449" t="s">
        <v>64</v>
      </c>
    </row>
    <row r="450" ht="17.25" spans="25:51">
      <c r="Y450" s="87"/>
      <c r="Z450">
        <f t="shared" si="43"/>
        <v>0</v>
      </c>
      <c r="AA450" t="str">
        <f t="shared" ref="AA450:AA513" si="44">AG450</f>
        <v>六里支行</v>
      </c>
      <c r="AB450" s="82" t="s">
        <v>812</v>
      </c>
      <c r="AC450" s="82">
        <v>0</v>
      </c>
      <c r="AD450" s="82">
        <v>0</v>
      </c>
      <c r="AE450" s="82">
        <v>0</v>
      </c>
      <c r="AF450" s="82">
        <v>0</v>
      </c>
      <c r="AG450" t="str">
        <f t="shared" ref="AG450:AG513" si="45">IFERROR(VLOOKUP(AB450,$AI:$AJ,2,FALSE),0)</f>
        <v>六里支行</v>
      </c>
      <c r="AI450" s="90" t="s">
        <v>852</v>
      </c>
      <c r="AJ450" s="90" t="s">
        <v>64</v>
      </c>
      <c r="AX450" t="s">
        <v>852</v>
      </c>
      <c r="AY450" t="s">
        <v>64</v>
      </c>
    </row>
    <row r="451" ht="17.25" spans="25:51">
      <c r="Y451" s="87"/>
      <c r="Z451">
        <f t="shared" si="43"/>
        <v>0</v>
      </c>
      <c r="AA451" t="str">
        <f t="shared" si="44"/>
        <v>六团支行</v>
      </c>
      <c r="AB451" s="82" t="s">
        <v>851</v>
      </c>
      <c r="AC451" s="82">
        <v>0</v>
      </c>
      <c r="AD451" s="82">
        <v>0</v>
      </c>
      <c r="AE451" s="82">
        <v>0</v>
      </c>
      <c r="AF451" s="82">
        <v>0</v>
      </c>
      <c r="AG451" t="str">
        <f t="shared" si="45"/>
        <v>六团支行</v>
      </c>
      <c r="AI451" s="90" t="s">
        <v>854</v>
      </c>
      <c r="AJ451" s="90" t="s">
        <v>64</v>
      </c>
      <c r="AX451" t="s">
        <v>854</v>
      </c>
      <c r="AY451" t="s">
        <v>64</v>
      </c>
    </row>
    <row r="452" ht="17.25" spans="25:51">
      <c r="Y452" s="87"/>
      <c r="Z452">
        <f t="shared" ref="Z452:Z515" si="46">P452-Y452</f>
        <v>0</v>
      </c>
      <c r="AA452">
        <f t="shared" si="44"/>
        <v>0</v>
      </c>
      <c r="AB452" s="82" t="s">
        <v>853</v>
      </c>
      <c r="AC452" s="82">
        <v>0</v>
      </c>
      <c r="AD452" s="82">
        <v>0</v>
      </c>
      <c r="AE452" s="82">
        <v>0</v>
      </c>
      <c r="AF452" s="82">
        <v>0</v>
      </c>
      <c r="AG452">
        <f t="shared" si="45"/>
        <v>0</v>
      </c>
      <c r="AI452" s="93" t="s">
        <v>856</v>
      </c>
      <c r="AJ452" s="90" t="s">
        <v>64</v>
      </c>
      <c r="AX452" t="s">
        <v>856</v>
      </c>
      <c r="AY452" t="s">
        <v>64</v>
      </c>
    </row>
    <row r="453" ht="17.25" spans="25:51">
      <c r="Y453" s="87"/>
      <c r="Z453">
        <f t="shared" si="46"/>
        <v>0</v>
      </c>
      <c r="AA453">
        <f t="shared" si="44"/>
        <v>0</v>
      </c>
      <c r="AB453" s="82" t="s">
        <v>855</v>
      </c>
      <c r="AC453" s="82">
        <v>0</v>
      </c>
      <c r="AD453" s="82">
        <v>0</v>
      </c>
      <c r="AE453" s="82">
        <v>0</v>
      </c>
      <c r="AF453" s="82">
        <v>0</v>
      </c>
      <c r="AG453">
        <f t="shared" si="45"/>
        <v>0</v>
      </c>
      <c r="AI453" s="94" t="s">
        <v>745</v>
      </c>
      <c r="AJ453" s="90" t="s">
        <v>64</v>
      </c>
      <c r="AX453" t="s">
        <v>745</v>
      </c>
      <c r="AY453" t="s">
        <v>64</v>
      </c>
    </row>
    <row r="454" ht="17.25" spans="25:51">
      <c r="Y454" s="87"/>
      <c r="Z454">
        <f t="shared" si="46"/>
        <v>0</v>
      </c>
      <c r="AA454" t="str">
        <f t="shared" si="44"/>
        <v>杨思支行</v>
      </c>
      <c r="AB454" s="82" t="s">
        <v>740</v>
      </c>
      <c r="AC454" s="82">
        <v>0</v>
      </c>
      <c r="AD454" s="82">
        <v>0</v>
      </c>
      <c r="AE454" s="82">
        <v>0</v>
      </c>
      <c r="AF454" s="82">
        <v>0</v>
      </c>
      <c r="AG454" t="str">
        <f t="shared" si="45"/>
        <v>杨思支行</v>
      </c>
      <c r="AI454" s="94" t="s">
        <v>858</v>
      </c>
      <c r="AJ454" s="90" t="s">
        <v>64</v>
      </c>
      <c r="AX454" t="s">
        <v>858</v>
      </c>
      <c r="AY454" t="s">
        <v>64</v>
      </c>
    </row>
    <row r="455" ht="17.25" spans="25:51">
      <c r="Y455" s="87"/>
      <c r="Z455">
        <f t="shared" si="46"/>
        <v>0</v>
      </c>
      <c r="AA455" t="str">
        <f t="shared" si="44"/>
        <v>金杨支行</v>
      </c>
      <c r="AB455" s="82" t="s">
        <v>857</v>
      </c>
      <c r="AC455" s="82">
        <v>0</v>
      </c>
      <c r="AD455" s="82">
        <v>0</v>
      </c>
      <c r="AE455" s="82">
        <v>0</v>
      </c>
      <c r="AF455" s="82">
        <v>0</v>
      </c>
      <c r="AG455" t="str">
        <f t="shared" si="45"/>
        <v>金杨支行</v>
      </c>
      <c r="AI455" s="95" t="s">
        <v>859</v>
      </c>
      <c r="AJ455" s="90" t="s">
        <v>121</v>
      </c>
      <c r="AX455" t="s">
        <v>859</v>
      </c>
      <c r="AY455" t="s">
        <v>121</v>
      </c>
    </row>
    <row r="456" ht="17.25" spans="25:51">
      <c r="Y456" s="87"/>
      <c r="Z456">
        <f t="shared" si="46"/>
        <v>0</v>
      </c>
      <c r="AA456" t="str">
        <f t="shared" si="44"/>
        <v>零售金融部</v>
      </c>
      <c r="AB456" s="82" t="s">
        <v>251</v>
      </c>
      <c r="AC456" s="82">
        <v>0</v>
      </c>
      <c r="AD456" s="82">
        <v>0</v>
      </c>
      <c r="AE456" s="82">
        <v>0</v>
      </c>
      <c r="AF456" s="82">
        <v>1000</v>
      </c>
      <c r="AG456" t="str">
        <f t="shared" si="45"/>
        <v>零售金融部</v>
      </c>
      <c r="AI456" s="90" t="s">
        <v>407</v>
      </c>
      <c r="AJ456" s="90" t="s">
        <v>64</v>
      </c>
      <c r="AX456" t="s">
        <v>407</v>
      </c>
      <c r="AY456" t="s">
        <v>64</v>
      </c>
    </row>
    <row r="457" ht="17.25" spans="25:51">
      <c r="Y457" s="87"/>
      <c r="Z457">
        <f t="shared" si="46"/>
        <v>0</v>
      </c>
      <c r="AA457">
        <f t="shared" si="44"/>
        <v>0</v>
      </c>
      <c r="AB457" s="82" t="s">
        <v>860</v>
      </c>
      <c r="AC457" s="82">
        <v>0</v>
      </c>
      <c r="AD457" s="82">
        <v>0</v>
      </c>
      <c r="AE457" s="82">
        <v>0</v>
      </c>
      <c r="AF457" s="82">
        <v>0</v>
      </c>
      <c r="AG457">
        <f t="shared" si="45"/>
        <v>0</v>
      </c>
      <c r="AI457" s="96" t="s">
        <v>127</v>
      </c>
      <c r="AJ457" s="90" t="s">
        <v>104</v>
      </c>
      <c r="AX457" t="s">
        <v>127</v>
      </c>
      <c r="AY457" t="s">
        <v>104</v>
      </c>
    </row>
    <row r="458" ht="17.25" spans="25:51">
      <c r="Y458" s="87"/>
      <c r="Z458">
        <f t="shared" si="46"/>
        <v>0</v>
      </c>
      <c r="AA458" t="str">
        <f t="shared" si="44"/>
        <v>北蔡支行</v>
      </c>
      <c r="AB458" s="82" t="s">
        <v>786</v>
      </c>
      <c r="AC458" s="82">
        <v>0</v>
      </c>
      <c r="AD458" s="82">
        <v>0</v>
      </c>
      <c r="AE458" s="82">
        <v>0</v>
      </c>
      <c r="AF458" s="82">
        <v>0</v>
      </c>
      <c r="AG458" t="str">
        <f t="shared" si="45"/>
        <v>北蔡支行</v>
      </c>
      <c r="AI458" s="90" t="s">
        <v>303</v>
      </c>
      <c r="AJ458" s="90" t="s">
        <v>121</v>
      </c>
      <c r="AX458" t="s">
        <v>303</v>
      </c>
      <c r="AY458" t="s">
        <v>121</v>
      </c>
    </row>
    <row r="459" ht="17.25" spans="25:51">
      <c r="Y459" s="87"/>
      <c r="Z459">
        <f t="shared" si="46"/>
        <v>0</v>
      </c>
      <c r="AA459" t="str">
        <f t="shared" si="44"/>
        <v>江镇支行</v>
      </c>
      <c r="AB459" s="82" t="s">
        <v>405</v>
      </c>
      <c r="AC459" s="82">
        <v>0</v>
      </c>
      <c r="AD459" s="82">
        <v>0</v>
      </c>
      <c r="AE459" s="82">
        <v>0</v>
      </c>
      <c r="AF459" s="82">
        <v>0</v>
      </c>
      <c r="AG459" t="str">
        <f t="shared" si="45"/>
        <v>江镇支行</v>
      </c>
      <c r="AI459" s="90" t="s">
        <v>857</v>
      </c>
      <c r="AJ459" s="90" t="s">
        <v>121</v>
      </c>
      <c r="AX459" t="s">
        <v>857</v>
      </c>
      <c r="AY459" t="s">
        <v>121</v>
      </c>
    </row>
    <row r="460" ht="17.25" spans="25:51">
      <c r="Y460" s="87"/>
      <c r="Z460">
        <f t="shared" si="46"/>
        <v>0</v>
      </c>
      <c r="AA460" t="str">
        <f t="shared" si="44"/>
        <v>凌兆分理处</v>
      </c>
      <c r="AB460" s="82" t="s">
        <v>861</v>
      </c>
      <c r="AC460" s="82">
        <v>0</v>
      </c>
      <c r="AD460" s="82">
        <v>0</v>
      </c>
      <c r="AE460" s="82">
        <v>0</v>
      </c>
      <c r="AF460" s="82">
        <v>0</v>
      </c>
      <c r="AG460" t="str">
        <f t="shared" si="45"/>
        <v>凌兆分理处</v>
      </c>
      <c r="AI460" s="90" t="s">
        <v>839</v>
      </c>
      <c r="AJ460" s="90" t="s">
        <v>121</v>
      </c>
      <c r="AX460" t="s">
        <v>839</v>
      </c>
      <c r="AY460" t="s">
        <v>121</v>
      </c>
    </row>
    <row r="461" ht="17.25" spans="25:51">
      <c r="Y461" s="87"/>
      <c r="Z461">
        <f t="shared" si="46"/>
        <v>0</v>
      </c>
      <c r="AA461" t="str">
        <f t="shared" si="44"/>
        <v>金桥支行</v>
      </c>
      <c r="AB461" s="82" t="s">
        <v>407</v>
      </c>
      <c r="AC461" s="82">
        <v>0</v>
      </c>
      <c r="AD461" s="82">
        <v>0</v>
      </c>
      <c r="AE461" s="82">
        <v>0</v>
      </c>
      <c r="AF461" s="82">
        <v>3500</v>
      </c>
      <c r="AG461" t="str">
        <f t="shared" si="45"/>
        <v>金桥支行</v>
      </c>
      <c r="AI461" s="90" t="s">
        <v>862</v>
      </c>
      <c r="AJ461" s="90" t="s">
        <v>121</v>
      </c>
      <c r="AX461" t="s">
        <v>862</v>
      </c>
      <c r="AY461" t="s">
        <v>121</v>
      </c>
    </row>
    <row r="462" ht="17.25" spans="25:51">
      <c r="Y462" s="87"/>
      <c r="Z462">
        <f t="shared" si="46"/>
        <v>0</v>
      </c>
      <c r="AA462" t="str">
        <f t="shared" si="44"/>
        <v>公司金融部</v>
      </c>
      <c r="AB462" s="82" t="s">
        <v>192</v>
      </c>
      <c r="AC462" s="82">
        <v>0</v>
      </c>
      <c r="AD462" s="82">
        <v>0</v>
      </c>
      <c r="AE462" s="82">
        <v>0</v>
      </c>
      <c r="AF462" s="82">
        <v>0</v>
      </c>
      <c r="AG462" t="str">
        <f t="shared" si="45"/>
        <v>公司金融部</v>
      </c>
      <c r="AI462" s="90" t="s">
        <v>863</v>
      </c>
      <c r="AJ462" s="90" t="s">
        <v>121</v>
      </c>
      <c r="AX462" t="s">
        <v>863</v>
      </c>
      <c r="AY462" t="s">
        <v>121</v>
      </c>
    </row>
    <row r="463" ht="17.25" spans="25:51">
      <c r="Y463" s="87"/>
      <c r="Z463">
        <f t="shared" si="46"/>
        <v>0</v>
      </c>
      <c r="AA463" t="str">
        <f t="shared" si="44"/>
        <v>合规内控部</v>
      </c>
      <c r="AB463" s="82" t="s">
        <v>469</v>
      </c>
      <c r="AC463" s="82">
        <v>0</v>
      </c>
      <c r="AD463" s="82">
        <v>0</v>
      </c>
      <c r="AE463" s="82">
        <v>0</v>
      </c>
      <c r="AF463" s="82">
        <v>0</v>
      </c>
      <c r="AG463" t="str">
        <f t="shared" si="45"/>
        <v>合规内控部</v>
      </c>
      <c r="AI463" s="90" t="s">
        <v>849</v>
      </c>
      <c r="AJ463" s="90" t="s">
        <v>69</v>
      </c>
      <c r="AX463" t="s">
        <v>849</v>
      </c>
      <c r="AY463" t="s">
        <v>69</v>
      </c>
    </row>
    <row r="464" ht="17.25" spans="25:51">
      <c r="Y464" s="87"/>
      <c r="Z464">
        <f t="shared" si="46"/>
        <v>0</v>
      </c>
      <c r="AA464" t="str">
        <f t="shared" si="44"/>
        <v>公司金融部</v>
      </c>
      <c r="AB464" s="82" t="s">
        <v>238</v>
      </c>
      <c r="AC464" s="82">
        <v>0</v>
      </c>
      <c r="AD464" s="82">
        <v>0</v>
      </c>
      <c r="AE464" s="82">
        <v>0</v>
      </c>
      <c r="AF464" s="82">
        <v>0</v>
      </c>
      <c r="AG464" t="str">
        <f t="shared" si="45"/>
        <v>公司金融部</v>
      </c>
      <c r="AI464" s="90" t="s">
        <v>644</v>
      </c>
      <c r="AJ464" s="90" t="s">
        <v>69</v>
      </c>
      <c r="AX464" t="s">
        <v>644</v>
      </c>
      <c r="AY464" t="s">
        <v>69</v>
      </c>
    </row>
    <row r="465" ht="17.25" spans="25:51">
      <c r="Y465" s="87"/>
      <c r="Z465">
        <f t="shared" si="46"/>
        <v>0</v>
      </c>
      <c r="AA465" t="str">
        <f t="shared" si="44"/>
        <v>三林支行</v>
      </c>
      <c r="AB465" s="82" t="s">
        <v>719</v>
      </c>
      <c r="AC465" s="82">
        <v>0</v>
      </c>
      <c r="AD465" s="82">
        <v>0</v>
      </c>
      <c r="AE465" s="82">
        <v>0</v>
      </c>
      <c r="AF465" s="82">
        <v>0</v>
      </c>
      <c r="AG465" t="str">
        <f t="shared" si="45"/>
        <v>三林支行</v>
      </c>
      <c r="AI465" s="90" t="s">
        <v>226</v>
      </c>
      <c r="AJ465" s="90" t="s">
        <v>69</v>
      </c>
      <c r="AX465" t="s">
        <v>226</v>
      </c>
      <c r="AY465" t="s">
        <v>69</v>
      </c>
    </row>
    <row r="466" ht="17.25" spans="25:51">
      <c r="Y466" s="87"/>
      <c r="Z466">
        <f t="shared" si="46"/>
        <v>0</v>
      </c>
      <c r="AA466" t="str">
        <f t="shared" si="44"/>
        <v>营业部</v>
      </c>
      <c r="AB466" s="82" t="s">
        <v>410</v>
      </c>
      <c r="AC466" s="82">
        <v>0</v>
      </c>
      <c r="AD466" s="82">
        <v>0</v>
      </c>
      <c r="AE466" s="82">
        <v>0</v>
      </c>
      <c r="AF466" s="82">
        <v>8000</v>
      </c>
      <c r="AG466" t="str">
        <f t="shared" si="45"/>
        <v>营业部</v>
      </c>
      <c r="AI466" s="90" t="s">
        <v>216</v>
      </c>
      <c r="AJ466" s="90" t="s">
        <v>69</v>
      </c>
      <c r="AX466" t="s">
        <v>216</v>
      </c>
      <c r="AY466" t="s">
        <v>69</v>
      </c>
    </row>
    <row r="467" ht="17.25" spans="25:51">
      <c r="Y467" s="87"/>
      <c r="Z467">
        <f t="shared" si="46"/>
        <v>0</v>
      </c>
      <c r="AA467" t="str">
        <f t="shared" si="44"/>
        <v>北蔡支行</v>
      </c>
      <c r="AB467" s="82" t="s">
        <v>413</v>
      </c>
      <c r="AC467" s="82">
        <v>0</v>
      </c>
      <c r="AD467" s="82">
        <v>0</v>
      </c>
      <c r="AE467" s="82">
        <v>0</v>
      </c>
      <c r="AF467" s="82">
        <v>0</v>
      </c>
      <c r="AG467" t="str">
        <f t="shared" si="45"/>
        <v>北蔡支行</v>
      </c>
      <c r="AI467" s="90" t="s">
        <v>592</v>
      </c>
      <c r="AJ467" s="90" t="s">
        <v>69</v>
      </c>
      <c r="AX467" t="s">
        <v>592</v>
      </c>
      <c r="AY467" t="s">
        <v>69</v>
      </c>
    </row>
    <row r="468" ht="17.25" spans="25:51">
      <c r="Y468" s="87"/>
      <c r="Z468">
        <f t="shared" si="46"/>
        <v>0</v>
      </c>
      <c r="AA468" t="str">
        <f t="shared" si="44"/>
        <v>运营管理部业务保障部</v>
      </c>
      <c r="AB468" s="82" t="s">
        <v>465</v>
      </c>
      <c r="AC468" s="82">
        <v>0</v>
      </c>
      <c r="AD468" s="82">
        <v>0</v>
      </c>
      <c r="AE468" s="82">
        <v>0</v>
      </c>
      <c r="AF468" s="82">
        <v>0</v>
      </c>
      <c r="AG468" t="str">
        <f t="shared" si="45"/>
        <v>运营管理部业务保障部</v>
      </c>
      <c r="AI468" s="90" t="s">
        <v>585</v>
      </c>
      <c r="AJ468" s="90" t="s">
        <v>69</v>
      </c>
      <c r="AX468" t="s">
        <v>585</v>
      </c>
      <c r="AY468" t="s">
        <v>69</v>
      </c>
    </row>
    <row r="469" ht="17.25" spans="25:51">
      <c r="Y469" s="87"/>
      <c r="Z469">
        <f t="shared" si="46"/>
        <v>0</v>
      </c>
      <c r="AA469">
        <f t="shared" si="44"/>
        <v>0</v>
      </c>
      <c r="AB469" s="82" t="s">
        <v>864</v>
      </c>
      <c r="AC469" s="82">
        <v>0</v>
      </c>
      <c r="AD469" s="82">
        <v>0</v>
      </c>
      <c r="AE469" s="82">
        <v>0</v>
      </c>
      <c r="AF469" s="82">
        <v>0</v>
      </c>
      <c r="AG469">
        <f t="shared" si="45"/>
        <v>0</v>
      </c>
      <c r="AI469" s="90" t="s">
        <v>865</v>
      </c>
      <c r="AJ469" s="90" t="s">
        <v>69</v>
      </c>
      <c r="AX469" t="s">
        <v>865</v>
      </c>
      <c r="AY469" t="s">
        <v>69</v>
      </c>
    </row>
    <row r="470" ht="17.25" spans="25:51">
      <c r="Y470" s="87"/>
      <c r="Z470">
        <f t="shared" si="46"/>
        <v>0</v>
      </c>
      <c r="AA470" t="str">
        <f t="shared" si="44"/>
        <v>潼港分理处</v>
      </c>
      <c r="AB470" s="82" t="s">
        <v>416</v>
      </c>
      <c r="AC470" s="82">
        <v>1</v>
      </c>
      <c r="AD470" s="82">
        <v>0</v>
      </c>
      <c r="AE470" s="82">
        <v>4</v>
      </c>
      <c r="AF470" s="82">
        <v>0</v>
      </c>
      <c r="AG470" t="str">
        <f t="shared" si="45"/>
        <v>潼港分理处</v>
      </c>
      <c r="AI470" s="90" t="s">
        <v>866</v>
      </c>
      <c r="AJ470" s="90" t="s">
        <v>69</v>
      </c>
      <c r="AX470" t="s">
        <v>866</v>
      </c>
      <c r="AY470" t="s">
        <v>69</v>
      </c>
    </row>
    <row r="471" ht="17.25" spans="25:51">
      <c r="Y471" s="87"/>
      <c r="Z471">
        <f t="shared" si="46"/>
        <v>0</v>
      </c>
      <c r="AA471" t="str">
        <f t="shared" si="44"/>
        <v>陆家嘴支行</v>
      </c>
      <c r="AB471" s="82" t="s">
        <v>651</v>
      </c>
      <c r="AC471" s="82">
        <v>0</v>
      </c>
      <c r="AD471" s="82">
        <v>0</v>
      </c>
      <c r="AE471" s="82">
        <v>0</v>
      </c>
      <c r="AF471" s="82">
        <v>0</v>
      </c>
      <c r="AG471" t="str">
        <f t="shared" si="45"/>
        <v>陆家嘴支行</v>
      </c>
      <c r="AI471" s="90" t="s">
        <v>867</v>
      </c>
      <c r="AJ471" s="90" t="s">
        <v>69</v>
      </c>
      <c r="AX471" t="s">
        <v>867</v>
      </c>
      <c r="AY471" t="s">
        <v>69</v>
      </c>
    </row>
    <row r="472" ht="17.25" spans="25:51">
      <c r="Y472" s="87"/>
      <c r="Z472">
        <f t="shared" si="46"/>
        <v>0</v>
      </c>
      <c r="AA472" t="str">
        <f t="shared" si="44"/>
        <v>曹路支行</v>
      </c>
      <c r="AB472" s="82" t="s">
        <v>226</v>
      </c>
      <c r="AC472" s="82">
        <v>1</v>
      </c>
      <c r="AD472" s="82">
        <v>0</v>
      </c>
      <c r="AE472" s="82">
        <v>3</v>
      </c>
      <c r="AF472" s="82">
        <v>210000</v>
      </c>
      <c r="AG472" t="str">
        <f t="shared" si="45"/>
        <v>曹路支行</v>
      </c>
      <c r="AI472" s="90" t="s">
        <v>76</v>
      </c>
      <c r="AJ472" s="90" t="s">
        <v>69</v>
      </c>
      <c r="AX472" t="s">
        <v>76</v>
      </c>
      <c r="AY472" t="s">
        <v>69</v>
      </c>
    </row>
    <row r="473" ht="17.25" spans="25:51">
      <c r="Y473" s="87"/>
      <c r="Z473">
        <f t="shared" si="46"/>
        <v>0</v>
      </c>
      <c r="AA473">
        <f t="shared" si="44"/>
        <v>0</v>
      </c>
      <c r="AB473" s="82" t="s">
        <v>868</v>
      </c>
      <c r="AC473" s="82">
        <v>0</v>
      </c>
      <c r="AD473" s="82">
        <v>0</v>
      </c>
      <c r="AE473" s="82">
        <v>0</v>
      </c>
      <c r="AF473" s="82">
        <v>0</v>
      </c>
      <c r="AG473">
        <f t="shared" si="45"/>
        <v>0</v>
      </c>
      <c r="AI473" s="90" t="s">
        <v>63</v>
      </c>
      <c r="AJ473" s="90" t="s">
        <v>69</v>
      </c>
      <c r="AX473" t="s">
        <v>63</v>
      </c>
      <c r="AY473" t="s">
        <v>69</v>
      </c>
    </row>
    <row r="474" ht="17.25" spans="25:51">
      <c r="Y474" s="87"/>
      <c r="Z474">
        <f t="shared" si="46"/>
        <v>0</v>
      </c>
      <c r="AA474" t="str">
        <f t="shared" si="44"/>
        <v>金海华城分理处</v>
      </c>
      <c r="AB474" s="82" t="s">
        <v>869</v>
      </c>
      <c r="AC474" s="82">
        <v>0</v>
      </c>
      <c r="AD474" s="82">
        <v>0</v>
      </c>
      <c r="AE474" s="82">
        <v>0</v>
      </c>
      <c r="AF474" s="82">
        <v>0</v>
      </c>
      <c r="AG474" t="str">
        <f t="shared" si="45"/>
        <v>金海华城分理处</v>
      </c>
      <c r="AI474" s="95" t="s">
        <v>496</v>
      </c>
      <c r="AJ474" s="90" t="s">
        <v>69</v>
      </c>
      <c r="AX474" t="s">
        <v>496</v>
      </c>
      <c r="AY474" t="s">
        <v>69</v>
      </c>
    </row>
    <row r="475" ht="17.25" spans="25:51">
      <c r="Y475" s="87"/>
      <c r="Z475">
        <f t="shared" si="46"/>
        <v>0</v>
      </c>
      <c r="AA475" t="str">
        <f t="shared" si="44"/>
        <v>川沙支行</v>
      </c>
      <c r="AB475" s="82" t="s">
        <v>175</v>
      </c>
      <c r="AC475" s="82">
        <v>0</v>
      </c>
      <c r="AD475" s="82">
        <v>0</v>
      </c>
      <c r="AE475" s="82">
        <v>0</v>
      </c>
      <c r="AF475" s="82">
        <v>0</v>
      </c>
      <c r="AG475" t="str">
        <f t="shared" si="45"/>
        <v>川沙支行</v>
      </c>
      <c r="AI475" s="96" t="s">
        <v>871</v>
      </c>
      <c r="AJ475" s="90" t="s">
        <v>69</v>
      </c>
      <c r="AX475" t="s">
        <v>871</v>
      </c>
      <c r="AY475" t="s">
        <v>69</v>
      </c>
    </row>
    <row r="476" ht="17.25" spans="25:51">
      <c r="Y476" s="87"/>
      <c r="Z476">
        <f t="shared" si="46"/>
        <v>0</v>
      </c>
      <c r="AA476">
        <f t="shared" si="44"/>
        <v>0</v>
      </c>
      <c r="AB476" s="82" t="s">
        <v>870</v>
      </c>
      <c r="AC476" s="82">
        <v>0</v>
      </c>
      <c r="AD476" s="82">
        <v>0</v>
      </c>
      <c r="AE476" s="82">
        <v>0</v>
      </c>
      <c r="AF476" s="82">
        <v>0</v>
      </c>
      <c r="AG476">
        <f t="shared" si="45"/>
        <v>0</v>
      </c>
      <c r="AI476" s="90" t="s">
        <v>727</v>
      </c>
      <c r="AJ476" s="90" t="s">
        <v>69</v>
      </c>
      <c r="AX476" t="s">
        <v>727</v>
      </c>
      <c r="AY476" t="s">
        <v>69</v>
      </c>
    </row>
    <row r="477" ht="17.25" spans="25:51">
      <c r="Y477" s="87"/>
      <c r="Z477">
        <f t="shared" si="46"/>
        <v>0</v>
      </c>
      <c r="AA477" t="str">
        <f t="shared" si="44"/>
        <v>六团支行</v>
      </c>
      <c r="AB477" s="82" t="s">
        <v>872</v>
      </c>
      <c r="AC477" s="82">
        <v>0</v>
      </c>
      <c r="AD477" s="82">
        <v>0</v>
      </c>
      <c r="AE477" s="82">
        <v>0</v>
      </c>
      <c r="AF477" s="82">
        <v>0</v>
      </c>
      <c r="AG477" t="str">
        <f t="shared" si="45"/>
        <v>六团支行</v>
      </c>
      <c r="AI477" s="90" t="s">
        <v>755</v>
      </c>
      <c r="AJ477" s="90" t="s">
        <v>69</v>
      </c>
      <c r="AX477" t="s">
        <v>755</v>
      </c>
      <c r="AY477" t="s">
        <v>69</v>
      </c>
    </row>
    <row r="478" ht="17.25" spans="25:51">
      <c r="Y478" s="87"/>
      <c r="Z478">
        <f t="shared" si="46"/>
        <v>0</v>
      </c>
      <c r="AA478" t="str">
        <f t="shared" si="44"/>
        <v>授信审批部</v>
      </c>
      <c r="AB478" s="82" t="s">
        <v>554</v>
      </c>
      <c r="AC478" s="82">
        <v>0</v>
      </c>
      <c r="AD478" s="82">
        <v>0</v>
      </c>
      <c r="AE478" s="82">
        <v>0</v>
      </c>
      <c r="AF478" s="82">
        <v>0</v>
      </c>
      <c r="AG478" t="str">
        <f t="shared" si="45"/>
        <v>授信审批部</v>
      </c>
      <c r="AI478" s="90" t="s">
        <v>500</v>
      </c>
      <c r="AJ478" s="90" t="s">
        <v>69</v>
      </c>
      <c r="AX478" t="s">
        <v>500</v>
      </c>
      <c r="AY478" t="s">
        <v>69</v>
      </c>
    </row>
    <row r="479" ht="17.25" spans="25:51">
      <c r="Y479" s="87"/>
      <c r="Z479">
        <f t="shared" si="46"/>
        <v>0</v>
      </c>
      <c r="AA479" t="str">
        <f t="shared" si="44"/>
        <v>营业部</v>
      </c>
      <c r="AB479" s="82" t="s">
        <v>420</v>
      </c>
      <c r="AC479" s="82">
        <v>0</v>
      </c>
      <c r="AD479" s="82">
        <v>0</v>
      </c>
      <c r="AE479" s="82">
        <v>0</v>
      </c>
      <c r="AF479" s="82">
        <v>0</v>
      </c>
      <c r="AG479" t="str">
        <f t="shared" si="45"/>
        <v>营业部</v>
      </c>
      <c r="AI479" s="90" t="s">
        <v>569</v>
      </c>
      <c r="AJ479" s="90" t="s">
        <v>69</v>
      </c>
      <c r="AX479" t="s">
        <v>569</v>
      </c>
      <c r="AY479" t="s">
        <v>69</v>
      </c>
    </row>
    <row r="480" ht="17.25" spans="25:51">
      <c r="Y480" s="87"/>
      <c r="Z480">
        <f t="shared" si="46"/>
        <v>0</v>
      </c>
      <c r="AA480" t="str">
        <f t="shared" si="44"/>
        <v>六团支行</v>
      </c>
      <c r="AB480" s="82" t="s">
        <v>422</v>
      </c>
      <c r="AC480" s="82">
        <v>0</v>
      </c>
      <c r="AD480" s="82">
        <v>0</v>
      </c>
      <c r="AE480" s="82">
        <v>0</v>
      </c>
      <c r="AF480" s="82">
        <v>22000</v>
      </c>
      <c r="AG480" t="str">
        <f t="shared" si="45"/>
        <v>六团支行</v>
      </c>
      <c r="AI480" s="90" t="s">
        <v>820</v>
      </c>
      <c r="AJ480" s="90" t="s">
        <v>69</v>
      </c>
      <c r="AX480" t="s">
        <v>820</v>
      </c>
      <c r="AY480" t="s">
        <v>69</v>
      </c>
    </row>
    <row r="481" ht="17.25" spans="25:51">
      <c r="Y481" s="87"/>
      <c r="Z481">
        <f t="shared" si="46"/>
        <v>0</v>
      </c>
      <c r="AA481" t="str">
        <f t="shared" si="44"/>
        <v>运营管理部</v>
      </c>
      <c r="AB481" s="82" t="s">
        <v>363</v>
      </c>
      <c r="AC481" s="82">
        <v>0</v>
      </c>
      <c r="AD481" s="82">
        <v>0</v>
      </c>
      <c r="AE481" s="82">
        <v>0</v>
      </c>
      <c r="AF481" s="82">
        <v>0</v>
      </c>
      <c r="AG481" t="str">
        <f t="shared" si="45"/>
        <v>运营管理部</v>
      </c>
      <c r="AI481" s="90" t="s">
        <v>873</v>
      </c>
      <c r="AJ481" s="90" t="s">
        <v>69</v>
      </c>
      <c r="AX481" t="s">
        <v>873</v>
      </c>
      <c r="AY481" t="s">
        <v>69</v>
      </c>
    </row>
    <row r="482" ht="17.25" spans="25:51">
      <c r="Y482" s="87"/>
      <c r="Z482">
        <f t="shared" si="46"/>
        <v>0</v>
      </c>
      <c r="AA482" t="str">
        <f t="shared" si="44"/>
        <v>金桥支行</v>
      </c>
      <c r="AB482" s="82" t="s">
        <v>850</v>
      </c>
      <c r="AC482" s="82">
        <v>0</v>
      </c>
      <c r="AD482" s="82">
        <v>0</v>
      </c>
      <c r="AE482" s="82">
        <v>1</v>
      </c>
      <c r="AF482" s="82">
        <v>0</v>
      </c>
      <c r="AG482" t="str">
        <f t="shared" si="45"/>
        <v>金桥支行</v>
      </c>
      <c r="AI482" s="95" t="s">
        <v>874</v>
      </c>
      <c r="AJ482" s="90" t="s">
        <v>69</v>
      </c>
      <c r="AX482" t="s">
        <v>874</v>
      </c>
      <c r="AY482" t="s">
        <v>69</v>
      </c>
    </row>
    <row r="483" ht="17.25" spans="25:51">
      <c r="Y483" s="87"/>
      <c r="Z483">
        <f t="shared" si="46"/>
        <v>0</v>
      </c>
      <c r="AA483" t="str">
        <f t="shared" si="44"/>
        <v>投行机构部</v>
      </c>
      <c r="AB483" s="82" t="s">
        <v>572</v>
      </c>
      <c r="AC483" s="82">
        <v>0</v>
      </c>
      <c r="AD483" s="82">
        <v>0</v>
      </c>
      <c r="AE483" s="82">
        <v>0</v>
      </c>
      <c r="AF483" s="82">
        <v>0</v>
      </c>
      <c r="AG483" t="str">
        <f t="shared" si="45"/>
        <v>投行机构部</v>
      </c>
      <c r="AI483" s="96" t="s">
        <v>115</v>
      </c>
      <c r="AJ483" s="90" t="s">
        <v>111</v>
      </c>
      <c r="AX483" t="s">
        <v>115</v>
      </c>
      <c r="AY483" t="s">
        <v>111</v>
      </c>
    </row>
    <row r="484" ht="17.25" spans="25:51">
      <c r="Y484" s="87"/>
      <c r="Z484">
        <f t="shared" si="46"/>
        <v>0</v>
      </c>
      <c r="AA484" t="str">
        <f t="shared" si="44"/>
        <v>三林支行</v>
      </c>
      <c r="AB484" s="82" t="s">
        <v>734</v>
      </c>
      <c r="AC484" s="82">
        <v>0</v>
      </c>
      <c r="AD484" s="82">
        <v>0</v>
      </c>
      <c r="AE484" s="82">
        <v>0</v>
      </c>
      <c r="AF484" s="82">
        <v>0</v>
      </c>
      <c r="AG484" t="str">
        <f t="shared" si="45"/>
        <v>三林支行</v>
      </c>
      <c r="AI484" s="90" t="s">
        <v>349</v>
      </c>
      <c r="AJ484" s="90" t="s">
        <v>111</v>
      </c>
      <c r="AX484" t="s">
        <v>349</v>
      </c>
      <c r="AY484" t="s">
        <v>111</v>
      </c>
    </row>
    <row r="485" ht="17.25" spans="25:51">
      <c r="Y485" s="87"/>
      <c r="Z485">
        <f t="shared" si="46"/>
        <v>0</v>
      </c>
      <c r="AA485" t="str">
        <f t="shared" si="44"/>
        <v>三林支行</v>
      </c>
      <c r="AB485" s="82" t="s">
        <v>715</v>
      </c>
      <c r="AC485" s="82">
        <v>0</v>
      </c>
      <c r="AD485" s="82">
        <v>0</v>
      </c>
      <c r="AE485" s="82">
        <v>0</v>
      </c>
      <c r="AF485" s="82">
        <v>0</v>
      </c>
      <c r="AG485" t="str">
        <f t="shared" si="45"/>
        <v>三林支行</v>
      </c>
      <c r="AI485" s="90" t="s">
        <v>71</v>
      </c>
      <c r="AJ485" s="90" t="s">
        <v>111</v>
      </c>
      <c r="AX485" t="s">
        <v>71</v>
      </c>
      <c r="AY485" t="s">
        <v>111</v>
      </c>
    </row>
    <row r="486" ht="17.25" spans="25:51">
      <c r="Y486" s="87"/>
      <c r="Z486">
        <f t="shared" si="46"/>
        <v>0</v>
      </c>
      <c r="AA486" t="str">
        <f t="shared" si="44"/>
        <v>高桥支行</v>
      </c>
      <c r="AB486" s="82" t="s">
        <v>875</v>
      </c>
      <c r="AC486" s="82">
        <v>0</v>
      </c>
      <c r="AD486" s="82">
        <v>0</v>
      </c>
      <c r="AE486" s="82">
        <v>0</v>
      </c>
      <c r="AF486" s="82">
        <v>0</v>
      </c>
      <c r="AG486" t="str">
        <f t="shared" si="45"/>
        <v>高桥支行</v>
      </c>
      <c r="AI486" s="90" t="s">
        <v>432</v>
      </c>
      <c r="AJ486" s="90" t="s">
        <v>111</v>
      </c>
      <c r="AX486" t="s">
        <v>432</v>
      </c>
      <c r="AY486" t="s">
        <v>111</v>
      </c>
    </row>
    <row r="487" ht="17.25" spans="25:51">
      <c r="Y487" s="87"/>
      <c r="Z487">
        <f t="shared" si="46"/>
        <v>0</v>
      </c>
      <c r="AA487" t="str">
        <f t="shared" si="44"/>
        <v>香山分理处</v>
      </c>
      <c r="AB487" s="82" t="s">
        <v>425</v>
      </c>
      <c r="AC487" s="82">
        <v>0</v>
      </c>
      <c r="AD487" s="82">
        <v>50000</v>
      </c>
      <c r="AE487" s="82">
        <v>0</v>
      </c>
      <c r="AF487" s="82">
        <v>50000</v>
      </c>
      <c r="AG487" t="str">
        <f t="shared" si="45"/>
        <v>香山分理处</v>
      </c>
      <c r="AI487" s="90" t="s">
        <v>411</v>
      </c>
      <c r="AJ487" s="90" t="s">
        <v>111</v>
      </c>
      <c r="AX487" t="s">
        <v>411</v>
      </c>
      <c r="AY487" t="s">
        <v>111</v>
      </c>
    </row>
    <row r="488" ht="17.25" spans="25:51">
      <c r="Y488" s="87"/>
      <c r="Z488">
        <f t="shared" si="46"/>
        <v>0</v>
      </c>
      <c r="AA488" t="str">
        <f t="shared" si="44"/>
        <v>运营管理部</v>
      </c>
      <c r="AB488" s="82" t="s">
        <v>366</v>
      </c>
      <c r="AC488" s="82">
        <v>0</v>
      </c>
      <c r="AD488" s="82">
        <v>0</v>
      </c>
      <c r="AE488" s="82">
        <v>0</v>
      </c>
      <c r="AF488" s="82">
        <v>0</v>
      </c>
      <c r="AG488" t="str">
        <f t="shared" si="45"/>
        <v>运营管理部</v>
      </c>
      <c r="AI488" s="90" t="s">
        <v>876</v>
      </c>
      <c r="AJ488" s="90" t="s">
        <v>111</v>
      </c>
      <c r="AX488" t="s">
        <v>876</v>
      </c>
      <c r="AY488" t="s">
        <v>111</v>
      </c>
    </row>
    <row r="489" ht="17.25" spans="25:51">
      <c r="Y489" s="87"/>
      <c r="Z489">
        <f t="shared" si="46"/>
        <v>0</v>
      </c>
      <c r="AA489" t="str">
        <f t="shared" si="44"/>
        <v>办公室</v>
      </c>
      <c r="AB489" s="82" t="s">
        <v>60</v>
      </c>
      <c r="AC489" s="82">
        <v>0</v>
      </c>
      <c r="AD489" s="82">
        <v>0</v>
      </c>
      <c r="AE489" s="82">
        <v>0</v>
      </c>
      <c r="AF489" s="82">
        <v>0</v>
      </c>
      <c r="AG489" t="str">
        <f t="shared" si="45"/>
        <v>办公室</v>
      </c>
      <c r="AI489" s="95" t="s">
        <v>877</v>
      </c>
      <c r="AJ489" s="90" t="s">
        <v>111</v>
      </c>
      <c r="AX489" t="s">
        <v>877</v>
      </c>
      <c r="AY489" t="s">
        <v>111</v>
      </c>
    </row>
    <row r="490" ht="17.25" spans="25:51">
      <c r="Y490" s="87"/>
      <c r="Z490">
        <f t="shared" si="46"/>
        <v>0</v>
      </c>
      <c r="AA490" t="str">
        <f t="shared" si="44"/>
        <v>江镇支行</v>
      </c>
      <c r="AB490" s="82" t="s">
        <v>428</v>
      </c>
      <c r="AC490" s="82">
        <v>0</v>
      </c>
      <c r="AD490" s="82">
        <v>0</v>
      </c>
      <c r="AE490" s="82">
        <v>0</v>
      </c>
      <c r="AF490" s="82">
        <v>0</v>
      </c>
      <c r="AG490" t="str">
        <f t="shared" si="45"/>
        <v>江镇支行</v>
      </c>
      <c r="AI490" s="96" t="s">
        <v>391</v>
      </c>
      <c r="AJ490" s="90" t="s">
        <v>111</v>
      </c>
      <c r="AX490" t="s">
        <v>391</v>
      </c>
      <c r="AY490" t="s">
        <v>111</v>
      </c>
    </row>
    <row r="491" ht="17.25" spans="25:51">
      <c r="Y491" s="87"/>
      <c r="Z491">
        <f t="shared" si="46"/>
        <v>0</v>
      </c>
      <c r="AA491" t="str">
        <f t="shared" si="44"/>
        <v>严桥支行</v>
      </c>
      <c r="AB491" s="82" t="s">
        <v>431</v>
      </c>
      <c r="AC491" s="82">
        <v>0</v>
      </c>
      <c r="AD491" s="82">
        <v>0</v>
      </c>
      <c r="AE491" s="82">
        <v>0</v>
      </c>
      <c r="AF491" s="82">
        <v>0</v>
      </c>
      <c r="AG491" t="str">
        <f t="shared" si="45"/>
        <v>严桥支行</v>
      </c>
      <c r="AI491" s="90" t="s">
        <v>248</v>
      </c>
      <c r="AJ491" s="90" t="s">
        <v>213</v>
      </c>
      <c r="AX491" t="s">
        <v>248</v>
      </c>
      <c r="AY491" t="s">
        <v>213</v>
      </c>
    </row>
    <row r="492" ht="17.25" spans="25:51">
      <c r="Y492" s="87"/>
      <c r="Z492">
        <f t="shared" si="46"/>
        <v>0</v>
      </c>
      <c r="AA492" t="str">
        <f t="shared" si="44"/>
        <v>蔡路支行</v>
      </c>
      <c r="AB492" s="82" t="s">
        <v>434</v>
      </c>
      <c r="AC492" s="82">
        <v>0</v>
      </c>
      <c r="AD492" s="82">
        <v>0</v>
      </c>
      <c r="AE492" s="82">
        <v>0</v>
      </c>
      <c r="AF492" s="82">
        <v>0</v>
      </c>
      <c r="AG492" t="str">
        <f t="shared" si="45"/>
        <v>蔡路支行</v>
      </c>
      <c r="AI492" s="90" t="s">
        <v>139</v>
      </c>
      <c r="AJ492" s="90" t="s">
        <v>213</v>
      </c>
      <c r="AX492" t="s">
        <v>139</v>
      </c>
      <c r="AY492" t="s">
        <v>213</v>
      </c>
    </row>
    <row r="493" ht="17.25" spans="25:51">
      <c r="Y493" s="87"/>
      <c r="Z493">
        <f t="shared" si="46"/>
        <v>0</v>
      </c>
      <c r="AA493" t="str">
        <f t="shared" si="44"/>
        <v>唐镇支行</v>
      </c>
      <c r="AB493" s="82" t="s">
        <v>878</v>
      </c>
      <c r="AC493" s="82">
        <v>0</v>
      </c>
      <c r="AD493" s="82">
        <v>0</v>
      </c>
      <c r="AE493" s="82">
        <v>0</v>
      </c>
      <c r="AF493" s="82">
        <v>0</v>
      </c>
      <c r="AG493" t="str">
        <f t="shared" si="45"/>
        <v>唐镇支行</v>
      </c>
      <c r="AI493" s="90" t="s">
        <v>446</v>
      </c>
      <c r="AJ493" s="90" t="s">
        <v>213</v>
      </c>
      <c r="AX493" t="s">
        <v>446</v>
      </c>
      <c r="AY493" t="s">
        <v>213</v>
      </c>
    </row>
    <row r="494" ht="17.25" spans="25:51">
      <c r="Y494" s="87"/>
      <c r="Z494">
        <f t="shared" si="46"/>
        <v>0</v>
      </c>
      <c r="AA494" t="str">
        <f t="shared" si="44"/>
        <v>北蔡支行</v>
      </c>
      <c r="AB494" s="82" t="s">
        <v>787</v>
      </c>
      <c r="AC494" s="82">
        <v>0</v>
      </c>
      <c r="AD494" s="82">
        <v>0</v>
      </c>
      <c r="AE494" s="82">
        <v>0</v>
      </c>
      <c r="AF494" s="82">
        <v>24000</v>
      </c>
      <c r="AG494" t="str">
        <f t="shared" si="45"/>
        <v>北蔡支行</v>
      </c>
      <c r="AI494" s="90" t="s">
        <v>421</v>
      </c>
      <c r="AJ494" s="90" t="s">
        <v>213</v>
      </c>
      <c r="AX494" t="s">
        <v>421</v>
      </c>
      <c r="AY494" t="s">
        <v>213</v>
      </c>
    </row>
    <row r="495" ht="17.25" spans="25:51">
      <c r="Y495" s="87"/>
      <c r="Z495">
        <f t="shared" si="46"/>
        <v>0</v>
      </c>
      <c r="AA495" t="str">
        <f t="shared" si="44"/>
        <v>运营管理部业务保障部</v>
      </c>
      <c r="AB495" s="82" t="s">
        <v>439</v>
      </c>
      <c r="AC495" s="82">
        <v>0</v>
      </c>
      <c r="AD495" s="82">
        <v>0</v>
      </c>
      <c r="AE495" s="82">
        <v>0</v>
      </c>
      <c r="AF495" s="82">
        <v>0</v>
      </c>
      <c r="AG495" t="str">
        <f t="shared" si="45"/>
        <v>运营管理部业务保障部</v>
      </c>
      <c r="AI495" s="90" t="s">
        <v>616</v>
      </c>
      <c r="AJ495" s="90" t="s">
        <v>213</v>
      </c>
      <c r="AX495" t="s">
        <v>616</v>
      </c>
      <c r="AY495" t="s">
        <v>213</v>
      </c>
    </row>
    <row r="496" ht="17.25" spans="25:51">
      <c r="Y496" s="87"/>
      <c r="Z496">
        <f t="shared" si="46"/>
        <v>0</v>
      </c>
      <c r="AA496" t="str">
        <f t="shared" si="44"/>
        <v>零售市场部</v>
      </c>
      <c r="AB496" s="82" t="s">
        <v>618</v>
      </c>
      <c r="AC496" s="82">
        <v>0</v>
      </c>
      <c r="AD496" s="82">
        <v>0</v>
      </c>
      <c r="AE496" s="82">
        <v>0</v>
      </c>
      <c r="AF496" s="82">
        <v>0</v>
      </c>
      <c r="AG496" t="str">
        <f t="shared" si="45"/>
        <v>零售市场部</v>
      </c>
      <c r="AI496" s="90" t="s">
        <v>880</v>
      </c>
      <c r="AJ496" s="90" t="s">
        <v>213</v>
      </c>
      <c r="AX496" t="s">
        <v>880</v>
      </c>
      <c r="AY496" t="s">
        <v>213</v>
      </c>
    </row>
    <row r="497" ht="17.25" spans="25:51">
      <c r="Y497" s="87"/>
      <c r="Z497">
        <f t="shared" si="46"/>
        <v>0</v>
      </c>
      <c r="AA497">
        <f t="shared" si="44"/>
        <v>0</v>
      </c>
      <c r="AB497" s="82" t="s">
        <v>879</v>
      </c>
      <c r="AC497" s="82">
        <v>0</v>
      </c>
      <c r="AD497" s="82">
        <v>0</v>
      </c>
      <c r="AE497" s="82">
        <v>0</v>
      </c>
      <c r="AF497" s="82">
        <v>0</v>
      </c>
      <c r="AG497">
        <f t="shared" si="45"/>
        <v>0</v>
      </c>
      <c r="AI497" s="93" t="s">
        <v>882</v>
      </c>
      <c r="AJ497" s="90" t="s">
        <v>213</v>
      </c>
      <c r="AX497" t="s">
        <v>882</v>
      </c>
      <c r="AY497" t="s">
        <v>213</v>
      </c>
    </row>
    <row r="498" ht="17.25" spans="25:51">
      <c r="Y498" s="87"/>
      <c r="Z498">
        <f t="shared" si="46"/>
        <v>0</v>
      </c>
      <c r="AA498" t="str">
        <f t="shared" si="44"/>
        <v>王港支行</v>
      </c>
      <c r="AB498" s="82" t="s">
        <v>881</v>
      </c>
      <c r="AC498" s="82">
        <v>0</v>
      </c>
      <c r="AD498" s="82">
        <v>0</v>
      </c>
      <c r="AE498" s="82">
        <v>0</v>
      </c>
      <c r="AF498" s="82">
        <v>0</v>
      </c>
      <c r="AG498" t="str">
        <f t="shared" si="45"/>
        <v>王港支行</v>
      </c>
      <c r="AI498" s="94" t="s">
        <v>606</v>
      </c>
      <c r="AJ498" s="90" t="s">
        <v>133</v>
      </c>
      <c r="AX498" t="s">
        <v>606</v>
      </c>
      <c r="AY498" t="s">
        <v>133</v>
      </c>
    </row>
    <row r="499" ht="17.25" spans="25:51">
      <c r="Y499" s="87"/>
      <c r="Z499">
        <f t="shared" si="46"/>
        <v>0</v>
      </c>
      <c r="AA499">
        <f t="shared" si="44"/>
        <v>0</v>
      </c>
      <c r="AB499" s="82" t="s">
        <v>883</v>
      </c>
      <c r="AC499" s="82">
        <v>0</v>
      </c>
      <c r="AD499" s="82">
        <v>0</v>
      </c>
      <c r="AE499" s="82">
        <v>0</v>
      </c>
      <c r="AF499" s="82">
        <v>0</v>
      </c>
      <c r="AG499">
        <f t="shared" si="45"/>
        <v>0</v>
      </c>
      <c r="AI499" s="95" t="s">
        <v>145</v>
      </c>
      <c r="AJ499" s="90" t="s">
        <v>133</v>
      </c>
      <c r="AX499" t="s">
        <v>145</v>
      </c>
      <c r="AY499" t="s">
        <v>133</v>
      </c>
    </row>
    <row r="500" ht="17.25" spans="25:51">
      <c r="Y500" s="87"/>
      <c r="Z500">
        <f t="shared" si="46"/>
        <v>0</v>
      </c>
      <c r="AA500">
        <f t="shared" si="44"/>
        <v>0</v>
      </c>
      <c r="AB500" s="82" t="s">
        <v>884</v>
      </c>
      <c r="AC500" s="82">
        <v>0</v>
      </c>
      <c r="AD500" s="82">
        <v>0</v>
      </c>
      <c r="AE500" s="82">
        <v>0</v>
      </c>
      <c r="AF500" s="82">
        <v>0</v>
      </c>
      <c r="AG500">
        <f t="shared" si="45"/>
        <v>0</v>
      </c>
      <c r="AI500" s="90" t="s">
        <v>869</v>
      </c>
      <c r="AJ500" s="90" t="s">
        <v>133</v>
      </c>
      <c r="AX500" t="s">
        <v>869</v>
      </c>
      <c r="AY500" t="s">
        <v>133</v>
      </c>
    </row>
    <row r="501" ht="17.25" spans="25:51">
      <c r="Y501" s="87"/>
      <c r="Z501">
        <f t="shared" si="46"/>
        <v>0</v>
      </c>
      <c r="AA501" t="str">
        <f t="shared" si="44"/>
        <v>高东支行</v>
      </c>
      <c r="AB501" s="82" t="s">
        <v>885</v>
      </c>
      <c r="AC501" s="82">
        <v>0</v>
      </c>
      <c r="AD501" s="82">
        <v>5000</v>
      </c>
      <c r="AE501" s="82">
        <v>0</v>
      </c>
      <c r="AF501" s="82">
        <v>5000</v>
      </c>
      <c r="AG501" t="str">
        <f t="shared" si="45"/>
        <v>高东支行</v>
      </c>
      <c r="AI501" s="96" t="s">
        <v>233</v>
      </c>
      <c r="AJ501" s="90" t="s">
        <v>133</v>
      </c>
      <c r="AX501" t="s">
        <v>233</v>
      </c>
      <c r="AY501" t="s">
        <v>133</v>
      </c>
    </row>
    <row r="502" ht="17.25" spans="25:51">
      <c r="Y502" s="87"/>
      <c r="Z502">
        <f t="shared" si="46"/>
        <v>0</v>
      </c>
      <c r="AA502" t="str">
        <f t="shared" si="44"/>
        <v>花木支行</v>
      </c>
      <c r="AB502" s="82" t="s">
        <v>683</v>
      </c>
      <c r="AC502" s="82">
        <v>0</v>
      </c>
      <c r="AD502" s="82">
        <v>0</v>
      </c>
      <c r="AE502" s="82">
        <v>0</v>
      </c>
      <c r="AF502" s="82">
        <v>80000</v>
      </c>
      <c r="AG502" t="str">
        <f t="shared" si="45"/>
        <v>花木支行</v>
      </c>
      <c r="AI502" s="90" t="s">
        <v>426</v>
      </c>
      <c r="AJ502" s="90" t="s">
        <v>133</v>
      </c>
      <c r="AX502" t="s">
        <v>426</v>
      </c>
      <c r="AY502" t="s">
        <v>133</v>
      </c>
    </row>
    <row r="503" ht="17.25" spans="25:51">
      <c r="Y503" s="87"/>
      <c r="Z503">
        <f t="shared" si="46"/>
        <v>0</v>
      </c>
      <c r="AA503" t="str">
        <f t="shared" si="44"/>
        <v>北蔡支行</v>
      </c>
      <c r="AB503" s="82" t="s">
        <v>792</v>
      </c>
      <c r="AC503" s="82">
        <v>0</v>
      </c>
      <c r="AD503" s="82">
        <v>0</v>
      </c>
      <c r="AE503" s="82">
        <v>0</v>
      </c>
      <c r="AF503" s="82">
        <v>0</v>
      </c>
      <c r="AG503" t="str">
        <f t="shared" si="45"/>
        <v>北蔡支行</v>
      </c>
      <c r="AI503" s="90" t="s">
        <v>886</v>
      </c>
      <c r="AJ503" s="90" t="s">
        <v>133</v>
      </c>
      <c r="AX503" t="s">
        <v>886</v>
      </c>
      <c r="AY503" t="s">
        <v>133</v>
      </c>
    </row>
    <row r="504" ht="17.25" spans="25:51">
      <c r="Y504" s="87"/>
      <c r="Z504">
        <f t="shared" si="46"/>
        <v>0</v>
      </c>
      <c r="AA504" t="str">
        <f t="shared" si="44"/>
        <v>唐镇支行</v>
      </c>
      <c r="AB504" s="82" t="s">
        <v>437</v>
      </c>
      <c r="AC504" s="82">
        <v>0</v>
      </c>
      <c r="AD504" s="82">
        <v>0</v>
      </c>
      <c r="AE504" s="82">
        <v>0</v>
      </c>
      <c r="AF504" s="82">
        <v>0</v>
      </c>
      <c r="AG504" t="str">
        <f t="shared" si="45"/>
        <v>唐镇支行</v>
      </c>
      <c r="AI504" s="90" t="s">
        <v>887</v>
      </c>
      <c r="AJ504" s="90" t="s">
        <v>133</v>
      </c>
      <c r="AX504" t="s">
        <v>887</v>
      </c>
      <c r="AY504" t="s">
        <v>133</v>
      </c>
    </row>
    <row r="505" ht="17.25" spans="25:51">
      <c r="Y505" s="87"/>
      <c r="Z505">
        <f t="shared" si="46"/>
        <v>0</v>
      </c>
      <c r="AA505" t="str">
        <f t="shared" si="44"/>
        <v>东波分理处</v>
      </c>
      <c r="AB505" s="82" t="s">
        <v>440</v>
      </c>
      <c r="AC505" s="82">
        <v>0</v>
      </c>
      <c r="AD505" s="82">
        <v>0</v>
      </c>
      <c r="AE505" s="82">
        <v>0</v>
      </c>
      <c r="AF505" s="82">
        <v>0</v>
      </c>
      <c r="AG505" t="str">
        <f t="shared" si="45"/>
        <v>东波分理处</v>
      </c>
      <c r="AI505" s="90" t="s">
        <v>889</v>
      </c>
      <c r="AJ505" s="90" t="s">
        <v>133</v>
      </c>
      <c r="AX505" t="s">
        <v>889</v>
      </c>
      <c r="AY505" t="s">
        <v>133</v>
      </c>
    </row>
    <row r="506" ht="17.25" spans="25:51">
      <c r="Y506" s="87"/>
      <c r="Z506">
        <f t="shared" si="46"/>
        <v>0</v>
      </c>
      <c r="AA506">
        <f t="shared" si="44"/>
        <v>0</v>
      </c>
      <c r="AB506" s="82" t="s">
        <v>888</v>
      </c>
      <c r="AC506" s="82">
        <v>0</v>
      </c>
      <c r="AD506" s="82">
        <v>0</v>
      </c>
      <c r="AE506" s="82">
        <v>0</v>
      </c>
      <c r="AF506" s="82">
        <v>0</v>
      </c>
      <c r="AG506">
        <f t="shared" si="45"/>
        <v>0</v>
      </c>
      <c r="AI506" s="90" t="s">
        <v>834</v>
      </c>
      <c r="AJ506" s="90" t="s">
        <v>114</v>
      </c>
      <c r="AX506" t="s">
        <v>834</v>
      </c>
      <c r="AY506" t="s">
        <v>114</v>
      </c>
    </row>
    <row r="507" ht="17.25" spans="25:51">
      <c r="Y507" s="87"/>
      <c r="Z507">
        <f t="shared" si="46"/>
        <v>0</v>
      </c>
      <c r="AA507">
        <f t="shared" si="44"/>
        <v>0</v>
      </c>
      <c r="AB507" s="82" t="s">
        <v>890</v>
      </c>
      <c r="AC507" s="82">
        <v>0</v>
      </c>
      <c r="AD507" s="82">
        <v>0</v>
      </c>
      <c r="AE507" s="82">
        <v>0</v>
      </c>
      <c r="AF507" s="82">
        <v>0</v>
      </c>
      <c r="AG507">
        <f t="shared" si="45"/>
        <v>0</v>
      </c>
      <c r="AI507" s="90" t="s">
        <v>875</v>
      </c>
      <c r="AJ507" s="90" t="s">
        <v>114</v>
      </c>
      <c r="AX507" t="s">
        <v>875</v>
      </c>
      <c r="AY507" t="s">
        <v>114</v>
      </c>
    </row>
    <row r="508" ht="17.25" spans="25:51">
      <c r="Y508" s="87"/>
      <c r="Z508">
        <f t="shared" si="46"/>
        <v>0</v>
      </c>
      <c r="AA508">
        <f t="shared" si="44"/>
        <v>0</v>
      </c>
      <c r="AB508" s="82" t="s">
        <v>891</v>
      </c>
      <c r="AC508" s="82">
        <v>0</v>
      </c>
      <c r="AD508" s="82">
        <v>0</v>
      </c>
      <c r="AE508" s="82">
        <v>0</v>
      </c>
      <c r="AF508" s="82">
        <v>0</v>
      </c>
      <c r="AG508">
        <f t="shared" si="45"/>
        <v>0</v>
      </c>
      <c r="AI508" s="90" t="s">
        <v>892</v>
      </c>
      <c r="AJ508" s="90" t="s">
        <v>114</v>
      </c>
      <c r="AX508" t="s">
        <v>892</v>
      </c>
      <c r="AY508" t="s">
        <v>114</v>
      </c>
    </row>
    <row r="509" ht="17.25" spans="25:51">
      <c r="Y509" s="87"/>
      <c r="Z509">
        <f t="shared" si="46"/>
        <v>0</v>
      </c>
      <c r="AA509" t="str">
        <f t="shared" si="44"/>
        <v>金桥支行</v>
      </c>
      <c r="AB509" s="82" t="s">
        <v>845</v>
      </c>
      <c r="AC509" s="82">
        <v>0</v>
      </c>
      <c r="AD509" s="82">
        <v>0</v>
      </c>
      <c r="AE509" s="82">
        <v>0</v>
      </c>
      <c r="AF509" s="82">
        <v>0</v>
      </c>
      <c r="AG509" t="str">
        <f t="shared" si="45"/>
        <v>金桥支行</v>
      </c>
      <c r="AI509" s="90" t="s">
        <v>634</v>
      </c>
      <c r="AJ509" s="90" t="s">
        <v>114</v>
      </c>
      <c r="AX509" t="s">
        <v>634</v>
      </c>
      <c r="AY509" t="s">
        <v>114</v>
      </c>
    </row>
    <row r="510" ht="17.25" spans="25:51">
      <c r="Y510" s="87"/>
      <c r="Z510">
        <f t="shared" si="46"/>
        <v>0</v>
      </c>
      <c r="AA510" t="str">
        <f t="shared" si="44"/>
        <v>风险管理部</v>
      </c>
      <c r="AB510" s="82" t="s">
        <v>485</v>
      </c>
      <c r="AC510" s="82">
        <v>0</v>
      </c>
      <c r="AD510" s="82">
        <v>0</v>
      </c>
      <c r="AE510" s="82">
        <v>0</v>
      </c>
      <c r="AF510" s="82">
        <v>0</v>
      </c>
      <c r="AG510" t="str">
        <f t="shared" si="45"/>
        <v>风险管理部</v>
      </c>
      <c r="AI510" s="90" t="s">
        <v>481</v>
      </c>
      <c r="AJ510" s="90" t="s">
        <v>114</v>
      </c>
      <c r="AX510" t="s">
        <v>481</v>
      </c>
      <c r="AY510" t="s">
        <v>114</v>
      </c>
    </row>
    <row r="511" ht="17.25" spans="25:51">
      <c r="Y511" s="87"/>
      <c r="Z511">
        <f t="shared" si="46"/>
        <v>0</v>
      </c>
      <c r="AA511">
        <f t="shared" si="44"/>
        <v>0</v>
      </c>
      <c r="AB511" s="82" t="s">
        <v>893</v>
      </c>
      <c r="AC511" s="82">
        <v>0</v>
      </c>
      <c r="AD511" s="82">
        <v>0</v>
      </c>
      <c r="AE511" s="82">
        <v>0</v>
      </c>
      <c r="AF511" s="82">
        <v>0</v>
      </c>
      <c r="AG511">
        <f t="shared" si="45"/>
        <v>0</v>
      </c>
      <c r="AI511" s="90" t="s">
        <v>508</v>
      </c>
      <c r="AJ511" s="90" t="s">
        <v>114</v>
      </c>
      <c r="AX511" t="s">
        <v>508</v>
      </c>
      <c r="AY511" t="s">
        <v>114</v>
      </c>
    </row>
    <row r="512" ht="17.25" spans="25:51">
      <c r="Y512" s="87"/>
      <c r="Z512">
        <f t="shared" si="46"/>
        <v>0</v>
      </c>
      <c r="AA512" t="str">
        <f t="shared" si="44"/>
        <v>运营管理部</v>
      </c>
      <c r="AB512" s="82" t="s">
        <v>367</v>
      </c>
      <c r="AC512" s="82">
        <v>0</v>
      </c>
      <c r="AD512" s="82">
        <v>0</v>
      </c>
      <c r="AE512" s="82">
        <v>0</v>
      </c>
      <c r="AF512" s="82">
        <v>0</v>
      </c>
      <c r="AG512" t="str">
        <f t="shared" si="45"/>
        <v>运营管理部</v>
      </c>
      <c r="AI512" s="90" t="s">
        <v>691</v>
      </c>
      <c r="AJ512" s="90" t="s">
        <v>114</v>
      </c>
      <c r="AX512" t="s">
        <v>691</v>
      </c>
      <c r="AY512" t="s">
        <v>114</v>
      </c>
    </row>
    <row r="513" ht="17.25" spans="25:51">
      <c r="Y513" s="87"/>
      <c r="Z513">
        <f t="shared" si="46"/>
        <v>0</v>
      </c>
      <c r="AA513">
        <f t="shared" si="44"/>
        <v>0</v>
      </c>
      <c r="AB513" s="82" t="s">
        <v>894</v>
      </c>
      <c r="AC513" s="82">
        <v>0</v>
      </c>
      <c r="AD513" s="82">
        <v>0</v>
      </c>
      <c r="AE513" s="82">
        <v>0</v>
      </c>
      <c r="AF513" s="82">
        <v>0</v>
      </c>
      <c r="AG513">
        <f t="shared" si="45"/>
        <v>0</v>
      </c>
      <c r="AI513" s="90" t="s">
        <v>896</v>
      </c>
      <c r="AJ513" s="90" t="s">
        <v>114</v>
      </c>
      <c r="AX513" t="s">
        <v>896</v>
      </c>
      <c r="AY513" t="s">
        <v>114</v>
      </c>
    </row>
    <row r="514" ht="17.25" spans="25:51">
      <c r="Y514" s="87"/>
      <c r="Z514">
        <f t="shared" si="46"/>
        <v>0</v>
      </c>
      <c r="AA514">
        <f t="shared" ref="AA514:AA577" si="47">AG514</f>
        <v>0</v>
      </c>
      <c r="AB514" s="82" t="s">
        <v>895</v>
      </c>
      <c r="AC514" s="82">
        <v>0</v>
      </c>
      <c r="AD514" s="82">
        <v>0</v>
      </c>
      <c r="AE514" s="82">
        <v>0</v>
      </c>
      <c r="AF514" s="82">
        <v>0</v>
      </c>
      <c r="AG514">
        <f t="shared" ref="AG514:AG577" si="48">IFERROR(VLOOKUP(AB514,$AI:$AJ,2,FALSE),0)</f>
        <v>0</v>
      </c>
      <c r="AI514" s="90" t="s">
        <v>897</v>
      </c>
      <c r="AJ514" s="90" t="s">
        <v>114</v>
      </c>
      <c r="AX514" t="s">
        <v>897</v>
      </c>
      <c r="AY514" t="s">
        <v>114</v>
      </c>
    </row>
    <row r="515" ht="17.25" spans="25:51">
      <c r="Y515" s="87"/>
      <c r="Z515">
        <f t="shared" si="46"/>
        <v>0</v>
      </c>
      <c r="AA515" t="str">
        <f t="shared" si="47"/>
        <v>北蔡支行</v>
      </c>
      <c r="AB515" s="82" t="s">
        <v>783</v>
      </c>
      <c r="AC515" s="82">
        <v>0</v>
      </c>
      <c r="AD515" s="82">
        <v>0</v>
      </c>
      <c r="AE515" s="82">
        <v>0</v>
      </c>
      <c r="AF515" s="82">
        <v>0</v>
      </c>
      <c r="AG515" t="str">
        <f t="shared" si="48"/>
        <v>北蔡支行</v>
      </c>
      <c r="AI515" s="90" t="s">
        <v>123</v>
      </c>
      <c r="AJ515" s="90" t="s">
        <v>114</v>
      </c>
      <c r="AX515" t="s">
        <v>123</v>
      </c>
      <c r="AY515" t="s">
        <v>114</v>
      </c>
    </row>
    <row r="516" ht="17.25" spans="25:51">
      <c r="Y516" s="87"/>
      <c r="Z516">
        <f t="shared" ref="Z516:Z579" si="49">P516-Y516</f>
        <v>0</v>
      </c>
      <c r="AA516" t="str">
        <f t="shared" si="47"/>
        <v>零售市场部</v>
      </c>
      <c r="AB516" s="82" t="s">
        <v>179</v>
      </c>
      <c r="AC516" s="82">
        <v>1</v>
      </c>
      <c r="AD516" s="82">
        <v>274500</v>
      </c>
      <c r="AE516" s="82">
        <v>9</v>
      </c>
      <c r="AF516" s="82">
        <v>1009700</v>
      </c>
      <c r="AG516" t="str">
        <f t="shared" si="48"/>
        <v>零售市场部</v>
      </c>
      <c r="AI516" s="90" t="s">
        <v>716</v>
      </c>
      <c r="AJ516" s="90" t="s">
        <v>114</v>
      </c>
      <c r="AX516" t="s">
        <v>716</v>
      </c>
      <c r="AY516" t="s">
        <v>114</v>
      </c>
    </row>
    <row r="517" ht="17.25" spans="25:51">
      <c r="Y517" s="87"/>
      <c r="Z517">
        <f t="shared" si="49"/>
        <v>0</v>
      </c>
      <c r="AA517" t="str">
        <f t="shared" si="47"/>
        <v>芳华分理处</v>
      </c>
      <c r="AB517" s="82" t="s">
        <v>232</v>
      </c>
      <c r="AC517" s="82">
        <v>0</v>
      </c>
      <c r="AD517" s="82">
        <v>0</v>
      </c>
      <c r="AE517" s="82">
        <v>0</v>
      </c>
      <c r="AF517" s="82">
        <v>30000</v>
      </c>
      <c r="AG517" t="str">
        <f t="shared" si="48"/>
        <v>芳华分理处</v>
      </c>
      <c r="AI517" s="90" t="s">
        <v>628</v>
      </c>
      <c r="AJ517" s="90" t="s">
        <v>114</v>
      </c>
      <c r="AX517" t="s">
        <v>628</v>
      </c>
      <c r="AY517" t="s">
        <v>114</v>
      </c>
    </row>
    <row r="518" ht="17.25" spans="25:51">
      <c r="Y518" s="87"/>
      <c r="Z518">
        <f t="shared" si="49"/>
        <v>0</v>
      </c>
      <c r="AA518" t="str">
        <f t="shared" si="47"/>
        <v>南新分理处</v>
      </c>
      <c r="AB518" s="82" t="s">
        <v>833</v>
      </c>
      <c r="AC518" s="82">
        <v>0</v>
      </c>
      <c r="AD518" s="82">
        <v>0</v>
      </c>
      <c r="AE518" s="82">
        <v>0</v>
      </c>
      <c r="AF518" s="82">
        <v>0</v>
      </c>
      <c r="AG518" t="str">
        <f t="shared" si="48"/>
        <v>南新分理处</v>
      </c>
      <c r="AI518" s="95" t="s">
        <v>438</v>
      </c>
      <c r="AJ518" s="90" t="s">
        <v>114</v>
      </c>
      <c r="AX518" t="s">
        <v>438</v>
      </c>
      <c r="AY518" t="s">
        <v>114</v>
      </c>
    </row>
    <row r="519" ht="17.25" spans="25:51">
      <c r="Y519" s="87"/>
      <c r="Z519">
        <f t="shared" si="49"/>
        <v>0</v>
      </c>
      <c r="AA519" t="str">
        <f t="shared" si="47"/>
        <v>运营管理部业务保障部</v>
      </c>
      <c r="AB519" s="82" t="s">
        <v>444</v>
      </c>
      <c r="AC519" s="82">
        <v>0</v>
      </c>
      <c r="AD519" s="82">
        <v>0</v>
      </c>
      <c r="AE519" s="82">
        <v>0</v>
      </c>
      <c r="AF519" s="82">
        <v>0</v>
      </c>
      <c r="AG519" t="str">
        <f t="shared" si="48"/>
        <v>运营管理部业务保障部</v>
      </c>
      <c r="AI519" s="96" t="s">
        <v>575</v>
      </c>
      <c r="AJ519" s="90" t="s">
        <v>114</v>
      </c>
      <c r="AX519" t="s">
        <v>575</v>
      </c>
      <c r="AY519" t="s">
        <v>114</v>
      </c>
    </row>
    <row r="520" ht="17.25" spans="25:51">
      <c r="Y520" s="87"/>
      <c r="Z520">
        <f t="shared" si="49"/>
        <v>0</v>
      </c>
      <c r="AA520" t="str">
        <f t="shared" si="47"/>
        <v>合庆支行</v>
      </c>
      <c r="AB520" s="82" t="s">
        <v>898</v>
      </c>
      <c r="AC520" s="82">
        <v>0</v>
      </c>
      <c r="AD520" s="82">
        <v>0</v>
      </c>
      <c r="AE520" s="82">
        <v>0</v>
      </c>
      <c r="AF520" s="82">
        <v>0</v>
      </c>
      <c r="AG520" t="str">
        <f t="shared" si="48"/>
        <v>合庆支行</v>
      </c>
      <c r="AI520" s="90" t="s">
        <v>829</v>
      </c>
      <c r="AJ520" s="90" t="s">
        <v>114</v>
      </c>
      <c r="AX520" t="s">
        <v>829</v>
      </c>
      <c r="AY520" t="s">
        <v>114</v>
      </c>
    </row>
    <row r="521" ht="17.25" spans="25:51">
      <c r="Y521" s="87"/>
      <c r="Z521">
        <f t="shared" si="49"/>
        <v>0</v>
      </c>
      <c r="AA521" t="str">
        <f t="shared" si="47"/>
        <v>营业部</v>
      </c>
      <c r="AB521" s="82" t="s">
        <v>595</v>
      </c>
      <c r="AC521" s="82">
        <v>0</v>
      </c>
      <c r="AD521" s="82">
        <v>0</v>
      </c>
      <c r="AE521" s="82">
        <v>0</v>
      </c>
      <c r="AF521" s="82">
        <v>0</v>
      </c>
      <c r="AG521" t="str">
        <f t="shared" si="48"/>
        <v>营业部</v>
      </c>
      <c r="AI521" s="90" t="s">
        <v>900</v>
      </c>
      <c r="AJ521" s="90" t="s">
        <v>114</v>
      </c>
      <c r="AX521" t="s">
        <v>900</v>
      </c>
      <c r="AY521" t="s">
        <v>114</v>
      </c>
    </row>
    <row r="522" ht="17.25" spans="25:51">
      <c r="Y522" s="87"/>
      <c r="Z522">
        <f t="shared" si="49"/>
        <v>0</v>
      </c>
      <c r="AA522">
        <f t="shared" si="47"/>
        <v>0</v>
      </c>
      <c r="AB522" s="82" t="s">
        <v>899</v>
      </c>
      <c r="AC522" s="82">
        <v>0</v>
      </c>
      <c r="AD522" s="82">
        <v>0</v>
      </c>
      <c r="AE522" s="82">
        <v>0</v>
      </c>
      <c r="AF522" s="82">
        <v>0</v>
      </c>
      <c r="AG522">
        <f t="shared" si="48"/>
        <v>0</v>
      </c>
      <c r="AI522" s="90" t="s">
        <v>901</v>
      </c>
      <c r="AJ522" s="90" t="s">
        <v>114</v>
      </c>
      <c r="AX522" t="s">
        <v>901</v>
      </c>
      <c r="AY522" t="s">
        <v>114</v>
      </c>
    </row>
    <row r="523" ht="17.25" spans="25:51">
      <c r="Y523" s="87"/>
      <c r="Z523">
        <f t="shared" si="49"/>
        <v>0</v>
      </c>
      <c r="AA523" t="str">
        <f t="shared" si="47"/>
        <v>民耀分理处</v>
      </c>
      <c r="AB523" s="82" t="s">
        <v>446</v>
      </c>
      <c r="AC523" s="82">
        <v>0</v>
      </c>
      <c r="AD523" s="82">
        <v>0</v>
      </c>
      <c r="AE523" s="82">
        <v>0</v>
      </c>
      <c r="AF523" s="82">
        <v>0</v>
      </c>
      <c r="AG523" t="str">
        <f t="shared" si="48"/>
        <v>民耀分理处</v>
      </c>
      <c r="AI523" s="90" t="s">
        <v>902</v>
      </c>
      <c r="AJ523" s="90" t="s">
        <v>114</v>
      </c>
      <c r="AX523" t="s">
        <v>902</v>
      </c>
      <c r="AY523" t="s">
        <v>114</v>
      </c>
    </row>
    <row r="524" ht="17.25" spans="25:51">
      <c r="Y524" s="87"/>
      <c r="Z524">
        <f t="shared" si="49"/>
        <v>0</v>
      </c>
      <c r="AA524" t="str">
        <f t="shared" si="47"/>
        <v>高桥支行</v>
      </c>
      <c r="AB524" s="82" t="s">
        <v>900</v>
      </c>
      <c r="AC524" s="82">
        <v>0</v>
      </c>
      <c r="AD524" s="82">
        <v>0</v>
      </c>
      <c r="AE524" s="82">
        <v>0</v>
      </c>
      <c r="AF524" s="82">
        <v>0</v>
      </c>
      <c r="AG524" t="str">
        <f t="shared" si="48"/>
        <v>高桥支行</v>
      </c>
      <c r="AI524" s="90" t="s">
        <v>762</v>
      </c>
      <c r="AJ524" s="90" t="s">
        <v>114</v>
      </c>
      <c r="AX524" t="s">
        <v>762</v>
      </c>
      <c r="AY524" t="s">
        <v>114</v>
      </c>
    </row>
    <row r="525" ht="17.25" spans="25:51">
      <c r="Y525" s="87"/>
      <c r="Z525">
        <f t="shared" si="49"/>
        <v>0</v>
      </c>
      <c r="AA525" t="str">
        <f t="shared" si="47"/>
        <v>唐镇支行</v>
      </c>
      <c r="AB525" s="82" t="s">
        <v>903</v>
      </c>
      <c r="AC525" s="82">
        <v>0</v>
      </c>
      <c r="AD525" s="82">
        <v>0</v>
      </c>
      <c r="AE525" s="82">
        <v>0</v>
      </c>
      <c r="AF525" s="82">
        <v>0</v>
      </c>
      <c r="AG525" t="str">
        <f t="shared" si="48"/>
        <v>唐镇支行</v>
      </c>
      <c r="AI525" s="90" t="s">
        <v>904</v>
      </c>
      <c r="AJ525" s="90" t="s">
        <v>114</v>
      </c>
      <c r="AX525" t="s">
        <v>904</v>
      </c>
      <c r="AY525" t="s">
        <v>114</v>
      </c>
    </row>
    <row r="526" ht="17.25" spans="25:51">
      <c r="Y526" s="87"/>
      <c r="Z526">
        <f t="shared" si="49"/>
        <v>0</v>
      </c>
      <c r="AA526" t="str">
        <f t="shared" si="47"/>
        <v>金杨支行</v>
      </c>
      <c r="AB526" s="82" t="s">
        <v>449</v>
      </c>
      <c r="AC526" s="82">
        <v>0</v>
      </c>
      <c r="AD526" s="82">
        <v>0</v>
      </c>
      <c r="AE526" s="82">
        <v>0</v>
      </c>
      <c r="AF526" s="82">
        <v>0</v>
      </c>
      <c r="AG526" t="str">
        <f t="shared" si="48"/>
        <v>金杨支行</v>
      </c>
      <c r="AI526" s="95" t="s">
        <v>905</v>
      </c>
      <c r="AJ526" s="90" t="s">
        <v>96</v>
      </c>
      <c r="AX526" t="s">
        <v>905</v>
      </c>
      <c r="AY526" t="s">
        <v>96</v>
      </c>
    </row>
    <row r="527" ht="17.25" spans="25:51">
      <c r="Y527" s="87"/>
      <c r="Z527">
        <f t="shared" si="49"/>
        <v>0</v>
      </c>
      <c r="AA527" t="str">
        <f t="shared" si="47"/>
        <v>运营管理部业务保障部</v>
      </c>
      <c r="AB527" s="82" t="s">
        <v>424</v>
      </c>
      <c r="AC527" s="82">
        <v>0</v>
      </c>
      <c r="AD527" s="82">
        <v>0</v>
      </c>
      <c r="AE527" s="82">
        <v>0</v>
      </c>
      <c r="AF527" s="82">
        <v>0</v>
      </c>
      <c r="AG527" t="str">
        <f t="shared" si="48"/>
        <v>运营管理部业务保障部</v>
      </c>
      <c r="AI527" s="96" t="s">
        <v>393</v>
      </c>
      <c r="AJ527" s="90" t="s">
        <v>96</v>
      </c>
      <c r="AX527" t="s">
        <v>393</v>
      </c>
      <c r="AY527" t="s">
        <v>96</v>
      </c>
    </row>
    <row r="528" ht="17.25" spans="25:51">
      <c r="Y528" s="87"/>
      <c r="Z528">
        <f t="shared" si="49"/>
        <v>0</v>
      </c>
      <c r="AA528" t="str">
        <f t="shared" si="47"/>
        <v>杨思支行</v>
      </c>
      <c r="AB528" s="82" t="s">
        <v>451</v>
      </c>
      <c r="AC528" s="82">
        <v>0</v>
      </c>
      <c r="AD528" s="82">
        <v>0</v>
      </c>
      <c r="AE528" s="82">
        <v>1</v>
      </c>
      <c r="AF528" s="82">
        <v>0</v>
      </c>
      <c r="AG528" t="str">
        <f t="shared" si="48"/>
        <v>杨思支行</v>
      </c>
      <c r="AI528" s="90" t="s">
        <v>172</v>
      </c>
      <c r="AJ528" s="90" t="s">
        <v>157</v>
      </c>
      <c r="AX528" t="s">
        <v>172</v>
      </c>
      <c r="AY528" t="s">
        <v>157</v>
      </c>
    </row>
    <row r="529" ht="17.25" spans="25:51">
      <c r="Y529" s="87"/>
      <c r="Z529">
        <f t="shared" si="49"/>
        <v>0</v>
      </c>
      <c r="AA529" t="str">
        <f t="shared" si="47"/>
        <v>高东支行</v>
      </c>
      <c r="AB529" s="82" t="s">
        <v>906</v>
      </c>
      <c r="AC529" s="82">
        <v>0</v>
      </c>
      <c r="AD529" s="82">
        <v>0</v>
      </c>
      <c r="AE529" s="82">
        <v>0</v>
      </c>
      <c r="AF529" s="82">
        <v>0</v>
      </c>
      <c r="AG529" t="str">
        <f t="shared" si="48"/>
        <v>高东支行</v>
      </c>
      <c r="AI529" s="90" t="s">
        <v>907</v>
      </c>
      <c r="AJ529" s="90" t="s">
        <v>96</v>
      </c>
      <c r="AX529" t="s">
        <v>907</v>
      </c>
      <c r="AY529" t="s">
        <v>96</v>
      </c>
    </row>
    <row r="530" ht="17.25" spans="25:51">
      <c r="Y530" s="87"/>
      <c r="Z530">
        <f t="shared" si="49"/>
        <v>0</v>
      </c>
      <c r="AA530" t="str">
        <f t="shared" si="47"/>
        <v>北蔡支行</v>
      </c>
      <c r="AB530" s="82" t="s">
        <v>808</v>
      </c>
      <c r="AC530" s="82">
        <v>0</v>
      </c>
      <c r="AD530" s="82">
        <v>0</v>
      </c>
      <c r="AE530" s="82">
        <v>1</v>
      </c>
      <c r="AF530" s="82">
        <v>0</v>
      </c>
      <c r="AG530" t="str">
        <f t="shared" si="48"/>
        <v>北蔡支行</v>
      </c>
      <c r="AI530" s="90" t="s">
        <v>837</v>
      </c>
      <c r="AJ530" s="90" t="s">
        <v>96</v>
      </c>
      <c r="AX530" t="s">
        <v>837</v>
      </c>
      <c r="AY530" t="s">
        <v>96</v>
      </c>
    </row>
    <row r="531" ht="17.25" spans="25:51">
      <c r="Y531" s="87"/>
      <c r="Z531">
        <f t="shared" si="49"/>
        <v>0</v>
      </c>
      <c r="AA531" t="str">
        <f t="shared" si="47"/>
        <v>三林支行</v>
      </c>
      <c r="AB531" s="82" t="s">
        <v>724</v>
      </c>
      <c r="AC531" s="82">
        <v>0</v>
      </c>
      <c r="AD531" s="82">
        <v>0</v>
      </c>
      <c r="AE531" s="82">
        <v>0</v>
      </c>
      <c r="AF531" s="82">
        <v>0</v>
      </c>
      <c r="AG531" t="str">
        <f t="shared" si="48"/>
        <v>三林支行</v>
      </c>
      <c r="AI531" s="90" t="s">
        <v>365</v>
      </c>
      <c r="AJ531" s="90" t="s">
        <v>96</v>
      </c>
      <c r="AX531" t="s">
        <v>365</v>
      </c>
      <c r="AY531" t="s">
        <v>96</v>
      </c>
    </row>
    <row r="532" ht="17.25" spans="25:51">
      <c r="Y532" s="87"/>
      <c r="Z532">
        <f t="shared" si="49"/>
        <v>0</v>
      </c>
      <c r="AA532" t="str">
        <f t="shared" si="47"/>
        <v>花木支行</v>
      </c>
      <c r="AB532" s="82" t="s">
        <v>237</v>
      </c>
      <c r="AC532" s="82">
        <v>0</v>
      </c>
      <c r="AD532" s="82">
        <v>0</v>
      </c>
      <c r="AE532" s="82">
        <v>0</v>
      </c>
      <c r="AF532" s="82">
        <v>0</v>
      </c>
      <c r="AG532" t="str">
        <f t="shared" si="48"/>
        <v>花木支行</v>
      </c>
      <c r="AI532" s="90" t="s">
        <v>908</v>
      </c>
      <c r="AJ532" s="90" t="s">
        <v>96</v>
      </c>
      <c r="AX532" t="s">
        <v>908</v>
      </c>
      <c r="AY532" t="s">
        <v>96</v>
      </c>
    </row>
    <row r="533" ht="17.25" spans="25:51">
      <c r="Y533" s="87"/>
      <c r="Z533">
        <f t="shared" si="49"/>
        <v>0</v>
      </c>
      <c r="AA533" t="str">
        <f t="shared" si="47"/>
        <v>北蔡支行</v>
      </c>
      <c r="AB533" s="82" t="s">
        <v>794</v>
      </c>
      <c r="AC533" s="82">
        <v>0</v>
      </c>
      <c r="AD533" s="82">
        <v>0</v>
      </c>
      <c r="AE533" s="82">
        <v>0</v>
      </c>
      <c r="AF533" s="82">
        <v>0</v>
      </c>
      <c r="AG533" t="str">
        <f t="shared" si="48"/>
        <v>北蔡支行</v>
      </c>
      <c r="AI533" s="90" t="s">
        <v>909</v>
      </c>
      <c r="AJ533" s="90" t="s">
        <v>96</v>
      </c>
      <c r="AX533" t="s">
        <v>909</v>
      </c>
      <c r="AY533" t="s">
        <v>96</v>
      </c>
    </row>
    <row r="534" ht="17.25" spans="25:51">
      <c r="Y534" s="87"/>
      <c r="Z534">
        <f t="shared" si="49"/>
        <v>0</v>
      </c>
      <c r="AA534" t="str">
        <f t="shared" si="47"/>
        <v>零售市场部</v>
      </c>
      <c r="AB534" s="82" t="s">
        <v>240</v>
      </c>
      <c r="AC534" s="82">
        <v>0</v>
      </c>
      <c r="AD534" s="82">
        <v>0</v>
      </c>
      <c r="AE534" s="82">
        <v>0</v>
      </c>
      <c r="AF534" s="82">
        <v>0</v>
      </c>
      <c r="AG534" t="str">
        <f t="shared" si="48"/>
        <v>零售市场部</v>
      </c>
      <c r="AI534" s="90" t="s">
        <v>910</v>
      </c>
      <c r="AJ534" s="90" t="s">
        <v>96</v>
      </c>
      <c r="AX534" t="s">
        <v>910</v>
      </c>
      <c r="AY534" t="s">
        <v>96</v>
      </c>
    </row>
    <row r="535" ht="17.25" spans="25:51">
      <c r="Y535" s="87"/>
      <c r="Z535">
        <f t="shared" si="49"/>
        <v>0</v>
      </c>
      <c r="AA535" t="str">
        <f t="shared" si="47"/>
        <v>唐镇支行</v>
      </c>
      <c r="AB535" s="82" t="s">
        <v>457</v>
      </c>
      <c r="AC535" s="82">
        <v>0</v>
      </c>
      <c r="AD535" s="82">
        <v>0</v>
      </c>
      <c r="AE535" s="82">
        <v>0</v>
      </c>
      <c r="AF535" s="82">
        <v>0</v>
      </c>
      <c r="AG535" t="str">
        <f t="shared" si="48"/>
        <v>唐镇支行</v>
      </c>
      <c r="AI535" s="93" t="s">
        <v>911</v>
      </c>
      <c r="AJ535" s="90" t="s">
        <v>225</v>
      </c>
      <c r="AX535" t="s">
        <v>911</v>
      </c>
      <c r="AY535" t="s">
        <v>225</v>
      </c>
    </row>
    <row r="536" ht="17.25" spans="25:51">
      <c r="Y536" s="87"/>
      <c r="Z536">
        <f t="shared" si="49"/>
        <v>0</v>
      </c>
      <c r="AA536" t="str">
        <f t="shared" si="47"/>
        <v>三林支行</v>
      </c>
      <c r="AB536" s="82" t="s">
        <v>717</v>
      </c>
      <c r="AC536" s="82">
        <v>0</v>
      </c>
      <c r="AD536" s="82">
        <v>0</v>
      </c>
      <c r="AE536" s="82">
        <v>0</v>
      </c>
      <c r="AF536" s="82">
        <v>0</v>
      </c>
      <c r="AG536" t="str">
        <f t="shared" si="48"/>
        <v>三林支行</v>
      </c>
      <c r="AI536" s="95" t="s">
        <v>552</v>
      </c>
      <c r="AJ536" s="90" t="s">
        <v>225</v>
      </c>
      <c r="AX536" t="s">
        <v>552</v>
      </c>
      <c r="AY536" t="s">
        <v>225</v>
      </c>
    </row>
    <row r="537" ht="17.25" spans="25:51">
      <c r="Y537" s="87"/>
      <c r="Z537">
        <f t="shared" si="49"/>
        <v>0</v>
      </c>
      <c r="AA537" t="str">
        <f t="shared" si="47"/>
        <v>风险管理部</v>
      </c>
      <c r="AB537" s="82" t="s">
        <v>511</v>
      </c>
      <c r="AC537" s="82">
        <v>0</v>
      </c>
      <c r="AD537" s="82">
        <v>0</v>
      </c>
      <c r="AE537" s="82">
        <v>0</v>
      </c>
      <c r="AF537" s="82">
        <v>0</v>
      </c>
      <c r="AG537" t="str">
        <f t="shared" si="48"/>
        <v>风险管理部</v>
      </c>
      <c r="AI537" s="90" t="s">
        <v>416</v>
      </c>
      <c r="AJ537" s="90" t="s">
        <v>225</v>
      </c>
      <c r="AX537" t="s">
        <v>416</v>
      </c>
      <c r="AY537" t="s">
        <v>225</v>
      </c>
    </row>
    <row r="538" ht="17.25" spans="25:51">
      <c r="Y538" s="87"/>
      <c r="Z538">
        <f t="shared" si="49"/>
        <v>0</v>
      </c>
      <c r="AA538">
        <f t="shared" si="47"/>
        <v>0</v>
      </c>
      <c r="AB538" s="82" t="s">
        <v>912</v>
      </c>
      <c r="AC538" s="82">
        <v>0</v>
      </c>
      <c r="AD538" s="82">
        <v>0</v>
      </c>
      <c r="AE538" s="82">
        <v>0</v>
      </c>
      <c r="AF538" s="82">
        <v>0</v>
      </c>
      <c r="AG538">
        <f t="shared" si="48"/>
        <v>0</v>
      </c>
      <c r="AI538" s="96" t="s">
        <v>443</v>
      </c>
      <c r="AJ538" s="90" t="s">
        <v>225</v>
      </c>
      <c r="AX538" t="s">
        <v>443</v>
      </c>
      <c r="AY538" t="s">
        <v>225</v>
      </c>
    </row>
    <row r="539" ht="17.25" spans="25:51">
      <c r="Y539" s="87"/>
      <c r="Z539">
        <f t="shared" si="49"/>
        <v>0</v>
      </c>
      <c r="AA539">
        <f t="shared" si="47"/>
        <v>0</v>
      </c>
      <c r="AB539" s="82" t="s">
        <v>913</v>
      </c>
      <c r="AC539" s="82">
        <v>0</v>
      </c>
      <c r="AD539" s="82">
        <v>0</v>
      </c>
      <c r="AE539" s="82">
        <v>0</v>
      </c>
      <c r="AF539" s="82">
        <v>0</v>
      </c>
      <c r="AG539">
        <f t="shared" si="48"/>
        <v>0</v>
      </c>
      <c r="AI539" s="90" t="s">
        <v>112</v>
      </c>
      <c r="AJ539" s="90" t="s">
        <v>225</v>
      </c>
      <c r="AX539" t="s">
        <v>112</v>
      </c>
      <c r="AY539" t="s">
        <v>225</v>
      </c>
    </row>
    <row r="540" ht="17.25" spans="25:51">
      <c r="Y540" s="87"/>
      <c r="Z540">
        <f t="shared" si="49"/>
        <v>0</v>
      </c>
      <c r="AA540" t="str">
        <f t="shared" si="47"/>
        <v>陆家嘴支行</v>
      </c>
      <c r="AB540" s="82" t="s">
        <v>655</v>
      </c>
      <c r="AC540" s="82">
        <v>0</v>
      </c>
      <c r="AD540" s="82">
        <v>0</v>
      </c>
      <c r="AE540" s="82">
        <v>0</v>
      </c>
      <c r="AF540" s="82">
        <v>0</v>
      </c>
      <c r="AG540" t="str">
        <f t="shared" si="48"/>
        <v>陆家嘴支行</v>
      </c>
      <c r="AI540" s="94" t="s">
        <v>736</v>
      </c>
      <c r="AJ540" s="90" t="s">
        <v>104</v>
      </c>
      <c r="AX540" t="s">
        <v>736</v>
      </c>
      <c r="AY540" t="s">
        <v>104</v>
      </c>
    </row>
    <row r="541" ht="17.25" spans="25:51">
      <c r="Y541" s="87"/>
      <c r="Z541">
        <f t="shared" si="49"/>
        <v>0</v>
      </c>
      <c r="AA541">
        <f t="shared" si="47"/>
        <v>0</v>
      </c>
      <c r="AB541" s="82" t="s">
        <v>914</v>
      </c>
      <c r="AC541" s="82">
        <v>0</v>
      </c>
      <c r="AD541" s="82">
        <v>0</v>
      </c>
      <c r="AE541" s="82">
        <v>0</v>
      </c>
      <c r="AF541" s="82">
        <v>0</v>
      </c>
      <c r="AG541">
        <f t="shared" si="48"/>
        <v>0</v>
      </c>
      <c r="AI541" s="90" t="s">
        <v>360</v>
      </c>
      <c r="AJ541" s="90" t="s">
        <v>104</v>
      </c>
      <c r="AX541" t="s">
        <v>360</v>
      </c>
      <c r="AY541" t="s">
        <v>104</v>
      </c>
    </row>
    <row r="542" ht="17.25" spans="25:51">
      <c r="Y542" s="87"/>
      <c r="Z542">
        <f t="shared" si="49"/>
        <v>0</v>
      </c>
      <c r="AA542" t="str">
        <f t="shared" si="47"/>
        <v>运营管理部</v>
      </c>
      <c r="AB542" s="82" t="s">
        <v>402</v>
      </c>
      <c r="AC542" s="82">
        <v>0</v>
      </c>
      <c r="AD542" s="82">
        <v>0</v>
      </c>
      <c r="AE542" s="82">
        <v>0</v>
      </c>
      <c r="AF542" s="82">
        <v>0</v>
      </c>
      <c r="AG542" t="str">
        <f t="shared" si="48"/>
        <v>运营管理部</v>
      </c>
      <c r="AI542" s="90" t="s">
        <v>825</v>
      </c>
      <c r="AJ542" s="90" t="s">
        <v>104</v>
      </c>
      <c r="AX542" t="s">
        <v>825</v>
      </c>
      <c r="AY542" t="s">
        <v>104</v>
      </c>
    </row>
    <row r="543" ht="17.25" spans="25:51">
      <c r="Y543" s="87"/>
      <c r="Z543">
        <f t="shared" si="49"/>
        <v>0</v>
      </c>
      <c r="AA543" t="str">
        <f t="shared" si="47"/>
        <v>新园路支行</v>
      </c>
      <c r="AB543" s="82" t="s">
        <v>459</v>
      </c>
      <c r="AC543" s="82">
        <v>1</v>
      </c>
      <c r="AD543" s="82">
        <v>0</v>
      </c>
      <c r="AE543" s="82">
        <v>1</v>
      </c>
      <c r="AF543" s="82">
        <v>0</v>
      </c>
      <c r="AG543" t="str">
        <f t="shared" si="48"/>
        <v>新园路支行</v>
      </c>
      <c r="AI543" s="90" t="s">
        <v>626</v>
      </c>
      <c r="AJ543" s="90" t="s">
        <v>104</v>
      </c>
      <c r="AX543" t="s">
        <v>626</v>
      </c>
      <c r="AY543" t="s">
        <v>104</v>
      </c>
    </row>
    <row r="544" ht="17.25" spans="25:51">
      <c r="Y544" s="87"/>
      <c r="Z544">
        <f t="shared" si="49"/>
        <v>0</v>
      </c>
      <c r="AA544" t="str">
        <f t="shared" si="47"/>
        <v>香山分理处</v>
      </c>
      <c r="AB544" s="82" t="s">
        <v>461</v>
      </c>
      <c r="AC544" s="82">
        <v>0</v>
      </c>
      <c r="AD544" s="82">
        <v>0</v>
      </c>
      <c r="AE544" s="82">
        <v>0</v>
      </c>
      <c r="AF544" s="82">
        <v>0</v>
      </c>
      <c r="AG544" t="str">
        <f t="shared" si="48"/>
        <v>香山分理处</v>
      </c>
      <c r="AI544" s="90" t="s">
        <v>218</v>
      </c>
      <c r="AJ544" s="90" t="s">
        <v>104</v>
      </c>
      <c r="AX544" t="s">
        <v>218</v>
      </c>
      <c r="AY544" t="s">
        <v>104</v>
      </c>
    </row>
    <row r="545" ht="17.25" spans="25:51">
      <c r="Y545" s="87"/>
      <c r="Z545">
        <f t="shared" si="49"/>
        <v>0</v>
      </c>
      <c r="AA545">
        <f t="shared" si="47"/>
        <v>0</v>
      </c>
      <c r="AB545" s="82" t="s">
        <v>915</v>
      </c>
      <c r="AC545" s="82">
        <v>0</v>
      </c>
      <c r="AD545" s="82">
        <v>0</v>
      </c>
      <c r="AE545" s="82">
        <v>0</v>
      </c>
      <c r="AF545" s="82">
        <v>0</v>
      </c>
      <c r="AG545">
        <f t="shared" si="48"/>
        <v>0</v>
      </c>
      <c r="AI545" s="90" t="s">
        <v>765</v>
      </c>
      <c r="AJ545" s="90" t="s">
        <v>104</v>
      </c>
      <c r="AX545" t="s">
        <v>765</v>
      </c>
      <c r="AY545" t="s">
        <v>104</v>
      </c>
    </row>
    <row r="546" ht="17.25" spans="25:51">
      <c r="Y546" s="87"/>
      <c r="Z546">
        <f t="shared" si="49"/>
        <v>0</v>
      </c>
      <c r="AA546">
        <f t="shared" si="47"/>
        <v>0</v>
      </c>
      <c r="AB546" s="82" t="s">
        <v>916</v>
      </c>
      <c r="AC546" s="82">
        <v>0</v>
      </c>
      <c r="AD546" s="82">
        <v>0</v>
      </c>
      <c r="AE546" s="82">
        <v>0</v>
      </c>
      <c r="AF546" s="82">
        <v>0</v>
      </c>
      <c r="AG546">
        <f t="shared" si="48"/>
        <v>0</v>
      </c>
      <c r="AI546" s="90" t="s">
        <v>918</v>
      </c>
      <c r="AJ546" s="90" t="s">
        <v>104</v>
      </c>
      <c r="AX546" t="s">
        <v>918</v>
      </c>
      <c r="AY546" t="s">
        <v>104</v>
      </c>
    </row>
    <row r="547" ht="17.25" spans="25:51">
      <c r="Y547" s="87"/>
      <c r="Z547">
        <f t="shared" si="49"/>
        <v>0</v>
      </c>
      <c r="AA547" t="str">
        <f t="shared" si="47"/>
        <v>川沙支行</v>
      </c>
      <c r="AB547" s="82" t="s">
        <v>917</v>
      </c>
      <c r="AC547" s="82">
        <v>0</v>
      </c>
      <c r="AD547" s="82">
        <v>0</v>
      </c>
      <c r="AE547" s="82">
        <v>0</v>
      </c>
      <c r="AF547" s="82">
        <v>0</v>
      </c>
      <c r="AG547" t="str">
        <f t="shared" si="48"/>
        <v>川沙支行</v>
      </c>
      <c r="AI547" s="90" t="s">
        <v>122</v>
      </c>
      <c r="AJ547" s="90" t="s">
        <v>104</v>
      </c>
      <c r="AX547" t="s">
        <v>122</v>
      </c>
      <c r="AY547" t="s">
        <v>104</v>
      </c>
    </row>
    <row r="548" ht="17.25" spans="25:51">
      <c r="Y548" s="87"/>
      <c r="Z548">
        <f t="shared" si="49"/>
        <v>0</v>
      </c>
      <c r="AA548" t="str">
        <f t="shared" si="47"/>
        <v>严桥支行</v>
      </c>
      <c r="AB548" s="82" t="s">
        <v>464</v>
      </c>
      <c r="AC548" s="82">
        <v>0</v>
      </c>
      <c r="AD548" s="82">
        <v>0</v>
      </c>
      <c r="AE548" s="82">
        <v>0</v>
      </c>
      <c r="AF548" s="82">
        <v>0</v>
      </c>
      <c r="AG548" t="str">
        <f t="shared" si="48"/>
        <v>严桥支行</v>
      </c>
      <c r="AI548" s="90" t="s">
        <v>245</v>
      </c>
      <c r="AJ548" s="90" t="s">
        <v>225</v>
      </c>
      <c r="AX548" t="s">
        <v>245</v>
      </c>
      <c r="AY548" t="s">
        <v>225</v>
      </c>
    </row>
    <row r="549" ht="17.25" spans="25:51">
      <c r="Y549" s="87"/>
      <c r="Z549">
        <f t="shared" si="49"/>
        <v>0</v>
      </c>
      <c r="AA549" t="str">
        <f t="shared" si="47"/>
        <v>唐镇支行</v>
      </c>
      <c r="AB549" s="82" t="s">
        <v>919</v>
      </c>
      <c r="AC549" s="82">
        <v>0</v>
      </c>
      <c r="AD549" s="82">
        <v>0</v>
      </c>
      <c r="AE549" s="82">
        <v>0</v>
      </c>
      <c r="AF549" s="82">
        <v>0</v>
      </c>
      <c r="AG549" t="str">
        <f t="shared" si="48"/>
        <v>唐镇支行</v>
      </c>
      <c r="AI549" s="90" t="s">
        <v>180</v>
      </c>
      <c r="AJ549" s="90" t="s">
        <v>104</v>
      </c>
      <c r="AX549" t="s">
        <v>180</v>
      </c>
      <c r="AY549" t="s">
        <v>104</v>
      </c>
    </row>
    <row r="550" ht="17.25" spans="25:51">
      <c r="Y550" s="87"/>
      <c r="Z550">
        <f t="shared" si="49"/>
        <v>0</v>
      </c>
      <c r="AA550" t="str">
        <f t="shared" si="47"/>
        <v>金杨支行</v>
      </c>
      <c r="AB550" s="82" t="s">
        <v>184</v>
      </c>
      <c r="AC550" s="82">
        <v>0</v>
      </c>
      <c r="AD550" s="82">
        <v>0</v>
      </c>
      <c r="AE550" s="82">
        <v>0</v>
      </c>
      <c r="AF550" s="82">
        <v>110000</v>
      </c>
      <c r="AG550" t="str">
        <f t="shared" si="48"/>
        <v>金杨支行</v>
      </c>
      <c r="AI550" s="90" t="s">
        <v>609</v>
      </c>
      <c r="AJ550" s="90" t="s">
        <v>104</v>
      </c>
      <c r="AX550" t="s">
        <v>609</v>
      </c>
      <c r="AY550" t="s">
        <v>104</v>
      </c>
    </row>
    <row r="551" ht="17.25" spans="25:51">
      <c r="Y551" s="87"/>
      <c r="Z551">
        <f t="shared" si="49"/>
        <v>0</v>
      </c>
      <c r="AA551" t="str">
        <f t="shared" si="47"/>
        <v>办公室</v>
      </c>
      <c r="AB551" s="82" t="s">
        <v>98</v>
      </c>
      <c r="AC551" s="82">
        <v>0</v>
      </c>
      <c r="AD551" s="82">
        <v>0</v>
      </c>
      <c r="AE551" s="82">
        <v>0</v>
      </c>
      <c r="AF551" s="82">
        <v>0</v>
      </c>
      <c r="AG551" t="str">
        <f t="shared" si="48"/>
        <v>办公室</v>
      </c>
      <c r="AI551" s="90" t="s">
        <v>921</v>
      </c>
      <c r="AJ551" s="90" t="s">
        <v>104</v>
      </c>
      <c r="AX551" t="s">
        <v>921</v>
      </c>
      <c r="AY551" t="s">
        <v>104</v>
      </c>
    </row>
    <row r="552" ht="17.25" spans="25:51">
      <c r="Y552" s="87"/>
      <c r="Z552">
        <f t="shared" si="49"/>
        <v>0</v>
      </c>
      <c r="AA552">
        <f t="shared" si="47"/>
        <v>0</v>
      </c>
      <c r="AB552" s="82" t="s">
        <v>920</v>
      </c>
      <c r="AC552" s="82">
        <v>0</v>
      </c>
      <c r="AD552" s="82">
        <v>0</v>
      </c>
      <c r="AE552" s="82">
        <v>0</v>
      </c>
      <c r="AF552" s="82">
        <v>0</v>
      </c>
      <c r="AG552">
        <f t="shared" si="48"/>
        <v>0</v>
      </c>
      <c r="AI552" s="90" t="s">
        <v>923</v>
      </c>
      <c r="AJ552" s="90" t="s">
        <v>104</v>
      </c>
      <c r="AX552" t="s">
        <v>923</v>
      </c>
      <c r="AY552" t="s">
        <v>104</v>
      </c>
    </row>
    <row r="553" ht="17.25" spans="25:51">
      <c r="Y553" s="87"/>
      <c r="Z553">
        <f t="shared" si="49"/>
        <v>0</v>
      </c>
      <c r="AA553" t="str">
        <f t="shared" si="47"/>
        <v>东波分理处</v>
      </c>
      <c r="AB553" s="82" t="s">
        <v>922</v>
      </c>
      <c r="AC553" s="82">
        <v>0</v>
      </c>
      <c r="AD553" s="82">
        <v>0</v>
      </c>
      <c r="AE553" s="82">
        <v>0</v>
      </c>
      <c r="AF553" s="82">
        <v>0</v>
      </c>
      <c r="AG553" t="str">
        <f t="shared" si="48"/>
        <v>东波分理处</v>
      </c>
      <c r="AI553" s="95" t="s">
        <v>778</v>
      </c>
      <c r="AJ553" s="90" t="s">
        <v>104</v>
      </c>
      <c r="AX553" t="s">
        <v>778</v>
      </c>
      <c r="AY553" t="s">
        <v>104</v>
      </c>
    </row>
    <row r="554" ht="17.25" spans="25:51">
      <c r="Y554" s="87"/>
      <c r="Z554">
        <f t="shared" si="49"/>
        <v>0</v>
      </c>
      <c r="AA554" t="str">
        <f t="shared" si="47"/>
        <v>运营管理部业务保障部</v>
      </c>
      <c r="AB554" s="82" t="s">
        <v>427</v>
      </c>
      <c r="AC554" s="82">
        <v>0</v>
      </c>
      <c r="AD554" s="82">
        <v>0</v>
      </c>
      <c r="AE554" s="82">
        <v>0</v>
      </c>
      <c r="AF554" s="82">
        <v>0</v>
      </c>
      <c r="AG554" t="str">
        <f t="shared" si="48"/>
        <v>运营管理部业务保障部</v>
      </c>
      <c r="AI554" s="96" t="s">
        <v>924</v>
      </c>
      <c r="AJ554" s="90" t="s">
        <v>104</v>
      </c>
      <c r="AX554" t="s">
        <v>924</v>
      </c>
      <c r="AY554" t="s">
        <v>104</v>
      </c>
    </row>
    <row r="555" ht="17.25" spans="25:51">
      <c r="Y555" s="87"/>
      <c r="Z555">
        <f t="shared" si="49"/>
        <v>0</v>
      </c>
      <c r="AA555" t="str">
        <f t="shared" si="47"/>
        <v>凌兆分理处</v>
      </c>
      <c r="AB555" s="82" t="s">
        <v>772</v>
      </c>
      <c r="AC555" s="82">
        <v>0</v>
      </c>
      <c r="AD555" s="82">
        <v>0</v>
      </c>
      <c r="AE555" s="82">
        <v>0</v>
      </c>
      <c r="AF555" s="82">
        <v>0</v>
      </c>
      <c r="AG555" t="str">
        <f t="shared" si="48"/>
        <v>凌兆分理处</v>
      </c>
      <c r="AI555" s="90" t="s">
        <v>477</v>
      </c>
      <c r="AJ555" s="90" t="s">
        <v>88</v>
      </c>
      <c r="AX555" t="s">
        <v>477</v>
      </c>
      <c r="AY555" t="s">
        <v>88</v>
      </c>
    </row>
    <row r="556" ht="17.25" spans="25:51">
      <c r="Y556" s="87"/>
      <c r="Z556">
        <f t="shared" si="49"/>
        <v>0</v>
      </c>
      <c r="AA556" t="str">
        <f t="shared" si="47"/>
        <v>人力资源部</v>
      </c>
      <c r="AB556" s="82" t="s">
        <v>178</v>
      </c>
      <c r="AC556" s="82">
        <v>0</v>
      </c>
      <c r="AD556" s="82">
        <v>0</v>
      </c>
      <c r="AE556" s="82">
        <v>0</v>
      </c>
      <c r="AF556" s="82">
        <v>0</v>
      </c>
      <c r="AG556" t="str">
        <f t="shared" si="48"/>
        <v>人力资源部</v>
      </c>
      <c r="AI556" s="90" t="s">
        <v>373</v>
      </c>
      <c r="AJ556" s="90" t="s">
        <v>88</v>
      </c>
      <c r="AX556" t="s">
        <v>373</v>
      </c>
      <c r="AY556" t="s">
        <v>88</v>
      </c>
    </row>
    <row r="557" ht="17.25" spans="25:51">
      <c r="Y557" s="87"/>
      <c r="Z557">
        <f t="shared" si="49"/>
        <v>0</v>
      </c>
      <c r="AA557" t="str">
        <f t="shared" si="47"/>
        <v>金杨支行</v>
      </c>
      <c r="AB557" s="82" t="s">
        <v>859</v>
      </c>
      <c r="AC557" s="82">
        <v>0</v>
      </c>
      <c r="AD557" s="82">
        <v>78000</v>
      </c>
      <c r="AE557" s="82">
        <v>0</v>
      </c>
      <c r="AF557" s="82">
        <v>433000</v>
      </c>
      <c r="AG557" t="str">
        <f t="shared" si="48"/>
        <v>金杨支行</v>
      </c>
      <c r="AI557" s="90" t="s">
        <v>134</v>
      </c>
      <c r="AJ557" s="90" t="s">
        <v>88</v>
      </c>
      <c r="AX557" t="s">
        <v>134</v>
      </c>
      <c r="AY557" t="s">
        <v>88</v>
      </c>
    </row>
    <row r="558" ht="17.25" spans="25:51">
      <c r="Y558" s="87"/>
      <c r="Z558">
        <f t="shared" si="49"/>
        <v>0</v>
      </c>
      <c r="AA558">
        <f t="shared" si="47"/>
        <v>0</v>
      </c>
      <c r="AB558" s="82" t="s">
        <v>925</v>
      </c>
      <c r="AC558" s="82">
        <v>0</v>
      </c>
      <c r="AD558" s="82">
        <v>0</v>
      </c>
      <c r="AE558" s="82">
        <v>0</v>
      </c>
      <c r="AF558" s="82">
        <v>0</v>
      </c>
      <c r="AG558">
        <f t="shared" si="48"/>
        <v>0</v>
      </c>
      <c r="AI558" s="90" t="s">
        <v>709</v>
      </c>
      <c r="AJ558" s="90" t="s">
        <v>88</v>
      </c>
      <c r="AX558" t="s">
        <v>709</v>
      </c>
      <c r="AY558" t="s">
        <v>88</v>
      </c>
    </row>
    <row r="559" ht="17.25" spans="25:51">
      <c r="Y559" s="87"/>
      <c r="Z559">
        <f t="shared" si="49"/>
        <v>0</v>
      </c>
      <c r="AA559">
        <f t="shared" si="47"/>
        <v>0</v>
      </c>
      <c r="AB559" s="82" t="s">
        <v>926</v>
      </c>
      <c r="AC559" s="82">
        <v>0</v>
      </c>
      <c r="AD559" s="82">
        <v>0</v>
      </c>
      <c r="AE559" s="82">
        <v>0</v>
      </c>
      <c r="AF559" s="82">
        <v>0</v>
      </c>
      <c r="AG559">
        <f t="shared" si="48"/>
        <v>0</v>
      </c>
      <c r="AI559" s="90" t="s">
        <v>773</v>
      </c>
      <c r="AJ559" s="90" t="s">
        <v>88</v>
      </c>
      <c r="AX559" t="s">
        <v>773</v>
      </c>
      <c r="AY559" t="s">
        <v>88</v>
      </c>
    </row>
    <row r="560" ht="17.25" spans="25:51">
      <c r="Y560" s="87"/>
      <c r="Z560">
        <f t="shared" si="49"/>
        <v>0</v>
      </c>
      <c r="AA560" t="str">
        <f t="shared" si="47"/>
        <v>黄楼支行</v>
      </c>
      <c r="AB560" s="82" t="s">
        <v>467</v>
      </c>
      <c r="AC560" s="82">
        <v>0</v>
      </c>
      <c r="AD560" s="82">
        <v>0</v>
      </c>
      <c r="AE560" s="82">
        <v>0</v>
      </c>
      <c r="AF560" s="82">
        <v>2000</v>
      </c>
      <c r="AG560" t="str">
        <f t="shared" si="48"/>
        <v>黄楼支行</v>
      </c>
      <c r="AI560" s="90" t="s">
        <v>654</v>
      </c>
      <c r="AJ560" s="90" t="s">
        <v>88</v>
      </c>
      <c r="AX560" t="s">
        <v>654</v>
      </c>
      <c r="AY560" t="s">
        <v>88</v>
      </c>
    </row>
    <row r="561" ht="17.25" spans="25:51">
      <c r="Y561" s="87"/>
      <c r="Z561">
        <f t="shared" si="49"/>
        <v>0</v>
      </c>
      <c r="AA561" t="str">
        <f t="shared" si="47"/>
        <v>六里支行</v>
      </c>
      <c r="AB561" s="82" t="s">
        <v>814</v>
      </c>
      <c r="AC561" s="82">
        <v>0</v>
      </c>
      <c r="AD561" s="82">
        <v>0</v>
      </c>
      <c r="AE561" s="82">
        <v>0</v>
      </c>
      <c r="AF561" s="82">
        <v>19880</v>
      </c>
      <c r="AG561" t="str">
        <f t="shared" si="48"/>
        <v>六里支行</v>
      </c>
      <c r="AI561" s="95" t="s">
        <v>927</v>
      </c>
      <c r="AJ561" s="90" t="s">
        <v>88</v>
      </c>
      <c r="AX561" t="s">
        <v>927</v>
      </c>
      <c r="AY561" t="s">
        <v>88</v>
      </c>
    </row>
    <row r="562" ht="17.25" spans="25:51">
      <c r="Y562" s="87"/>
      <c r="Z562">
        <f t="shared" si="49"/>
        <v>0</v>
      </c>
      <c r="AA562" t="str">
        <f t="shared" si="47"/>
        <v>孙桥支行</v>
      </c>
      <c r="AB562" s="82" t="s">
        <v>468</v>
      </c>
      <c r="AC562" s="82">
        <v>0</v>
      </c>
      <c r="AD562" s="82">
        <v>0</v>
      </c>
      <c r="AE562" s="82">
        <v>0</v>
      </c>
      <c r="AF562" s="82">
        <v>0</v>
      </c>
      <c r="AG562" t="str">
        <f t="shared" si="48"/>
        <v>孙桥支行</v>
      </c>
      <c r="AI562" s="90" t="s">
        <v>929</v>
      </c>
      <c r="AJ562" s="90" t="s">
        <v>88</v>
      </c>
      <c r="AX562" t="s">
        <v>929</v>
      </c>
      <c r="AY562" t="s">
        <v>88</v>
      </c>
    </row>
    <row r="563" ht="17.25" spans="25:51">
      <c r="Y563" s="87"/>
      <c r="Z563">
        <f t="shared" si="49"/>
        <v>0</v>
      </c>
      <c r="AA563">
        <f t="shared" si="47"/>
        <v>0</v>
      </c>
      <c r="AB563" s="82" t="s">
        <v>928</v>
      </c>
      <c r="AC563" s="82">
        <v>0</v>
      </c>
      <c r="AD563" s="82">
        <v>0</v>
      </c>
      <c r="AE563" s="82">
        <v>0</v>
      </c>
      <c r="AF563" s="82">
        <v>0</v>
      </c>
      <c r="AG563">
        <f t="shared" si="48"/>
        <v>0</v>
      </c>
      <c r="AI563" s="90" t="s">
        <v>931</v>
      </c>
      <c r="AJ563" s="90" t="s">
        <v>82</v>
      </c>
      <c r="AX563" t="s">
        <v>931</v>
      </c>
      <c r="AY563" t="s">
        <v>82</v>
      </c>
    </row>
    <row r="564" ht="17.25" spans="25:51">
      <c r="Y564" s="87"/>
      <c r="Z564">
        <f t="shared" si="49"/>
        <v>0</v>
      </c>
      <c r="AA564" t="str">
        <f t="shared" si="47"/>
        <v>江镇支行</v>
      </c>
      <c r="AB564" s="82" t="s">
        <v>930</v>
      </c>
      <c r="AC564" s="82">
        <v>0</v>
      </c>
      <c r="AD564" s="82">
        <v>0</v>
      </c>
      <c r="AE564" s="82">
        <v>0</v>
      </c>
      <c r="AF564" s="82">
        <v>0</v>
      </c>
      <c r="AG564" t="str">
        <f t="shared" si="48"/>
        <v>江镇支行</v>
      </c>
      <c r="AI564" s="90" t="s">
        <v>440</v>
      </c>
      <c r="AJ564" s="90" t="s">
        <v>82</v>
      </c>
      <c r="AX564" t="s">
        <v>440</v>
      </c>
      <c r="AY564" t="s">
        <v>82</v>
      </c>
    </row>
    <row r="565" ht="17.25" spans="25:51">
      <c r="Y565" s="87"/>
      <c r="Z565">
        <f t="shared" si="49"/>
        <v>0</v>
      </c>
      <c r="AA565">
        <f t="shared" si="47"/>
        <v>0</v>
      </c>
      <c r="AB565" s="82" t="s">
        <v>932</v>
      </c>
      <c r="AC565" s="82">
        <v>0</v>
      </c>
      <c r="AD565" s="82">
        <v>0</v>
      </c>
      <c r="AE565" s="82">
        <v>0</v>
      </c>
      <c r="AF565" s="82">
        <v>0</v>
      </c>
      <c r="AG565">
        <f t="shared" si="48"/>
        <v>0</v>
      </c>
      <c r="AI565" s="90" t="s">
        <v>514</v>
      </c>
      <c r="AJ565" s="90" t="s">
        <v>82</v>
      </c>
      <c r="AX565" t="s">
        <v>514</v>
      </c>
      <c r="AY565" t="s">
        <v>82</v>
      </c>
    </row>
    <row r="566" ht="17.25" spans="25:51">
      <c r="Y566" s="87"/>
      <c r="Z566">
        <f t="shared" si="49"/>
        <v>0</v>
      </c>
      <c r="AA566" t="str">
        <f t="shared" si="47"/>
        <v>花木支行</v>
      </c>
      <c r="AB566" s="82" t="s">
        <v>696</v>
      </c>
      <c r="AC566" s="82">
        <v>0</v>
      </c>
      <c r="AD566" s="82">
        <v>0</v>
      </c>
      <c r="AE566" s="82">
        <v>0</v>
      </c>
      <c r="AF566" s="82">
        <v>0</v>
      </c>
      <c r="AG566" t="str">
        <f t="shared" si="48"/>
        <v>花木支行</v>
      </c>
      <c r="AI566" s="90" t="s">
        <v>354</v>
      </c>
      <c r="AJ566" s="90" t="s">
        <v>82</v>
      </c>
      <c r="AX566" t="s">
        <v>354</v>
      </c>
      <c r="AY566" t="s">
        <v>82</v>
      </c>
    </row>
    <row r="567" ht="17.25" spans="25:51">
      <c r="Y567" s="87"/>
      <c r="Z567">
        <f t="shared" si="49"/>
        <v>0</v>
      </c>
      <c r="AA567" t="str">
        <f t="shared" si="47"/>
        <v>零售市场部</v>
      </c>
      <c r="AB567" s="82" t="s">
        <v>189</v>
      </c>
      <c r="AC567" s="82">
        <v>3</v>
      </c>
      <c r="AD567" s="82">
        <v>390000</v>
      </c>
      <c r="AE567" s="82">
        <v>36</v>
      </c>
      <c r="AF567" s="82">
        <v>2589700</v>
      </c>
      <c r="AG567" t="str">
        <f t="shared" si="48"/>
        <v>零售市场部</v>
      </c>
      <c r="AI567" s="90" t="s">
        <v>922</v>
      </c>
      <c r="AJ567" s="90" t="s">
        <v>82</v>
      </c>
      <c r="AX567" t="s">
        <v>922</v>
      </c>
      <c r="AY567" t="s">
        <v>82</v>
      </c>
    </row>
    <row r="568" ht="17.25" spans="25:51">
      <c r="Y568" s="87"/>
      <c r="Z568">
        <f t="shared" si="49"/>
        <v>0</v>
      </c>
      <c r="AA568" t="str">
        <f t="shared" si="47"/>
        <v>北蔡支行</v>
      </c>
      <c r="AB568" s="82" t="s">
        <v>793</v>
      </c>
      <c r="AC568" s="82">
        <v>0</v>
      </c>
      <c r="AD568" s="82">
        <v>0</v>
      </c>
      <c r="AE568" s="82">
        <v>0</v>
      </c>
      <c r="AF568" s="82">
        <v>0</v>
      </c>
      <c r="AG568" t="str">
        <f t="shared" si="48"/>
        <v>北蔡支行</v>
      </c>
      <c r="AI568" s="93" t="s">
        <v>934</v>
      </c>
      <c r="AJ568" s="90" t="s">
        <v>82</v>
      </c>
      <c r="AX568" t="s">
        <v>934</v>
      </c>
      <c r="AY568" t="s">
        <v>82</v>
      </c>
    </row>
    <row r="569" ht="17.25" spans="25:51">
      <c r="Y569" s="87"/>
      <c r="Z569">
        <f t="shared" si="49"/>
        <v>0</v>
      </c>
      <c r="AA569">
        <f t="shared" si="47"/>
        <v>0</v>
      </c>
      <c r="AB569" s="82" t="s">
        <v>933</v>
      </c>
      <c r="AC569" s="82">
        <v>0</v>
      </c>
      <c r="AD569" s="82">
        <v>0</v>
      </c>
      <c r="AE569" s="82">
        <v>0</v>
      </c>
      <c r="AF569" s="82">
        <v>0</v>
      </c>
      <c r="AG569">
        <f t="shared" si="48"/>
        <v>0</v>
      </c>
      <c r="AI569" s="95" t="s">
        <v>935</v>
      </c>
      <c r="AJ569" s="90" t="s">
        <v>82</v>
      </c>
      <c r="AX569" t="s">
        <v>935</v>
      </c>
      <c r="AY569" t="s">
        <v>82</v>
      </c>
    </row>
    <row r="570" ht="17.25" spans="25:51">
      <c r="Y570" s="87"/>
      <c r="Z570">
        <f t="shared" si="49"/>
        <v>0</v>
      </c>
      <c r="AA570" t="str">
        <f t="shared" si="47"/>
        <v>合庆支行</v>
      </c>
      <c r="AB570" s="82" t="s">
        <v>471</v>
      </c>
      <c r="AC570" s="82">
        <v>0</v>
      </c>
      <c r="AD570" s="82">
        <v>0</v>
      </c>
      <c r="AE570" s="82">
        <v>0</v>
      </c>
      <c r="AF570" s="82">
        <v>0</v>
      </c>
      <c r="AG570" t="str">
        <f t="shared" si="48"/>
        <v>合庆支行</v>
      </c>
      <c r="AI570" s="96" t="s">
        <v>937</v>
      </c>
      <c r="AJ570" s="90" t="s">
        <v>51</v>
      </c>
      <c r="AX570" t="s">
        <v>937</v>
      </c>
      <c r="AY570" t="s">
        <v>51</v>
      </c>
    </row>
    <row r="571" ht="17.25" spans="25:51">
      <c r="Y571" s="87"/>
      <c r="Z571">
        <f t="shared" si="49"/>
        <v>0</v>
      </c>
      <c r="AA571" t="str">
        <f t="shared" si="47"/>
        <v>川沙支行</v>
      </c>
      <c r="AB571" s="82" t="s">
        <v>936</v>
      </c>
      <c r="AC571" s="82">
        <v>0</v>
      </c>
      <c r="AD571" s="82">
        <v>0</v>
      </c>
      <c r="AE571" s="82">
        <v>0</v>
      </c>
      <c r="AF571" s="82">
        <v>0</v>
      </c>
      <c r="AG571" t="str">
        <f t="shared" si="48"/>
        <v>川沙支行</v>
      </c>
      <c r="AI571" s="90" t="s">
        <v>938</v>
      </c>
      <c r="AJ571" s="90" t="s">
        <v>51</v>
      </c>
      <c r="AX571" t="s">
        <v>938</v>
      </c>
      <c r="AY571" t="s">
        <v>51</v>
      </c>
    </row>
    <row r="572" ht="17.25" spans="25:51">
      <c r="Y572" s="87"/>
      <c r="Z572">
        <f t="shared" si="49"/>
        <v>0</v>
      </c>
      <c r="AA572" t="str">
        <f t="shared" si="47"/>
        <v>严桥支行</v>
      </c>
      <c r="AB572" s="82" t="s">
        <v>473</v>
      </c>
      <c r="AC572" s="82">
        <v>0</v>
      </c>
      <c r="AD572" s="82">
        <v>0</v>
      </c>
      <c r="AE572" s="82">
        <v>1</v>
      </c>
      <c r="AF572" s="82">
        <v>0</v>
      </c>
      <c r="AG572" t="str">
        <f t="shared" si="48"/>
        <v>严桥支行</v>
      </c>
      <c r="AI572" s="90" t="s">
        <v>129</v>
      </c>
      <c r="AJ572" s="90" t="s">
        <v>51</v>
      </c>
      <c r="AX572" t="s">
        <v>129</v>
      </c>
      <c r="AY572" t="s">
        <v>51</v>
      </c>
    </row>
    <row r="573" ht="17.25" spans="25:51">
      <c r="Y573" s="87"/>
      <c r="Z573">
        <f t="shared" si="49"/>
        <v>0</v>
      </c>
      <c r="AA573">
        <f t="shared" si="47"/>
        <v>0</v>
      </c>
      <c r="AB573" s="82" t="s">
        <v>939</v>
      </c>
      <c r="AC573" s="82">
        <v>0</v>
      </c>
      <c r="AD573" s="82">
        <v>0</v>
      </c>
      <c r="AE573" s="82">
        <v>0</v>
      </c>
      <c r="AF573" s="82">
        <v>0</v>
      </c>
      <c r="AG573">
        <f t="shared" si="48"/>
        <v>0</v>
      </c>
      <c r="AI573" s="90" t="s">
        <v>885</v>
      </c>
      <c r="AJ573" s="90" t="s">
        <v>51</v>
      </c>
      <c r="AX573" t="s">
        <v>885</v>
      </c>
      <c r="AY573" t="s">
        <v>51</v>
      </c>
    </row>
    <row r="574" ht="17.25" spans="25:51">
      <c r="Y574" s="87"/>
      <c r="Z574">
        <f t="shared" si="49"/>
        <v>0</v>
      </c>
      <c r="AA574" t="str">
        <f t="shared" si="47"/>
        <v>东波分理处</v>
      </c>
      <c r="AB574" s="82" t="s">
        <v>931</v>
      </c>
      <c r="AC574" s="82">
        <v>0</v>
      </c>
      <c r="AD574" s="82">
        <v>0</v>
      </c>
      <c r="AE574" s="82">
        <v>0</v>
      </c>
      <c r="AF574" s="82">
        <v>0</v>
      </c>
      <c r="AG574" t="str">
        <f t="shared" si="48"/>
        <v>东波分理处</v>
      </c>
      <c r="AI574" s="90" t="s">
        <v>941</v>
      </c>
      <c r="AJ574" s="90" t="s">
        <v>51</v>
      </c>
      <c r="AX574" t="s">
        <v>941</v>
      </c>
      <c r="AY574" t="s">
        <v>51</v>
      </c>
    </row>
    <row r="575" ht="17.25" spans="25:51">
      <c r="Y575" s="87"/>
      <c r="Z575">
        <f t="shared" si="49"/>
        <v>0</v>
      </c>
      <c r="AA575">
        <f t="shared" si="47"/>
        <v>0</v>
      </c>
      <c r="AB575" s="82" t="s">
        <v>940</v>
      </c>
      <c r="AC575" s="82">
        <v>0</v>
      </c>
      <c r="AD575" s="82">
        <v>0</v>
      </c>
      <c r="AE575" s="82">
        <v>0</v>
      </c>
      <c r="AF575" s="82">
        <v>0</v>
      </c>
      <c r="AG575">
        <f t="shared" si="48"/>
        <v>0</v>
      </c>
      <c r="AI575" s="90" t="s">
        <v>943</v>
      </c>
      <c r="AJ575" s="90" t="s">
        <v>51</v>
      </c>
      <c r="AX575" t="s">
        <v>943</v>
      </c>
      <c r="AY575" t="s">
        <v>51</v>
      </c>
    </row>
    <row r="576" ht="17.25" spans="25:51">
      <c r="Y576" s="87"/>
      <c r="Z576">
        <f t="shared" si="49"/>
        <v>0</v>
      </c>
      <c r="AA576" t="str">
        <f t="shared" si="47"/>
        <v>益江分理处</v>
      </c>
      <c r="AB576" s="82" t="s">
        <v>942</v>
      </c>
      <c r="AC576" s="82">
        <v>0</v>
      </c>
      <c r="AD576" s="82">
        <v>0</v>
      </c>
      <c r="AE576" s="82">
        <v>0</v>
      </c>
      <c r="AF576" s="82">
        <v>0</v>
      </c>
      <c r="AG576" t="str">
        <f t="shared" si="48"/>
        <v>益江分理处</v>
      </c>
      <c r="AI576" s="90" t="s">
        <v>222</v>
      </c>
      <c r="AJ576" s="90" t="s">
        <v>51</v>
      </c>
      <c r="AX576" t="s">
        <v>222</v>
      </c>
      <c r="AY576" t="s">
        <v>51</v>
      </c>
    </row>
    <row r="577" ht="17.25" spans="25:51">
      <c r="Y577" s="87"/>
      <c r="Z577">
        <f t="shared" si="49"/>
        <v>0</v>
      </c>
      <c r="AA577" t="str">
        <f t="shared" si="47"/>
        <v>运营管理部</v>
      </c>
      <c r="AB577" s="82" t="s">
        <v>372</v>
      </c>
      <c r="AC577" s="82">
        <v>0</v>
      </c>
      <c r="AD577" s="82">
        <v>0</v>
      </c>
      <c r="AE577" s="82">
        <v>0</v>
      </c>
      <c r="AF577" s="82">
        <v>0</v>
      </c>
      <c r="AG577" t="str">
        <f t="shared" si="48"/>
        <v>运营管理部</v>
      </c>
      <c r="AI577" s="90" t="s">
        <v>287</v>
      </c>
      <c r="AJ577" s="90" t="s">
        <v>51</v>
      </c>
      <c r="AX577" t="s">
        <v>287</v>
      </c>
      <c r="AY577" t="s">
        <v>51</v>
      </c>
    </row>
    <row r="578" ht="17.25" spans="25:51">
      <c r="Y578" s="87"/>
      <c r="Z578">
        <f t="shared" si="49"/>
        <v>0</v>
      </c>
      <c r="AA578" t="str">
        <f t="shared" ref="AA578:AA641" si="50">AG578</f>
        <v>妙境支行</v>
      </c>
      <c r="AB578" s="82" t="s">
        <v>944</v>
      </c>
      <c r="AC578" s="82">
        <v>0</v>
      </c>
      <c r="AD578" s="82">
        <v>0</v>
      </c>
      <c r="AE578" s="82">
        <v>0</v>
      </c>
      <c r="AF578" s="82">
        <v>0</v>
      </c>
      <c r="AG578" t="str">
        <f t="shared" ref="AG578:AG641" si="51">IFERROR(VLOOKUP(AB578,$AI:$AJ,2,FALSE),0)</f>
        <v>妙境支行</v>
      </c>
      <c r="AI578" s="90" t="s">
        <v>577</v>
      </c>
      <c r="AJ578" s="90" t="s">
        <v>51</v>
      </c>
      <c r="AX578" t="s">
        <v>577</v>
      </c>
      <c r="AY578" t="s">
        <v>51</v>
      </c>
    </row>
    <row r="579" ht="17.25" spans="25:51">
      <c r="Y579" s="87"/>
      <c r="Z579">
        <f t="shared" si="49"/>
        <v>0</v>
      </c>
      <c r="AA579" t="str">
        <f t="shared" si="50"/>
        <v>东沟支行</v>
      </c>
      <c r="AB579" s="82" t="s">
        <v>927</v>
      </c>
      <c r="AC579" s="82">
        <v>0</v>
      </c>
      <c r="AD579" s="82">
        <v>0</v>
      </c>
      <c r="AE579" s="82">
        <v>0</v>
      </c>
      <c r="AF579" s="82">
        <v>0</v>
      </c>
      <c r="AG579" t="str">
        <f t="shared" si="51"/>
        <v>东沟支行</v>
      </c>
      <c r="AI579" s="90" t="s">
        <v>480</v>
      </c>
      <c r="AJ579" s="90" t="s">
        <v>51</v>
      </c>
      <c r="AX579" t="s">
        <v>480</v>
      </c>
      <c r="AY579" t="s">
        <v>51</v>
      </c>
    </row>
    <row r="580" ht="17.25" spans="25:51">
      <c r="Y580" s="87"/>
      <c r="Z580">
        <f t="shared" ref="Z580:Z643" si="52">P580-Y580</f>
        <v>0</v>
      </c>
      <c r="AA580">
        <f t="shared" si="50"/>
        <v>0</v>
      </c>
      <c r="AB580" s="82" t="s">
        <v>945</v>
      </c>
      <c r="AC580" s="82">
        <v>0</v>
      </c>
      <c r="AD580" s="82">
        <v>0</v>
      </c>
      <c r="AE580" s="82">
        <v>0</v>
      </c>
      <c r="AF580" s="82">
        <v>0</v>
      </c>
      <c r="AG580">
        <f t="shared" si="51"/>
        <v>0</v>
      </c>
      <c r="AI580" s="90" t="s">
        <v>906</v>
      </c>
      <c r="AJ580" s="90" t="s">
        <v>51</v>
      </c>
      <c r="AX580" t="s">
        <v>906</v>
      </c>
      <c r="AY580" t="s">
        <v>51</v>
      </c>
    </row>
    <row r="581" ht="17.25" spans="25:51">
      <c r="Y581" s="87"/>
      <c r="Z581">
        <f t="shared" si="52"/>
        <v>0</v>
      </c>
      <c r="AA581" t="str">
        <f t="shared" si="50"/>
        <v>张江支行</v>
      </c>
      <c r="AB581" s="82" t="s">
        <v>475</v>
      </c>
      <c r="AC581" s="82">
        <v>0</v>
      </c>
      <c r="AD581" s="82">
        <v>0</v>
      </c>
      <c r="AE581" s="82">
        <v>0</v>
      </c>
      <c r="AF581" s="82">
        <v>6000</v>
      </c>
      <c r="AG581" t="str">
        <f t="shared" si="51"/>
        <v>张江支行</v>
      </c>
      <c r="AI581" s="90" t="s">
        <v>489</v>
      </c>
      <c r="AJ581" s="90" t="s">
        <v>51</v>
      </c>
      <c r="AX581" t="s">
        <v>489</v>
      </c>
      <c r="AY581" t="s">
        <v>51</v>
      </c>
    </row>
    <row r="582" ht="17.25" spans="25:51">
      <c r="Y582" s="87"/>
      <c r="Z582">
        <f t="shared" si="52"/>
        <v>0</v>
      </c>
      <c r="AA582" t="str">
        <f t="shared" si="50"/>
        <v>合庆支行</v>
      </c>
      <c r="AB582" s="82" t="s">
        <v>946</v>
      </c>
      <c r="AC582" s="82">
        <v>0</v>
      </c>
      <c r="AD582" s="82">
        <v>0</v>
      </c>
      <c r="AE582" s="82">
        <v>0</v>
      </c>
      <c r="AF582" s="82">
        <v>0</v>
      </c>
      <c r="AG582" t="str">
        <f t="shared" si="51"/>
        <v>合庆支行</v>
      </c>
      <c r="AI582" s="90" t="s">
        <v>948</v>
      </c>
      <c r="AJ582" s="90" t="s">
        <v>51</v>
      </c>
      <c r="AX582" t="s">
        <v>948</v>
      </c>
      <c r="AY582" t="s">
        <v>51</v>
      </c>
    </row>
    <row r="583" ht="17.25" spans="25:51">
      <c r="Y583" s="87"/>
      <c r="Z583">
        <f t="shared" si="52"/>
        <v>0</v>
      </c>
      <c r="AA583">
        <f t="shared" si="50"/>
        <v>0</v>
      </c>
      <c r="AB583" s="82" t="s">
        <v>947</v>
      </c>
      <c r="AC583" s="82">
        <v>0</v>
      </c>
      <c r="AD583" s="82">
        <v>0</v>
      </c>
      <c r="AE583" s="82">
        <v>0</v>
      </c>
      <c r="AF583" s="82">
        <v>0</v>
      </c>
      <c r="AG583">
        <f t="shared" si="51"/>
        <v>0</v>
      </c>
      <c r="AI583" s="90" t="s">
        <v>949</v>
      </c>
      <c r="AJ583" s="90" t="s">
        <v>51</v>
      </c>
      <c r="AX583" t="s">
        <v>949</v>
      </c>
      <c r="AY583" t="s">
        <v>51</v>
      </c>
    </row>
    <row r="584" ht="17.25" spans="25:51">
      <c r="Y584" s="87"/>
      <c r="Z584">
        <f t="shared" si="52"/>
        <v>0</v>
      </c>
      <c r="AA584" t="str">
        <f t="shared" si="50"/>
        <v>和炯路支行</v>
      </c>
      <c r="AB584" s="82" t="s">
        <v>751</v>
      </c>
      <c r="AC584" s="82">
        <v>0</v>
      </c>
      <c r="AD584" s="82">
        <v>0</v>
      </c>
      <c r="AE584" s="82">
        <v>0</v>
      </c>
      <c r="AF584" s="82">
        <v>0</v>
      </c>
      <c r="AG584" t="str">
        <f t="shared" si="51"/>
        <v>和炯路支行</v>
      </c>
      <c r="AI584" s="95" t="s">
        <v>510</v>
      </c>
      <c r="AJ584" s="90" t="s">
        <v>199</v>
      </c>
      <c r="AX584" t="s">
        <v>510</v>
      </c>
      <c r="AY584" t="s">
        <v>199</v>
      </c>
    </row>
    <row r="585" ht="17.25" spans="25:51">
      <c r="Y585" s="87"/>
      <c r="Z585">
        <f t="shared" si="52"/>
        <v>0</v>
      </c>
      <c r="AA585" t="str">
        <f t="shared" si="50"/>
        <v>三林支行</v>
      </c>
      <c r="AB585" s="82" t="s">
        <v>720</v>
      </c>
      <c r="AC585" s="82">
        <v>0</v>
      </c>
      <c r="AD585" s="82">
        <v>0</v>
      </c>
      <c r="AE585" s="82">
        <v>0</v>
      </c>
      <c r="AF585" s="82">
        <v>0</v>
      </c>
      <c r="AG585" t="str">
        <f t="shared" si="51"/>
        <v>三林支行</v>
      </c>
      <c r="AI585" s="96" t="s">
        <v>531</v>
      </c>
      <c r="AJ585" s="90" t="s">
        <v>199</v>
      </c>
      <c r="AX585" t="s">
        <v>531</v>
      </c>
      <c r="AY585" t="s">
        <v>199</v>
      </c>
    </row>
    <row r="586" ht="17.25" spans="25:51">
      <c r="Y586" s="87"/>
      <c r="Z586">
        <f t="shared" si="52"/>
        <v>0</v>
      </c>
      <c r="AA586">
        <f t="shared" si="50"/>
        <v>0</v>
      </c>
      <c r="AB586" s="82" t="s">
        <v>950</v>
      </c>
      <c r="AC586" s="82">
        <v>0</v>
      </c>
      <c r="AD586" s="82">
        <v>0</v>
      </c>
      <c r="AE586" s="82">
        <v>0</v>
      </c>
      <c r="AF586" s="82">
        <v>0</v>
      </c>
      <c r="AG586">
        <f t="shared" si="51"/>
        <v>0</v>
      </c>
      <c r="AI586" s="96" t="s">
        <v>94</v>
      </c>
      <c r="AJ586" s="90" t="s">
        <v>199</v>
      </c>
      <c r="AX586" t="s">
        <v>94</v>
      </c>
      <c r="AY586" t="s">
        <v>199</v>
      </c>
    </row>
    <row r="587" ht="17.25" spans="25:51">
      <c r="Y587" s="87"/>
      <c r="Z587">
        <f t="shared" si="52"/>
        <v>0</v>
      </c>
      <c r="AA587" t="str">
        <f t="shared" si="50"/>
        <v>高东支行</v>
      </c>
      <c r="AB587" s="82" t="s">
        <v>943</v>
      </c>
      <c r="AC587" s="82">
        <v>0</v>
      </c>
      <c r="AD587" s="82">
        <v>0</v>
      </c>
      <c r="AE587" s="82">
        <v>0</v>
      </c>
      <c r="AF587" s="82">
        <v>0</v>
      </c>
      <c r="AG587" t="str">
        <f t="shared" si="51"/>
        <v>高东支行</v>
      </c>
      <c r="AI587" s="90" t="s">
        <v>951</v>
      </c>
      <c r="AJ587" s="90" t="s">
        <v>199</v>
      </c>
      <c r="AX587" t="s">
        <v>951</v>
      </c>
      <c r="AY587" t="s">
        <v>199</v>
      </c>
    </row>
    <row r="588" ht="17.25" spans="25:51">
      <c r="Y588" s="87"/>
      <c r="Z588">
        <f t="shared" si="52"/>
        <v>0</v>
      </c>
      <c r="AA588" t="str">
        <f t="shared" si="50"/>
        <v>东沟支行</v>
      </c>
      <c r="AB588" s="82" t="s">
        <v>477</v>
      </c>
      <c r="AC588" s="82">
        <v>0</v>
      </c>
      <c r="AD588" s="82">
        <v>0</v>
      </c>
      <c r="AE588" s="82">
        <v>0</v>
      </c>
      <c r="AF588" s="82">
        <v>135000</v>
      </c>
      <c r="AG588" t="str">
        <f t="shared" si="51"/>
        <v>东沟支行</v>
      </c>
      <c r="AI588" s="90" t="s">
        <v>952</v>
      </c>
      <c r="AJ588" s="90" t="s">
        <v>199</v>
      </c>
      <c r="AX588" t="s">
        <v>952</v>
      </c>
      <c r="AY588" t="s">
        <v>199</v>
      </c>
    </row>
    <row r="589" ht="17.25" spans="25:51">
      <c r="Y589" s="87"/>
      <c r="Z589">
        <f t="shared" si="52"/>
        <v>0</v>
      </c>
      <c r="AA589" t="str">
        <f t="shared" si="50"/>
        <v>运营管理部</v>
      </c>
      <c r="AB589" s="82" t="s">
        <v>375</v>
      </c>
      <c r="AC589" s="82">
        <v>0</v>
      </c>
      <c r="AD589" s="82">
        <v>0</v>
      </c>
      <c r="AE589" s="82">
        <v>0</v>
      </c>
      <c r="AF589" s="82">
        <v>0</v>
      </c>
      <c r="AG589" t="str">
        <f t="shared" si="51"/>
        <v>运营管理部</v>
      </c>
      <c r="AI589" s="90" t="s">
        <v>953</v>
      </c>
      <c r="AJ589" s="90" t="s">
        <v>199</v>
      </c>
      <c r="AX589" t="s">
        <v>953</v>
      </c>
      <c r="AY589" t="s">
        <v>199</v>
      </c>
    </row>
    <row r="590" ht="17.25" spans="25:51">
      <c r="Y590" s="87"/>
      <c r="Z590">
        <f t="shared" si="52"/>
        <v>0</v>
      </c>
      <c r="AA590" t="str">
        <f t="shared" si="50"/>
        <v>北蔡支行</v>
      </c>
      <c r="AB590" s="82" t="s">
        <v>781</v>
      </c>
      <c r="AC590" s="82">
        <v>0</v>
      </c>
      <c r="AD590" s="82">
        <v>0</v>
      </c>
      <c r="AE590" s="82">
        <v>0</v>
      </c>
      <c r="AF590" s="82">
        <v>0</v>
      </c>
      <c r="AG590" t="str">
        <f t="shared" si="51"/>
        <v>北蔡支行</v>
      </c>
      <c r="AI590" s="90" t="s">
        <v>954</v>
      </c>
      <c r="AJ590" s="90" t="s">
        <v>199</v>
      </c>
      <c r="AX590" t="s">
        <v>954</v>
      </c>
      <c r="AY590" t="s">
        <v>199</v>
      </c>
    </row>
    <row r="591" ht="17.25" spans="25:51">
      <c r="Y591" s="87"/>
      <c r="Z591">
        <f t="shared" si="52"/>
        <v>0</v>
      </c>
      <c r="AA591" t="str">
        <f t="shared" si="50"/>
        <v>北蔡支行</v>
      </c>
      <c r="AB591" s="82" t="s">
        <v>777</v>
      </c>
      <c r="AC591" s="82">
        <v>0</v>
      </c>
      <c r="AD591" s="82">
        <v>0</v>
      </c>
      <c r="AE591" s="82">
        <v>0</v>
      </c>
      <c r="AF591" s="82">
        <v>0</v>
      </c>
      <c r="AG591" t="str">
        <f t="shared" si="51"/>
        <v>北蔡支行</v>
      </c>
      <c r="AI591" s="90" t="s">
        <v>956</v>
      </c>
      <c r="AJ591" s="90" t="s">
        <v>199</v>
      </c>
      <c r="AX591" t="s">
        <v>956</v>
      </c>
      <c r="AY591" t="s">
        <v>199</v>
      </c>
    </row>
    <row r="592" ht="17.25" spans="25:51">
      <c r="Y592" s="87"/>
      <c r="Z592">
        <f t="shared" si="52"/>
        <v>0</v>
      </c>
      <c r="AA592" t="str">
        <f t="shared" si="50"/>
        <v>王港支行</v>
      </c>
      <c r="AB592" s="82" t="s">
        <v>955</v>
      </c>
      <c r="AC592" s="82">
        <v>0</v>
      </c>
      <c r="AD592" s="82">
        <v>1500</v>
      </c>
      <c r="AE592" s="82">
        <v>0</v>
      </c>
      <c r="AF592" s="82">
        <v>36162</v>
      </c>
      <c r="AG592" t="str">
        <f t="shared" si="51"/>
        <v>王港支行</v>
      </c>
      <c r="AI592" s="90" t="s">
        <v>459</v>
      </c>
      <c r="AJ592" s="90" t="s">
        <v>157</v>
      </c>
      <c r="AX592" t="s">
        <v>459</v>
      </c>
      <c r="AY592" t="s">
        <v>157</v>
      </c>
    </row>
    <row r="593" ht="17.25" spans="25:51">
      <c r="Y593" s="87"/>
      <c r="Z593">
        <f t="shared" si="52"/>
        <v>0</v>
      </c>
      <c r="AA593" t="str">
        <f t="shared" si="50"/>
        <v>黄楼支行</v>
      </c>
      <c r="AB593" s="82" t="s">
        <v>957</v>
      </c>
      <c r="AC593" s="82">
        <v>0</v>
      </c>
      <c r="AD593" s="82">
        <v>0</v>
      </c>
      <c r="AE593" s="82">
        <v>0</v>
      </c>
      <c r="AF593" s="82">
        <v>0</v>
      </c>
      <c r="AG593" t="str">
        <f t="shared" si="51"/>
        <v>黄楼支行</v>
      </c>
      <c r="AI593" s="90" t="s">
        <v>625</v>
      </c>
      <c r="AJ593" s="90" t="s">
        <v>107</v>
      </c>
      <c r="AX593" t="s">
        <v>625</v>
      </c>
      <c r="AY593" t="s">
        <v>107</v>
      </c>
    </row>
    <row r="594" ht="17.25" spans="25:51">
      <c r="Y594" s="87"/>
      <c r="Z594">
        <f t="shared" si="52"/>
        <v>0</v>
      </c>
      <c r="AA594" t="str">
        <f t="shared" si="50"/>
        <v>江镇支行</v>
      </c>
      <c r="AB594" s="82" t="s">
        <v>958</v>
      </c>
      <c r="AC594" s="82">
        <v>0</v>
      </c>
      <c r="AD594" s="82">
        <v>0</v>
      </c>
      <c r="AE594" s="82">
        <v>0</v>
      </c>
      <c r="AF594" s="82">
        <v>0</v>
      </c>
      <c r="AG594" t="str">
        <f t="shared" si="51"/>
        <v>江镇支行</v>
      </c>
      <c r="AI594" s="90" t="s">
        <v>549</v>
      </c>
      <c r="AJ594" s="90" t="s">
        <v>157</v>
      </c>
      <c r="AX594" t="s">
        <v>549</v>
      </c>
      <c r="AY594" t="s">
        <v>157</v>
      </c>
    </row>
    <row r="595" ht="17.25" spans="25:51">
      <c r="Y595" s="87"/>
      <c r="Z595">
        <f t="shared" si="52"/>
        <v>0</v>
      </c>
      <c r="AA595" t="str">
        <f t="shared" si="50"/>
        <v>授信审批部</v>
      </c>
      <c r="AB595" s="82" t="s">
        <v>538</v>
      </c>
      <c r="AC595" s="82">
        <v>0</v>
      </c>
      <c r="AD595" s="82">
        <v>0</v>
      </c>
      <c r="AE595" s="82">
        <v>0</v>
      </c>
      <c r="AF595" s="82">
        <v>0</v>
      </c>
      <c r="AG595" t="str">
        <f t="shared" si="51"/>
        <v>授信审批部</v>
      </c>
      <c r="AI595" s="93" t="s">
        <v>553</v>
      </c>
      <c r="AJ595" s="90" t="s">
        <v>157</v>
      </c>
      <c r="AX595" t="s">
        <v>553</v>
      </c>
      <c r="AY595" t="s">
        <v>157</v>
      </c>
    </row>
    <row r="596" ht="17.25" spans="25:51">
      <c r="Y596" s="87"/>
      <c r="Z596">
        <f t="shared" si="52"/>
        <v>0</v>
      </c>
      <c r="AA596" t="str">
        <f t="shared" si="50"/>
        <v>南新分理处</v>
      </c>
      <c r="AB596" s="82" t="s">
        <v>832</v>
      </c>
      <c r="AC596" s="82">
        <v>0</v>
      </c>
      <c r="AD596" s="82">
        <v>0</v>
      </c>
      <c r="AE596" s="82">
        <v>0</v>
      </c>
      <c r="AF596" s="82">
        <v>0</v>
      </c>
      <c r="AG596" t="str">
        <f t="shared" si="51"/>
        <v>南新分理处</v>
      </c>
      <c r="AI596" s="90" t="s">
        <v>646</v>
      </c>
      <c r="AJ596" s="90" t="s">
        <v>157</v>
      </c>
      <c r="AX596" t="s">
        <v>646</v>
      </c>
      <c r="AY596" t="s">
        <v>157</v>
      </c>
    </row>
    <row r="597" ht="17.25" spans="25:51">
      <c r="Y597" s="87"/>
      <c r="Z597">
        <f t="shared" si="52"/>
        <v>0</v>
      </c>
      <c r="AA597">
        <f t="shared" si="50"/>
        <v>0</v>
      </c>
      <c r="AB597" s="82" t="s">
        <v>959</v>
      </c>
      <c r="AC597" s="82">
        <v>0</v>
      </c>
      <c r="AD597" s="82">
        <v>0</v>
      </c>
      <c r="AE597" s="82">
        <v>0</v>
      </c>
      <c r="AF597" s="82">
        <v>0</v>
      </c>
      <c r="AG597">
        <f t="shared" si="51"/>
        <v>0</v>
      </c>
      <c r="AI597" s="94" t="s">
        <v>960</v>
      </c>
      <c r="AJ597" s="90" t="s">
        <v>157</v>
      </c>
      <c r="AX597" t="s">
        <v>960</v>
      </c>
      <c r="AY597" t="s">
        <v>157</v>
      </c>
    </row>
    <row r="598" ht="17.25" spans="25:51">
      <c r="Y598" s="87"/>
      <c r="Z598">
        <f t="shared" si="52"/>
        <v>0</v>
      </c>
      <c r="AA598" t="str">
        <f t="shared" si="50"/>
        <v>运营管理部</v>
      </c>
      <c r="AB598" s="82" t="s">
        <v>307</v>
      </c>
      <c r="AC598" s="82">
        <v>0</v>
      </c>
      <c r="AD598" s="82">
        <v>0</v>
      </c>
      <c r="AE598" s="82">
        <v>0</v>
      </c>
      <c r="AF598" s="82">
        <v>0</v>
      </c>
      <c r="AG598" t="str">
        <f t="shared" si="51"/>
        <v>运营管理部</v>
      </c>
      <c r="AI598" s="95" t="s">
        <v>961</v>
      </c>
      <c r="AJ598" s="90" t="s">
        <v>157</v>
      </c>
      <c r="AX598" t="s">
        <v>961</v>
      </c>
      <c r="AY598" t="s">
        <v>157</v>
      </c>
    </row>
    <row r="599" ht="17.25" spans="25:51">
      <c r="Y599" s="87"/>
      <c r="Z599">
        <f t="shared" si="52"/>
        <v>0</v>
      </c>
      <c r="AA599" t="str">
        <f t="shared" si="50"/>
        <v>金桥支行</v>
      </c>
      <c r="AB599" s="82" t="s">
        <v>249</v>
      </c>
      <c r="AC599" s="82">
        <v>0</v>
      </c>
      <c r="AD599" s="82">
        <v>0</v>
      </c>
      <c r="AE599" s="82">
        <v>0</v>
      </c>
      <c r="AF599" s="82">
        <v>0</v>
      </c>
      <c r="AG599" t="str">
        <f t="shared" si="51"/>
        <v>金桥支行</v>
      </c>
      <c r="AI599" s="96" t="s">
        <v>962</v>
      </c>
      <c r="AJ599" s="90" t="s">
        <v>66</v>
      </c>
      <c r="AX599" t="s">
        <v>962</v>
      </c>
      <c r="AY599" t="s">
        <v>66</v>
      </c>
    </row>
    <row r="600" ht="17.25" spans="25:51">
      <c r="Y600" s="87"/>
      <c r="Z600">
        <f t="shared" si="52"/>
        <v>0</v>
      </c>
      <c r="AA600" t="str">
        <f t="shared" si="50"/>
        <v>高桥支行</v>
      </c>
      <c r="AB600" s="82" t="s">
        <v>481</v>
      </c>
      <c r="AC600" s="82">
        <v>0</v>
      </c>
      <c r="AD600" s="82">
        <v>0</v>
      </c>
      <c r="AE600" s="82">
        <v>0</v>
      </c>
      <c r="AF600" s="82">
        <v>192000</v>
      </c>
      <c r="AG600" t="str">
        <f t="shared" si="51"/>
        <v>高桥支行</v>
      </c>
      <c r="AI600" s="90" t="s">
        <v>567</v>
      </c>
      <c r="AJ600" s="90" t="s">
        <v>66</v>
      </c>
      <c r="AX600" t="s">
        <v>567</v>
      </c>
      <c r="AY600" t="s">
        <v>66</v>
      </c>
    </row>
    <row r="601" ht="17.25" spans="25:51">
      <c r="Y601" s="87"/>
      <c r="Z601">
        <f t="shared" si="52"/>
        <v>0</v>
      </c>
      <c r="AA601" t="str">
        <f t="shared" si="50"/>
        <v>北蔡支行</v>
      </c>
      <c r="AB601" s="82" t="s">
        <v>788</v>
      </c>
      <c r="AC601" s="82">
        <v>0</v>
      </c>
      <c r="AD601" s="82">
        <v>25000</v>
      </c>
      <c r="AE601" s="82">
        <v>0</v>
      </c>
      <c r="AF601" s="82">
        <v>25000</v>
      </c>
      <c r="AG601" t="str">
        <f t="shared" si="51"/>
        <v>北蔡支行</v>
      </c>
      <c r="AI601" s="90" t="s">
        <v>963</v>
      </c>
      <c r="AJ601" s="90" t="s">
        <v>66</v>
      </c>
      <c r="AX601" t="s">
        <v>963</v>
      </c>
      <c r="AY601" t="s">
        <v>66</v>
      </c>
    </row>
    <row r="602" ht="17.25" spans="25:51">
      <c r="Y602" s="87"/>
      <c r="Z602">
        <f t="shared" si="52"/>
        <v>0</v>
      </c>
      <c r="AA602" t="str">
        <f t="shared" si="50"/>
        <v>洋泾支行</v>
      </c>
      <c r="AB602" s="82" t="s">
        <v>703</v>
      </c>
      <c r="AC602" s="82">
        <v>0</v>
      </c>
      <c r="AD602" s="82">
        <v>0</v>
      </c>
      <c r="AE602" s="82">
        <v>5</v>
      </c>
      <c r="AF602" s="82">
        <v>0</v>
      </c>
      <c r="AG602" t="str">
        <f t="shared" si="51"/>
        <v>洋泾支行</v>
      </c>
      <c r="AI602" s="90" t="s">
        <v>136</v>
      </c>
      <c r="AJ602" s="90" t="s">
        <v>66</v>
      </c>
      <c r="AX602" t="s">
        <v>136</v>
      </c>
      <c r="AY602" t="s">
        <v>66</v>
      </c>
    </row>
    <row r="603" ht="17.25" spans="25:51">
      <c r="Y603" s="87"/>
      <c r="Z603">
        <f t="shared" si="52"/>
        <v>0</v>
      </c>
      <c r="AA603" t="str">
        <f t="shared" si="50"/>
        <v>江镇支行</v>
      </c>
      <c r="AB603" s="82" t="s">
        <v>964</v>
      </c>
      <c r="AC603" s="82">
        <v>0</v>
      </c>
      <c r="AD603" s="82">
        <v>0</v>
      </c>
      <c r="AE603" s="82">
        <v>0</v>
      </c>
      <c r="AF603" s="82">
        <v>0</v>
      </c>
      <c r="AG603" t="str">
        <f t="shared" si="51"/>
        <v>江镇支行</v>
      </c>
      <c r="AI603" s="90" t="s">
        <v>711</v>
      </c>
      <c r="AJ603" s="90" t="s">
        <v>66</v>
      </c>
      <c r="AX603" t="s">
        <v>711</v>
      </c>
      <c r="AY603" t="s">
        <v>66</v>
      </c>
    </row>
    <row r="604" ht="17.25" spans="25:51">
      <c r="Y604" s="87"/>
      <c r="Z604">
        <f t="shared" si="52"/>
        <v>0</v>
      </c>
      <c r="AA604">
        <f t="shared" si="50"/>
        <v>0</v>
      </c>
      <c r="AB604" s="82" t="s">
        <v>965</v>
      </c>
      <c r="AC604" s="82">
        <v>0</v>
      </c>
      <c r="AD604" s="82">
        <v>0</v>
      </c>
      <c r="AE604" s="82">
        <v>0</v>
      </c>
      <c r="AF604" s="82">
        <v>0</v>
      </c>
      <c r="AG604">
        <f t="shared" si="51"/>
        <v>0</v>
      </c>
      <c r="AI604" s="90" t="s">
        <v>966</v>
      </c>
      <c r="AJ604" s="90" t="s">
        <v>66</v>
      </c>
      <c r="AX604" t="s">
        <v>966</v>
      </c>
      <c r="AY604" t="s">
        <v>66</v>
      </c>
    </row>
    <row r="605" ht="17.25" spans="25:51">
      <c r="Y605" s="87"/>
      <c r="Z605">
        <f t="shared" si="52"/>
        <v>0</v>
      </c>
      <c r="AA605" t="str">
        <f t="shared" si="50"/>
        <v>香山分理处</v>
      </c>
      <c r="AB605" s="82" t="s">
        <v>484</v>
      </c>
      <c r="AC605" s="82">
        <v>0</v>
      </c>
      <c r="AD605" s="82">
        <v>0</v>
      </c>
      <c r="AE605" s="82">
        <v>0</v>
      </c>
      <c r="AF605" s="82">
        <v>0</v>
      </c>
      <c r="AG605" t="str">
        <f t="shared" si="51"/>
        <v>香山分理处</v>
      </c>
      <c r="AI605" s="90" t="s">
        <v>782</v>
      </c>
      <c r="AJ605" s="90" t="s">
        <v>66</v>
      </c>
      <c r="AX605" t="s">
        <v>782</v>
      </c>
      <c r="AY605" t="s">
        <v>66</v>
      </c>
    </row>
    <row r="606" ht="17.25" spans="25:51">
      <c r="Y606" s="87"/>
      <c r="Z606">
        <f t="shared" si="52"/>
        <v>0</v>
      </c>
      <c r="AA606">
        <f t="shared" si="50"/>
        <v>0</v>
      </c>
      <c r="AB606" s="82" t="s">
        <v>967</v>
      </c>
      <c r="AC606" s="82">
        <v>0</v>
      </c>
      <c r="AD606" s="82">
        <v>0</v>
      </c>
      <c r="AE606" s="82">
        <v>0</v>
      </c>
      <c r="AF606" s="82">
        <v>0</v>
      </c>
      <c r="AG606">
        <f t="shared" si="51"/>
        <v>0</v>
      </c>
      <c r="AI606" s="90" t="s">
        <v>969</v>
      </c>
      <c r="AJ606" s="90" t="s">
        <v>66</v>
      </c>
      <c r="AX606" t="s">
        <v>969</v>
      </c>
      <c r="AY606" t="s">
        <v>66</v>
      </c>
    </row>
    <row r="607" ht="17.25" spans="25:51">
      <c r="Y607" s="87"/>
      <c r="Z607">
        <f t="shared" si="52"/>
        <v>0</v>
      </c>
      <c r="AA607" t="str">
        <f t="shared" si="50"/>
        <v>黄楼支行</v>
      </c>
      <c r="AB607" s="82" t="s">
        <v>968</v>
      </c>
      <c r="AC607" s="82">
        <v>0</v>
      </c>
      <c r="AD607" s="82">
        <v>0</v>
      </c>
      <c r="AE607" s="82">
        <v>0</v>
      </c>
      <c r="AF607" s="82">
        <v>0</v>
      </c>
      <c r="AG607" t="str">
        <f t="shared" si="51"/>
        <v>黄楼支行</v>
      </c>
      <c r="AI607" s="90" t="s">
        <v>971</v>
      </c>
      <c r="AJ607" s="90" t="s">
        <v>66</v>
      </c>
      <c r="AX607" t="s">
        <v>971</v>
      </c>
      <c r="AY607" t="s">
        <v>66</v>
      </c>
    </row>
    <row r="608" ht="17.25" spans="25:51">
      <c r="Y608" s="87"/>
      <c r="Z608">
        <f t="shared" si="52"/>
        <v>0</v>
      </c>
      <c r="AA608" t="str">
        <f t="shared" si="50"/>
        <v>唐镇支行</v>
      </c>
      <c r="AB608" s="82" t="s">
        <v>970</v>
      </c>
      <c r="AC608" s="82">
        <v>0</v>
      </c>
      <c r="AD608" s="82">
        <v>0</v>
      </c>
      <c r="AE608" s="82">
        <v>0</v>
      </c>
      <c r="AF608" s="82">
        <v>0</v>
      </c>
      <c r="AG608" t="str">
        <f t="shared" si="51"/>
        <v>唐镇支行</v>
      </c>
      <c r="AI608" s="90" t="s">
        <v>972</v>
      </c>
      <c r="AJ608" s="90" t="s">
        <v>66</v>
      </c>
      <c r="AX608" t="s">
        <v>972</v>
      </c>
      <c r="AY608" t="s">
        <v>66</v>
      </c>
    </row>
    <row r="609" ht="17.25" spans="25:51">
      <c r="Y609" s="87"/>
      <c r="Z609">
        <f t="shared" si="52"/>
        <v>0</v>
      </c>
      <c r="AA609" t="str">
        <f t="shared" si="50"/>
        <v>御桥分理处</v>
      </c>
      <c r="AB609" s="82" t="s">
        <v>486</v>
      </c>
      <c r="AC609" s="82">
        <v>0</v>
      </c>
      <c r="AD609" s="82">
        <v>0</v>
      </c>
      <c r="AE609" s="82">
        <v>0</v>
      </c>
      <c r="AF609" s="82">
        <v>0</v>
      </c>
      <c r="AG609" t="str">
        <f t="shared" si="51"/>
        <v>御桥分理处</v>
      </c>
      <c r="AI609" s="90" t="s">
        <v>974</v>
      </c>
      <c r="AJ609" s="90" t="s">
        <v>66</v>
      </c>
      <c r="AX609" t="s">
        <v>974</v>
      </c>
      <c r="AY609" t="s">
        <v>66</v>
      </c>
    </row>
    <row r="610" ht="17.25" spans="25:51">
      <c r="Y610" s="87"/>
      <c r="Z610">
        <f t="shared" si="52"/>
        <v>0</v>
      </c>
      <c r="AA610">
        <f t="shared" si="50"/>
        <v>0</v>
      </c>
      <c r="AB610" s="82" t="s">
        <v>973</v>
      </c>
      <c r="AC610" s="82">
        <v>0</v>
      </c>
      <c r="AD610" s="82">
        <v>0</v>
      </c>
      <c r="AE610" s="82">
        <v>0</v>
      </c>
      <c r="AF610" s="82">
        <v>0</v>
      </c>
      <c r="AG610">
        <f t="shared" si="51"/>
        <v>0</v>
      </c>
      <c r="AI610" s="90" t="s">
        <v>475</v>
      </c>
      <c r="AJ610" s="90" t="s">
        <v>66</v>
      </c>
      <c r="AX610" t="s">
        <v>475</v>
      </c>
      <c r="AY610" t="s">
        <v>66</v>
      </c>
    </row>
    <row r="611" ht="17.25" spans="25:51">
      <c r="Y611" s="87"/>
      <c r="Z611">
        <f t="shared" si="52"/>
        <v>0</v>
      </c>
      <c r="AA611" t="str">
        <f t="shared" si="50"/>
        <v>三林支行</v>
      </c>
      <c r="AB611" s="82" t="s">
        <v>732</v>
      </c>
      <c r="AC611" s="82">
        <v>0</v>
      </c>
      <c r="AD611" s="82">
        <v>0</v>
      </c>
      <c r="AE611" s="82">
        <v>0</v>
      </c>
      <c r="AF611" s="82">
        <v>0</v>
      </c>
      <c r="AG611" t="str">
        <f t="shared" si="51"/>
        <v>三林支行</v>
      </c>
      <c r="AI611" s="90" t="s">
        <v>203</v>
      </c>
      <c r="AJ611" s="90" t="s">
        <v>163</v>
      </c>
      <c r="AX611" t="s">
        <v>203</v>
      </c>
      <c r="AY611" t="s">
        <v>163</v>
      </c>
    </row>
    <row r="612" ht="17.25" spans="25:51">
      <c r="Y612" s="87"/>
      <c r="Z612">
        <f t="shared" si="52"/>
        <v>0</v>
      </c>
      <c r="AA612" t="str">
        <f t="shared" si="50"/>
        <v>洋泾支行</v>
      </c>
      <c r="AB612" s="82" t="s">
        <v>194</v>
      </c>
      <c r="AC612" s="82">
        <v>0</v>
      </c>
      <c r="AD612" s="82">
        <v>0</v>
      </c>
      <c r="AE612" s="82">
        <v>0</v>
      </c>
      <c r="AF612" s="82">
        <v>0</v>
      </c>
      <c r="AG612" t="str">
        <f t="shared" si="51"/>
        <v>洋泾支行</v>
      </c>
      <c r="AI612" s="90" t="s">
        <v>493</v>
      </c>
      <c r="AJ612" s="90" t="s">
        <v>66</v>
      </c>
      <c r="AX612" t="s">
        <v>493</v>
      </c>
      <c r="AY612" t="s">
        <v>66</v>
      </c>
    </row>
    <row r="613" ht="17.25" spans="25:51">
      <c r="Y613" s="87"/>
      <c r="Z613">
        <f t="shared" si="52"/>
        <v>0</v>
      </c>
      <c r="AA613" t="str">
        <f t="shared" si="50"/>
        <v>高东支行</v>
      </c>
      <c r="AB613" s="82" t="s">
        <v>938</v>
      </c>
      <c r="AC613" s="82">
        <v>0</v>
      </c>
      <c r="AD613" s="82">
        <v>0</v>
      </c>
      <c r="AE613" s="82">
        <v>0</v>
      </c>
      <c r="AF613" s="82">
        <v>0</v>
      </c>
      <c r="AG613" t="str">
        <f t="shared" si="51"/>
        <v>高东支行</v>
      </c>
      <c r="AI613" s="90" t="s">
        <v>596</v>
      </c>
      <c r="AJ613" s="90" t="s">
        <v>66</v>
      </c>
      <c r="AX613" t="s">
        <v>596</v>
      </c>
      <c r="AY613" t="s">
        <v>66</v>
      </c>
    </row>
    <row r="614" ht="17.25" spans="25:51">
      <c r="Y614" s="87"/>
      <c r="Z614">
        <f t="shared" si="52"/>
        <v>0</v>
      </c>
      <c r="AA614">
        <f t="shared" si="50"/>
        <v>0</v>
      </c>
      <c r="AB614" s="82" t="s">
        <v>975</v>
      </c>
      <c r="AC614" s="82">
        <v>0</v>
      </c>
      <c r="AD614" s="82">
        <v>0</v>
      </c>
      <c r="AE614" s="82">
        <v>0</v>
      </c>
      <c r="AF614" s="82">
        <v>0</v>
      </c>
      <c r="AG614">
        <f t="shared" si="51"/>
        <v>0</v>
      </c>
      <c r="AI614" s="90" t="s">
        <v>976</v>
      </c>
      <c r="AJ614" s="90" t="s">
        <v>66</v>
      </c>
      <c r="AX614" t="s">
        <v>976</v>
      </c>
      <c r="AY614" t="s">
        <v>66</v>
      </c>
    </row>
    <row r="615" ht="17.25" spans="25:51">
      <c r="Y615" s="87"/>
      <c r="Z615">
        <f t="shared" si="52"/>
        <v>0</v>
      </c>
      <c r="AA615" t="str">
        <f t="shared" si="50"/>
        <v>张江支行</v>
      </c>
      <c r="AB615" s="82" t="s">
        <v>614</v>
      </c>
      <c r="AC615" s="82">
        <v>0</v>
      </c>
      <c r="AD615" s="82">
        <v>0</v>
      </c>
      <c r="AE615" s="82">
        <v>0</v>
      </c>
      <c r="AF615" s="82">
        <v>0</v>
      </c>
      <c r="AG615" t="str">
        <f t="shared" si="51"/>
        <v>张江支行</v>
      </c>
      <c r="AI615" s="90" t="s">
        <v>977</v>
      </c>
      <c r="AJ615" s="90" t="s">
        <v>66</v>
      </c>
      <c r="AX615" t="s">
        <v>977</v>
      </c>
      <c r="AY615" t="s">
        <v>66</v>
      </c>
    </row>
    <row r="616" ht="17.25" spans="25:51">
      <c r="Y616" s="87"/>
      <c r="Z616">
        <f t="shared" si="52"/>
        <v>0</v>
      </c>
      <c r="AA616" t="str">
        <f t="shared" si="50"/>
        <v>杨思支行</v>
      </c>
      <c r="AB616" s="82" t="s">
        <v>737</v>
      </c>
      <c r="AC616" s="82">
        <v>0</v>
      </c>
      <c r="AD616" s="82">
        <v>0</v>
      </c>
      <c r="AE616" s="82">
        <v>0</v>
      </c>
      <c r="AF616" s="82">
        <v>500</v>
      </c>
      <c r="AG616" t="str">
        <f t="shared" si="51"/>
        <v>杨思支行</v>
      </c>
      <c r="AI616" s="90" t="s">
        <v>979</v>
      </c>
      <c r="AJ616" s="90" t="s">
        <v>66</v>
      </c>
      <c r="AX616" t="s">
        <v>979</v>
      </c>
      <c r="AY616" t="s">
        <v>66</v>
      </c>
    </row>
    <row r="617" ht="17.25" spans="25:51">
      <c r="Y617" s="87"/>
      <c r="Z617">
        <f t="shared" si="52"/>
        <v>0</v>
      </c>
      <c r="AA617" t="str">
        <f t="shared" si="50"/>
        <v>合庆支行</v>
      </c>
      <c r="AB617" s="82" t="s">
        <v>978</v>
      </c>
      <c r="AC617" s="82">
        <v>0</v>
      </c>
      <c r="AD617" s="82">
        <v>0</v>
      </c>
      <c r="AE617" s="82">
        <v>0</v>
      </c>
      <c r="AF617" s="82">
        <v>0</v>
      </c>
      <c r="AG617" t="str">
        <f t="shared" si="51"/>
        <v>合庆支行</v>
      </c>
      <c r="AI617" s="90" t="s">
        <v>358</v>
      </c>
      <c r="AJ617" s="90" t="s">
        <v>66</v>
      </c>
      <c r="AX617" t="s">
        <v>358</v>
      </c>
      <c r="AY617" t="s">
        <v>66</v>
      </c>
    </row>
    <row r="618" ht="17.25" spans="25:51">
      <c r="Y618" s="87"/>
      <c r="Z618">
        <f t="shared" si="52"/>
        <v>0</v>
      </c>
      <c r="AA618" t="str">
        <f t="shared" si="50"/>
        <v>香山分理处</v>
      </c>
      <c r="AB618" s="82" t="s">
        <v>675</v>
      </c>
      <c r="AC618" s="82">
        <v>0</v>
      </c>
      <c r="AD618" s="82">
        <v>0</v>
      </c>
      <c r="AE618" s="82">
        <v>0</v>
      </c>
      <c r="AF618" s="82">
        <v>0</v>
      </c>
      <c r="AG618" t="str">
        <f t="shared" si="51"/>
        <v>香山分理处</v>
      </c>
      <c r="AI618" s="90" t="s">
        <v>980</v>
      </c>
      <c r="AJ618" s="90" t="s">
        <v>66</v>
      </c>
      <c r="AX618" t="s">
        <v>980</v>
      </c>
      <c r="AY618" t="s">
        <v>66</v>
      </c>
    </row>
    <row r="619" ht="17.25" spans="25:51">
      <c r="Y619" s="87"/>
      <c r="Z619">
        <f t="shared" si="52"/>
        <v>0</v>
      </c>
      <c r="AA619" t="str">
        <f t="shared" si="50"/>
        <v>合庆支行</v>
      </c>
      <c r="AB619" s="82" t="s">
        <v>491</v>
      </c>
      <c r="AC619" s="82">
        <v>0</v>
      </c>
      <c r="AD619" s="82">
        <v>0</v>
      </c>
      <c r="AE619" s="82">
        <v>0</v>
      </c>
      <c r="AF619" s="82">
        <v>0</v>
      </c>
      <c r="AG619" t="str">
        <f t="shared" si="51"/>
        <v>合庆支行</v>
      </c>
      <c r="AI619" s="95" t="s">
        <v>97</v>
      </c>
      <c r="AJ619" s="90" t="s">
        <v>66</v>
      </c>
      <c r="AX619" t="s">
        <v>97</v>
      </c>
      <c r="AY619" t="s">
        <v>66</v>
      </c>
    </row>
    <row r="620" ht="17.25" spans="25:51">
      <c r="Y620" s="87"/>
      <c r="Z620">
        <f t="shared" si="52"/>
        <v>0</v>
      </c>
      <c r="AA620" t="str">
        <f t="shared" si="50"/>
        <v>三林支行</v>
      </c>
      <c r="AB620" s="82" t="s">
        <v>722</v>
      </c>
      <c r="AC620" s="82">
        <v>0</v>
      </c>
      <c r="AD620" s="82">
        <v>0</v>
      </c>
      <c r="AE620" s="82">
        <v>0</v>
      </c>
      <c r="AF620" s="82">
        <v>27700</v>
      </c>
      <c r="AG620" t="str">
        <f t="shared" si="51"/>
        <v>三林支行</v>
      </c>
      <c r="AI620" s="96" t="s">
        <v>468</v>
      </c>
      <c r="AJ620" s="90" t="s">
        <v>163</v>
      </c>
      <c r="AX620" t="s">
        <v>468</v>
      </c>
      <c r="AY620" t="s">
        <v>163</v>
      </c>
    </row>
    <row r="621" ht="17.25" spans="25:51">
      <c r="Y621" s="87"/>
      <c r="Z621">
        <f t="shared" si="52"/>
        <v>0</v>
      </c>
      <c r="AA621">
        <f t="shared" si="50"/>
        <v>0</v>
      </c>
      <c r="AB621" s="82" t="s">
        <v>981</v>
      </c>
      <c r="AC621" s="82">
        <v>0</v>
      </c>
      <c r="AD621" s="82">
        <v>0</v>
      </c>
      <c r="AE621" s="82">
        <v>0</v>
      </c>
      <c r="AF621" s="82">
        <v>0</v>
      </c>
      <c r="AG621">
        <f t="shared" si="51"/>
        <v>0</v>
      </c>
      <c r="AI621" s="90" t="s">
        <v>342</v>
      </c>
      <c r="AJ621" s="90" t="s">
        <v>163</v>
      </c>
      <c r="AX621" t="s">
        <v>342</v>
      </c>
      <c r="AY621" t="s">
        <v>163</v>
      </c>
    </row>
    <row r="622" ht="17.25" spans="25:51">
      <c r="Y622" s="87"/>
      <c r="Z622">
        <f t="shared" si="52"/>
        <v>0</v>
      </c>
      <c r="AA622" t="str">
        <f t="shared" si="50"/>
        <v>市场一部</v>
      </c>
      <c r="AB622" s="82" t="s">
        <v>588</v>
      </c>
      <c r="AC622" s="82">
        <v>0</v>
      </c>
      <c r="AD622" s="82">
        <v>0</v>
      </c>
      <c r="AE622" s="82">
        <v>0</v>
      </c>
      <c r="AF622" s="82">
        <v>0</v>
      </c>
      <c r="AG622" t="str">
        <f t="shared" si="51"/>
        <v>市场一部</v>
      </c>
      <c r="AI622" s="90" t="s">
        <v>536</v>
      </c>
      <c r="AJ622" s="90" t="s">
        <v>163</v>
      </c>
      <c r="AX622" t="s">
        <v>536</v>
      </c>
      <c r="AY622" t="s">
        <v>163</v>
      </c>
    </row>
    <row r="623" ht="17.25" spans="25:51">
      <c r="Y623" s="87"/>
      <c r="Z623">
        <f t="shared" si="52"/>
        <v>0</v>
      </c>
      <c r="AA623" t="str">
        <f t="shared" si="50"/>
        <v>张江支行</v>
      </c>
      <c r="AB623" s="82" t="s">
        <v>493</v>
      </c>
      <c r="AC623" s="82">
        <v>0</v>
      </c>
      <c r="AD623" s="82">
        <v>0</v>
      </c>
      <c r="AE623" s="82">
        <v>0</v>
      </c>
      <c r="AF623" s="82">
        <v>0</v>
      </c>
      <c r="AG623" t="str">
        <f t="shared" si="51"/>
        <v>张江支行</v>
      </c>
      <c r="AI623" s="90" t="s">
        <v>399</v>
      </c>
      <c r="AJ623" s="90" t="s">
        <v>128</v>
      </c>
      <c r="AX623" t="s">
        <v>399</v>
      </c>
      <c r="AY623" t="s">
        <v>290</v>
      </c>
    </row>
    <row r="624" ht="17.25" spans="25:51">
      <c r="Y624" s="87"/>
      <c r="Z624">
        <f t="shared" si="52"/>
        <v>0</v>
      </c>
      <c r="AA624" t="str">
        <f t="shared" si="50"/>
        <v>曹路支行</v>
      </c>
      <c r="AB624" s="82" t="s">
        <v>496</v>
      </c>
      <c r="AC624" s="82">
        <v>0</v>
      </c>
      <c r="AD624" s="82">
        <v>0</v>
      </c>
      <c r="AE624" s="82">
        <v>0</v>
      </c>
      <c r="AF624" s="82">
        <v>74700</v>
      </c>
      <c r="AG624" t="str">
        <f t="shared" si="51"/>
        <v>曹路支行</v>
      </c>
      <c r="AI624" s="90" t="s">
        <v>743</v>
      </c>
      <c r="AJ624" s="90" t="s">
        <v>163</v>
      </c>
      <c r="AX624" t="s">
        <v>743</v>
      </c>
      <c r="AY624" t="s">
        <v>163</v>
      </c>
    </row>
    <row r="625" ht="17.25" spans="25:51">
      <c r="Y625" s="87"/>
      <c r="Z625">
        <f t="shared" si="52"/>
        <v>0</v>
      </c>
      <c r="AA625" t="str">
        <f t="shared" si="50"/>
        <v>营业部</v>
      </c>
      <c r="AB625" s="82" t="s">
        <v>637</v>
      </c>
      <c r="AC625" s="82">
        <v>0</v>
      </c>
      <c r="AD625" s="82">
        <v>0</v>
      </c>
      <c r="AE625" s="82">
        <v>0</v>
      </c>
      <c r="AF625" s="82">
        <v>0</v>
      </c>
      <c r="AG625" t="str">
        <f t="shared" si="51"/>
        <v>营业部</v>
      </c>
      <c r="AI625" s="90" t="s">
        <v>983</v>
      </c>
      <c r="AJ625" s="90" t="s">
        <v>163</v>
      </c>
      <c r="AX625" t="s">
        <v>983</v>
      </c>
      <c r="AY625" t="s">
        <v>163</v>
      </c>
    </row>
    <row r="626" ht="17.25" spans="25:51">
      <c r="Y626" s="87"/>
      <c r="Z626">
        <f t="shared" si="52"/>
        <v>0</v>
      </c>
      <c r="AA626" t="str">
        <f t="shared" si="50"/>
        <v>川沙支行</v>
      </c>
      <c r="AB626" s="82" t="s">
        <v>982</v>
      </c>
      <c r="AC626" s="82">
        <v>0</v>
      </c>
      <c r="AD626" s="82">
        <v>0</v>
      </c>
      <c r="AE626" s="82">
        <v>0</v>
      </c>
      <c r="AF626" s="82">
        <v>0</v>
      </c>
      <c r="AG626" t="str">
        <f t="shared" si="51"/>
        <v>川沙支行</v>
      </c>
      <c r="AI626" s="90" t="s">
        <v>985</v>
      </c>
      <c r="AJ626" s="90" t="s">
        <v>163</v>
      </c>
      <c r="AX626" t="s">
        <v>985</v>
      </c>
      <c r="AY626" t="s">
        <v>163</v>
      </c>
    </row>
    <row r="627" ht="17.25" spans="25:51">
      <c r="Y627" s="87"/>
      <c r="Z627">
        <f t="shared" si="52"/>
        <v>0</v>
      </c>
      <c r="AA627" t="str">
        <f t="shared" si="50"/>
        <v>黄楼支行</v>
      </c>
      <c r="AB627" s="82" t="s">
        <v>984</v>
      </c>
      <c r="AC627" s="82">
        <v>0</v>
      </c>
      <c r="AD627" s="82">
        <v>0</v>
      </c>
      <c r="AE627" s="82">
        <v>0</v>
      </c>
      <c r="AF627" s="82">
        <v>0</v>
      </c>
      <c r="AG627" t="str">
        <f t="shared" si="51"/>
        <v>黄楼支行</v>
      </c>
      <c r="AI627" s="90" t="s">
        <v>986</v>
      </c>
      <c r="AJ627" s="90" t="s">
        <v>163</v>
      </c>
      <c r="AX627" t="s">
        <v>986</v>
      </c>
      <c r="AY627" t="s">
        <v>163</v>
      </c>
    </row>
    <row r="628" ht="17.25" spans="25:51">
      <c r="Y628" s="87"/>
      <c r="Z628">
        <f t="shared" si="52"/>
        <v>0</v>
      </c>
      <c r="AA628" t="str">
        <f t="shared" si="50"/>
        <v>和炯路支行</v>
      </c>
      <c r="AB628" s="82" t="s">
        <v>754</v>
      </c>
      <c r="AC628" s="82">
        <v>0</v>
      </c>
      <c r="AD628" s="82">
        <v>0</v>
      </c>
      <c r="AE628" s="82">
        <v>0</v>
      </c>
      <c r="AF628" s="82">
        <v>0</v>
      </c>
      <c r="AG628" t="str">
        <f t="shared" si="51"/>
        <v>和炯路支行</v>
      </c>
      <c r="AI628" s="90" t="s">
        <v>988</v>
      </c>
      <c r="AJ628" s="90" t="s">
        <v>163</v>
      </c>
      <c r="AX628" t="s">
        <v>988</v>
      </c>
      <c r="AY628" t="s">
        <v>163</v>
      </c>
    </row>
    <row r="629" ht="17.25" spans="25:51">
      <c r="Y629" s="87"/>
      <c r="Z629">
        <f t="shared" si="52"/>
        <v>0</v>
      </c>
      <c r="AA629" t="str">
        <f t="shared" si="50"/>
        <v>川沙支行</v>
      </c>
      <c r="AB629" s="82" t="s">
        <v>987</v>
      </c>
      <c r="AC629" s="82">
        <v>0</v>
      </c>
      <c r="AD629" s="82">
        <v>0</v>
      </c>
      <c r="AE629" s="82">
        <v>0</v>
      </c>
      <c r="AF629" s="82">
        <v>0</v>
      </c>
      <c r="AG629" t="str">
        <f t="shared" si="51"/>
        <v>川沙支行</v>
      </c>
      <c r="AI629" s="95" t="s">
        <v>522</v>
      </c>
      <c r="AJ629" s="90" t="s">
        <v>128</v>
      </c>
      <c r="AX629" t="s">
        <v>522</v>
      </c>
      <c r="AY629" t="s">
        <v>128</v>
      </c>
    </row>
    <row r="630" ht="17.25" spans="25:51">
      <c r="Y630" s="87"/>
      <c r="Z630">
        <f t="shared" si="52"/>
        <v>0</v>
      </c>
      <c r="AA630" t="str">
        <f t="shared" si="50"/>
        <v>金杨支行</v>
      </c>
      <c r="AB630" s="82" t="s">
        <v>863</v>
      </c>
      <c r="AC630" s="82">
        <v>0</v>
      </c>
      <c r="AD630" s="82">
        <v>0</v>
      </c>
      <c r="AE630" s="82">
        <v>0</v>
      </c>
      <c r="AF630" s="82">
        <v>0</v>
      </c>
      <c r="AG630" t="str">
        <f t="shared" si="51"/>
        <v>金杨支行</v>
      </c>
      <c r="AI630" s="96" t="s">
        <v>140</v>
      </c>
      <c r="AJ630" s="90" t="s">
        <v>32</v>
      </c>
      <c r="AX630" t="s">
        <v>140</v>
      </c>
      <c r="AY630" t="s">
        <v>32</v>
      </c>
    </row>
    <row r="631" ht="17.25" spans="25:51">
      <c r="Y631" s="87"/>
      <c r="Z631">
        <f t="shared" si="52"/>
        <v>0</v>
      </c>
      <c r="AA631" t="str">
        <f t="shared" si="50"/>
        <v>凌兆分理处</v>
      </c>
      <c r="AB631" s="82" t="s">
        <v>763</v>
      </c>
      <c r="AC631" s="82">
        <v>0</v>
      </c>
      <c r="AD631" s="82">
        <v>58000</v>
      </c>
      <c r="AE631" s="82">
        <v>0</v>
      </c>
      <c r="AF631" s="82">
        <v>58000</v>
      </c>
      <c r="AG631" t="str">
        <f t="shared" si="51"/>
        <v>凌兆分理处</v>
      </c>
      <c r="AI631" s="90" t="s">
        <v>215</v>
      </c>
      <c r="AJ631" s="90" t="s">
        <v>128</v>
      </c>
      <c r="AX631" t="s">
        <v>215</v>
      </c>
      <c r="AY631" t="s">
        <v>128</v>
      </c>
    </row>
    <row r="632" ht="17.25" spans="25:51">
      <c r="Y632" s="87"/>
      <c r="Z632">
        <f t="shared" si="52"/>
        <v>0</v>
      </c>
      <c r="AA632">
        <f t="shared" si="50"/>
        <v>0</v>
      </c>
      <c r="AB632" s="82" t="s">
        <v>989</v>
      </c>
      <c r="AC632" s="82">
        <v>0</v>
      </c>
      <c r="AD632" s="82">
        <v>0</v>
      </c>
      <c r="AE632" s="82">
        <v>0</v>
      </c>
      <c r="AF632" s="82">
        <v>0</v>
      </c>
      <c r="AG632">
        <f t="shared" si="51"/>
        <v>0</v>
      </c>
      <c r="AI632" s="90" t="s">
        <v>942</v>
      </c>
      <c r="AJ632" s="90" t="s">
        <v>128</v>
      </c>
      <c r="AX632" t="s">
        <v>942</v>
      </c>
      <c r="AY632" t="s">
        <v>128</v>
      </c>
    </row>
    <row r="633" ht="17.25" spans="25:51">
      <c r="Y633" s="87"/>
      <c r="Z633">
        <f t="shared" si="52"/>
        <v>0</v>
      </c>
      <c r="AA633" t="str">
        <f t="shared" si="50"/>
        <v>御桥分理处</v>
      </c>
      <c r="AB633" s="82" t="s">
        <v>836</v>
      </c>
      <c r="AC633" s="82">
        <v>0</v>
      </c>
      <c r="AD633" s="82">
        <v>0</v>
      </c>
      <c r="AE633" s="82">
        <v>0</v>
      </c>
      <c r="AF633" s="82">
        <v>0</v>
      </c>
      <c r="AG633" t="str">
        <f t="shared" si="51"/>
        <v>御桥分理处</v>
      </c>
      <c r="AI633" s="90" t="s">
        <v>990</v>
      </c>
      <c r="AJ633" s="90" t="s">
        <v>128</v>
      </c>
      <c r="AX633" t="s">
        <v>990</v>
      </c>
      <c r="AY633" t="s">
        <v>128</v>
      </c>
    </row>
    <row r="634" ht="17.25" spans="25:51">
      <c r="Y634" s="87"/>
      <c r="Z634">
        <f t="shared" si="52"/>
        <v>0</v>
      </c>
      <c r="AA634" t="str">
        <f t="shared" si="50"/>
        <v>张江支行</v>
      </c>
      <c r="AB634" s="82" t="s">
        <v>971</v>
      </c>
      <c r="AC634" s="82">
        <v>0</v>
      </c>
      <c r="AD634" s="82">
        <v>0</v>
      </c>
      <c r="AE634" s="82">
        <v>0</v>
      </c>
      <c r="AF634" s="82">
        <v>0</v>
      </c>
      <c r="AG634" t="str">
        <f t="shared" si="51"/>
        <v>张江支行</v>
      </c>
      <c r="AI634" s="90" t="s">
        <v>991</v>
      </c>
      <c r="AJ634" s="90" t="s">
        <v>128</v>
      </c>
      <c r="AX634" t="s">
        <v>991</v>
      </c>
      <c r="AY634" t="s">
        <v>128</v>
      </c>
    </row>
    <row r="635" ht="17.25" spans="25:51">
      <c r="Y635" s="87"/>
      <c r="Z635">
        <f t="shared" si="52"/>
        <v>0</v>
      </c>
      <c r="AA635" t="str">
        <f t="shared" si="50"/>
        <v>运营管理部</v>
      </c>
      <c r="AB635" s="82" t="s">
        <v>377</v>
      </c>
      <c r="AC635" s="82">
        <v>0</v>
      </c>
      <c r="AD635" s="82">
        <v>0</v>
      </c>
      <c r="AE635" s="82">
        <v>0</v>
      </c>
      <c r="AF635" s="82">
        <v>0</v>
      </c>
      <c r="AG635" t="str">
        <f t="shared" si="51"/>
        <v>运营管理部</v>
      </c>
      <c r="AI635" s="90" t="s">
        <v>992</v>
      </c>
      <c r="AJ635" s="90" t="s">
        <v>128</v>
      </c>
      <c r="AX635" t="s">
        <v>992</v>
      </c>
      <c r="AY635" t="s">
        <v>128</v>
      </c>
    </row>
    <row r="636" ht="17.25" spans="25:51">
      <c r="Y636" s="87"/>
      <c r="Z636">
        <f t="shared" si="52"/>
        <v>0</v>
      </c>
      <c r="AA636" t="str">
        <f t="shared" si="50"/>
        <v>运营管理部</v>
      </c>
      <c r="AB636" s="82" t="s">
        <v>380</v>
      </c>
      <c r="AC636" s="82">
        <v>0</v>
      </c>
      <c r="AD636" s="82">
        <v>0</v>
      </c>
      <c r="AE636" s="82">
        <v>0</v>
      </c>
      <c r="AF636" s="82">
        <v>0</v>
      </c>
      <c r="AG636" t="str">
        <f t="shared" si="51"/>
        <v>运营管理部</v>
      </c>
      <c r="AI636" s="93" t="s">
        <v>993</v>
      </c>
      <c r="AJ636" s="90" t="s">
        <v>107</v>
      </c>
      <c r="AX636" t="s">
        <v>993</v>
      </c>
      <c r="AY636" t="s">
        <v>107</v>
      </c>
    </row>
    <row r="637" ht="17.25" spans="25:51">
      <c r="Y637" s="87"/>
      <c r="Z637">
        <f t="shared" si="52"/>
        <v>0</v>
      </c>
      <c r="AA637" t="str">
        <f t="shared" si="50"/>
        <v>蔡路支行</v>
      </c>
      <c r="AB637" s="82" t="s">
        <v>499</v>
      </c>
      <c r="AC637" s="82">
        <v>0</v>
      </c>
      <c r="AD637" s="82">
        <v>0</v>
      </c>
      <c r="AE637" s="82">
        <v>0</v>
      </c>
      <c r="AF637" s="82">
        <v>0</v>
      </c>
      <c r="AG637" t="str">
        <f t="shared" si="51"/>
        <v>蔡路支行</v>
      </c>
      <c r="AI637" s="95" t="s">
        <v>343</v>
      </c>
      <c r="AJ637" s="90" t="s">
        <v>107</v>
      </c>
      <c r="AX637" t="s">
        <v>343</v>
      </c>
      <c r="AY637" t="s">
        <v>107</v>
      </c>
    </row>
    <row r="638" ht="17.25" spans="25:51">
      <c r="Y638" s="87"/>
      <c r="Z638">
        <f t="shared" si="52"/>
        <v>0</v>
      </c>
      <c r="AA638" t="str">
        <f t="shared" si="50"/>
        <v>运营管理部</v>
      </c>
      <c r="AB638" s="82" t="s">
        <v>404</v>
      </c>
      <c r="AC638" s="82">
        <v>0</v>
      </c>
      <c r="AD638" s="82">
        <v>0</v>
      </c>
      <c r="AE638" s="82">
        <v>0</v>
      </c>
      <c r="AF638" s="82">
        <v>0</v>
      </c>
      <c r="AG638" t="str">
        <f t="shared" si="51"/>
        <v>运营管理部</v>
      </c>
      <c r="AI638" s="94" t="s">
        <v>919</v>
      </c>
      <c r="AJ638" s="90" t="s">
        <v>107</v>
      </c>
      <c r="AX638" t="s">
        <v>919</v>
      </c>
      <c r="AY638" t="s">
        <v>107</v>
      </c>
    </row>
    <row r="639" ht="17.25" spans="25:51">
      <c r="Y639" s="87"/>
      <c r="Z639">
        <f t="shared" si="52"/>
        <v>0</v>
      </c>
      <c r="AA639" t="str">
        <f t="shared" si="50"/>
        <v>曹路支行</v>
      </c>
      <c r="AB639" s="82" t="s">
        <v>871</v>
      </c>
      <c r="AC639" s="82">
        <v>0</v>
      </c>
      <c r="AD639" s="82">
        <v>0</v>
      </c>
      <c r="AE639" s="82">
        <v>0</v>
      </c>
      <c r="AF639" s="82">
        <v>0</v>
      </c>
      <c r="AG639" t="str">
        <f t="shared" si="51"/>
        <v>曹路支行</v>
      </c>
      <c r="AI639" s="96" t="s">
        <v>970</v>
      </c>
      <c r="AJ639" s="90" t="s">
        <v>107</v>
      </c>
      <c r="AX639" t="s">
        <v>970</v>
      </c>
      <c r="AY639" t="s">
        <v>107</v>
      </c>
    </row>
    <row r="640" ht="17.25" spans="25:51">
      <c r="Y640" s="87"/>
      <c r="Z640">
        <f t="shared" si="52"/>
        <v>0</v>
      </c>
      <c r="AA640" t="str">
        <f t="shared" si="50"/>
        <v>施湾支行</v>
      </c>
      <c r="AB640" s="82" t="s">
        <v>502</v>
      </c>
      <c r="AC640" s="82">
        <v>0</v>
      </c>
      <c r="AD640" s="82">
        <v>0</v>
      </c>
      <c r="AE640" s="82">
        <v>0</v>
      </c>
      <c r="AF640" s="82">
        <v>13000</v>
      </c>
      <c r="AG640" t="str">
        <f t="shared" si="51"/>
        <v>施湾支行</v>
      </c>
      <c r="AI640" s="90" t="s">
        <v>798</v>
      </c>
      <c r="AJ640" s="90" t="s">
        <v>107</v>
      </c>
      <c r="AX640" t="s">
        <v>798</v>
      </c>
      <c r="AY640" t="s">
        <v>107</v>
      </c>
    </row>
    <row r="641" ht="17.25" spans="25:51">
      <c r="Y641" s="87"/>
      <c r="Z641">
        <f t="shared" si="52"/>
        <v>0</v>
      </c>
      <c r="AA641" t="str">
        <f t="shared" si="50"/>
        <v>张江支行</v>
      </c>
      <c r="AB641" s="82" t="s">
        <v>963</v>
      </c>
      <c r="AC641" s="82">
        <v>0</v>
      </c>
      <c r="AD641" s="82">
        <v>50000</v>
      </c>
      <c r="AE641" s="82">
        <v>0</v>
      </c>
      <c r="AF641" s="82">
        <v>50000</v>
      </c>
      <c r="AG641" t="str">
        <f t="shared" si="51"/>
        <v>张江支行</v>
      </c>
      <c r="AI641" s="90" t="s">
        <v>294</v>
      </c>
      <c r="AJ641" s="90" t="s">
        <v>107</v>
      </c>
      <c r="AX641" t="s">
        <v>294</v>
      </c>
      <c r="AY641" t="s">
        <v>107</v>
      </c>
    </row>
    <row r="642" ht="17.25" spans="25:51">
      <c r="Y642" s="87"/>
      <c r="Z642">
        <f t="shared" si="52"/>
        <v>0</v>
      </c>
      <c r="AA642" t="str">
        <f t="shared" ref="AA642:AA705" si="53">AG642</f>
        <v>施湾支行</v>
      </c>
      <c r="AB642" s="82" t="s">
        <v>994</v>
      </c>
      <c r="AC642" s="82">
        <v>0</v>
      </c>
      <c r="AD642" s="82">
        <v>0</v>
      </c>
      <c r="AE642" s="82">
        <v>0</v>
      </c>
      <c r="AF642" s="82">
        <v>0</v>
      </c>
      <c r="AG642" t="str">
        <f t="shared" ref="AG642:AG705" si="54">IFERROR(VLOOKUP(AB642,$AI:$AJ,2,FALSE),0)</f>
        <v>施湾支行</v>
      </c>
      <c r="AI642" s="90" t="s">
        <v>838</v>
      </c>
      <c r="AJ642" s="90" t="s">
        <v>107</v>
      </c>
      <c r="AX642" t="s">
        <v>838</v>
      </c>
      <c r="AY642" t="s">
        <v>107</v>
      </c>
    </row>
    <row r="643" ht="17.25" spans="25:51">
      <c r="Y643" s="87"/>
      <c r="Z643">
        <f t="shared" si="52"/>
        <v>0</v>
      </c>
      <c r="AA643" t="str">
        <f t="shared" si="53"/>
        <v>零售金融部</v>
      </c>
      <c r="AB643" s="82" t="s">
        <v>261</v>
      </c>
      <c r="AC643" s="82">
        <v>0</v>
      </c>
      <c r="AD643" s="82">
        <v>0</v>
      </c>
      <c r="AE643" s="82">
        <v>0</v>
      </c>
      <c r="AF643" s="82">
        <v>0</v>
      </c>
      <c r="AG643" t="str">
        <f t="shared" si="54"/>
        <v>零售金融部</v>
      </c>
      <c r="AI643" s="90" t="s">
        <v>457</v>
      </c>
      <c r="AJ643" s="90" t="s">
        <v>107</v>
      </c>
      <c r="AX643" t="s">
        <v>457</v>
      </c>
      <c r="AY643" t="s">
        <v>107</v>
      </c>
    </row>
    <row r="644" ht="17.25" spans="25:51">
      <c r="Y644" s="87"/>
      <c r="Z644">
        <f t="shared" ref="Z644:Z707" si="55">P644-Y644</f>
        <v>0</v>
      </c>
      <c r="AA644" t="str">
        <f t="shared" si="53"/>
        <v>川沙支行</v>
      </c>
      <c r="AB644" s="82" t="s">
        <v>995</v>
      </c>
      <c r="AC644" s="82">
        <v>0</v>
      </c>
      <c r="AD644" s="82">
        <v>0</v>
      </c>
      <c r="AE644" s="82">
        <v>0</v>
      </c>
      <c r="AF644" s="82">
        <v>0</v>
      </c>
      <c r="AG644" t="str">
        <f t="shared" si="54"/>
        <v>川沙支行</v>
      </c>
      <c r="AI644" s="90" t="s">
        <v>652</v>
      </c>
      <c r="AJ644" s="90" t="s">
        <v>107</v>
      </c>
      <c r="AX644" t="s">
        <v>652</v>
      </c>
      <c r="AY644" t="s">
        <v>107</v>
      </c>
    </row>
    <row r="645" ht="17.25" spans="25:51">
      <c r="Y645" s="87"/>
      <c r="Z645">
        <f t="shared" si="55"/>
        <v>0</v>
      </c>
      <c r="AA645" t="str">
        <f t="shared" si="53"/>
        <v>南新支行</v>
      </c>
      <c r="AB645" s="82" t="s">
        <v>747</v>
      </c>
      <c r="AC645" s="82">
        <v>0</v>
      </c>
      <c r="AD645" s="82">
        <v>0</v>
      </c>
      <c r="AE645" s="82">
        <v>0</v>
      </c>
      <c r="AF645" s="82">
        <v>0</v>
      </c>
      <c r="AG645" t="str">
        <f t="shared" si="54"/>
        <v>南新支行</v>
      </c>
      <c r="AI645" s="90" t="s">
        <v>996</v>
      </c>
      <c r="AJ645" s="90" t="s">
        <v>107</v>
      </c>
      <c r="AX645" t="s">
        <v>996</v>
      </c>
      <c r="AY645" t="s">
        <v>107</v>
      </c>
    </row>
    <row r="646" ht="17.25" spans="25:51">
      <c r="Y646" s="87"/>
      <c r="Z646">
        <f t="shared" si="55"/>
        <v>0</v>
      </c>
      <c r="AA646" t="str">
        <f t="shared" si="53"/>
        <v>杨思支行</v>
      </c>
      <c r="AB646" s="82" t="s">
        <v>198</v>
      </c>
      <c r="AC646" s="82">
        <v>0</v>
      </c>
      <c r="AD646" s="82">
        <v>0</v>
      </c>
      <c r="AE646" s="82">
        <v>0</v>
      </c>
      <c r="AF646" s="82">
        <v>0</v>
      </c>
      <c r="AG646" t="str">
        <f t="shared" si="54"/>
        <v>杨思支行</v>
      </c>
      <c r="AI646" s="90" t="s">
        <v>437</v>
      </c>
      <c r="AJ646" s="90" t="s">
        <v>107</v>
      </c>
      <c r="AX646" t="s">
        <v>437</v>
      </c>
      <c r="AY646" t="s">
        <v>107</v>
      </c>
    </row>
    <row r="647" ht="17.25" spans="25:51">
      <c r="Y647" s="87"/>
      <c r="Z647">
        <f t="shared" si="55"/>
        <v>0</v>
      </c>
      <c r="AA647" t="str">
        <f t="shared" si="53"/>
        <v>江镇支行</v>
      </c>
      <c r="AB647" s="82" t="s">
        <v>997</v>
      </c>
      <c r="AC647" s="82">
        <v>0</v>
      </c>
      <c r="AD647" s="82">
        <v>0</v>
      </c>
      <c r="AE647" s="82">
        <v>0</v>
      </c>
      <c r="AF647" s="82">
        <v>0</v>
      </c>
      <c r="AG647" t="str">
        <f t="shared" si="54"/>
        <v>江镇支行</v>
      </c>
      <c r="AI647" s="90" t="s">
        <v>110</v>
      </c>
      <c r="AJ647" s="90" t="s">
        <v>159</v>
      </c>
      <c r="AX647" t="s">
        <v>110</v>
      </c>
      <c r="AY647" t="s">
        <v>159</v>
      </c>
    </row>
    <row r="648" ht="17.25" spans="25:51">
      <c r="Y648" s="87"/>
      <c r="Z648">
        <f t="shared" si="55"/>
        <v>0</v>
      </c>
      <c r="AA648" t="str">
        <f t="shared" si="53"/>
        <v>北蔡支行</v>
      </c>
      <c r="AB648" s="82" t="s">
        <v>784</v>
      </c>
      <c r="AC648" s="82">
        <v>0</v>
      </c>
      <c r="AD648" s="82">
        <v>0</v>
      </c>
      <c r="AE648" s="82">
        <v>0</v>
      </c>
      <c r="AF648" s="82">
        <v>0</v>
      </c>
      <c r="AG648" t="str">
        <f t="shared" si="54"/>
        <v>北蔡支行</v>
      </c>
      <c r="AI648" s="90" t="s">
        <v>544</v>
      </c>
      <c r="AJ648" s="90" t="s">
        <v>107</v>
      </c>
      <c r="AX648" t="s">
        <v>544</v>
      </c>
      <c r="AY648" t="s">
        <v>107</v>
      </c>
    </row>
    <row r="649" ht="17.25" spans="25:51">
      <c r="Y649" s="87"/>
      <c r="Z649">
        <f t="shared" si="55"/>
        <v>0</v>
      </c>
      <c r="AA649" t="str">
        <f t="shared" si="53"/>
        <v>潼港分理处</v>
      </c>
      <c r="AB649" s="82" t="s">
        <v>911</v>
      </c>
      <c r="AC649" s="82">
        <v>0</v>
      </c>
      <c r="AD649" s="82">
        <v>0</v>
      </c>
      <c r="AE649" s="82">
        <v>0</v>
      </c>
      <c r="AF649" s="82">
        <v>0</v>
      </c>
      <c r="AG649" t="str">
        <f t="shared" si="54"/>
        <v>潼港分理处</v>
      </c>
      <c r="AI649" s="90" t="s">
        <v>362</v>
      </c>
      <c r="AJ649" s="90" t="s">
        <v>107</v>
      </c>
      <c r="AX649" t="s">
        <v>362</v>
      </c>
      <c r="AY649" t="s">
        <v>107</v>
      </c>
    </row>
    <row r="650" ht="17.25" spans="25:51">
      <c r="Y650" s="87"/>
      <c r="Z650">
        <f t="shared" si="55"/>
        <v>0</v>
      </c>
      <c r="AA650" t="str">
        <f t="shared" si="53"/>
        <v>运营管理部</v>
      </c>
      <c r="AB650" s="82" t="s">
        <v>383</v>
      </c>
      <c r="AC650" s="82">
        <v>0</v>
      </c>
      <c r="AD650" s="82">
        <v>0</v>
      </c>
      <c r="AE650" s="82">
        <v>0</v>
      </c>
      <c r="AF650" s="82">
        <v>0</v>
      </c>
      <c r="AG650" t="str">
        <f t="shared" si="54"/>
        <v>运营管理部</v>
      </c>
      <c r="AI650" s="90" t="s">
        <v>998</v>
      </c>
      <c r="AJ650" s="90" t="s">
        <v>107</v>
      </c>
      <c r="AX650" t="s">
        <v>998</v>
      </c>
      <c r="AY650" t="s">
        <v>107</v>
      </c>
    </row>
    <row r="651" ht="17.25" spans="25:51">
      <c r="Y651" s="87"/>
      <c r="Z651">
        <f t="shared" si="55"/>
        <v>0</v>
      </c>
      <c r="AA651" t="str">
        <f t="shared" si="53"/>
        <v>营业部</v>
      </c>
      <c r="AB651" s="82" t="s">
        <v>598</v>
      </c>
      <c r="AC651" s="82">
        <v>0</v>
      </c>
      <c r="AD651" s="82">
        <v>0</v>
      </c>
      <c r="AE651" s="82">
        <v>0</v>
      </c>
      <c r="AF651" s="82">
        <v>0</v>
      </c>
      <c r="AG651" t="str">
        <f t="shared" si="54"/>
        <v>营业部</v>
      </c>
      <c r="AI651" s="90" t="s">
        <v>999</v>
      </c>
      <c r="AJ651" s="90" t="s">
        <v>107</v>
      </c>
      <c r="AX651" t="s">
        <v>999</v>
      </c>
      <c r="AY651" t="s">
        <v>107</v>
      </c>
    </row>
    <row r="652" ht="17.25" spans="25:51">
      <c r="Y652" s="87"/>
      <c r="Z652">
        <f t="shared" si="55"/>
        <v>0</v>
      </c>
      <c r="AA652" t="str">
        <f t="shared" si="53"/>
        <v>凌兆分理处</v>
      </c>
      <c r="AB652" s="82" t="s">
        <v>768</v>
      </c>
      <c r="AC652" s="82">
        <v>0</v>
      </c>
      <c r="AD652" s="82">
        <v>0</v>
      </c>
      <c r="AE652" s="82">
        <v>0</v>
      </c>
      <c r="AF652" s="82">
        <v>0</v>
      </c>
      <c r="AG652" t="str">
        <f t="shared" si="54"/>
        <v>凌兆分理处</v>
      </c>
      <c r="AI652" s="90" t="s">
        <v>903</v>
      </c>
      <c r="AJ652" s="90" t="s">
        <v>107</v>
      </c>
      <c r="AX652" t="s">
        <v>903</v>
      </c>
      <c r="AY652" t="s">
        <v>107</v>
      </c>
    </row>
    <row r="653" ht="17.25" spans="25:51">
      <c r="Y653" s="87"/>
      <c r="Z653">
        <f t="shared" si="55"/>
        <v>0</v>
      </c>
      <c r="AA653">
        <f t="shared" si="53"/>
        <v>0</v>
      </c>
      <c r="AB653" s="82" t="s">
        <v>1000</v>
      </c>
      <c r="AC653" s="82">
        <v>0</v>
      </c>
      <c r="AD653" s="82">
        <v>0</v>
      </c>
      <c r="AE653" s="82">
        <v>0</v>
      </c>
      <c r="AF653" s="82">
        <v>0</v>
      </c>
      <c r="AG653">
        <f t="shared" si="54"/>
        <v>0</v>
      </c>
      <c r="AI653" s="90" t="s">
        <v>1002</v>
      </c>
      <c r="AJ653" s="90" t="s">
        <v>107</v>
      </c>
      <c r="AX653" t="s">
        <v>1002</v>
      </c>
      <c r="AY653" t="s">
        <v>107</v>
      </c>
    </row>
    <row r="654" ht="17.25" spans="25:51">
      <c r="Y654" s="87"/>
      <c r="Z654">
        <f t="shared" si="55"/>
        <v>0</v>
      </c>
      <c r="AA654" t="str">
        <f t="shared" si="53"/>
        <v>施湾支行</v>
      </c>
      <c r="AB654" s="82" t="s">
        <v>1001</v>
      </c>
      <c r="AC654" s="82">
        <v>0</v>
      </c>
      <c r="AD654" s="82">
        <v>0</v>
      </c>
      <c r="AE654" s="82">
        <v>0</v>
      </c>
      <c r="AF654" s="82">
        <v>0</v>
      </c>
      <c r="AG654" t="str">
        <f t="shared" si="54"/>
        <v>施湾支行</v>
      </c>
      <c r="AI654" s="90" t="s">
        <v>878</v>
      </c>
      <c r="AJ654" s="90" t="s">
        <v>107</v>
      </c>
      <c r="AX654" t="s">
        <v>878</v>
      </c>
      <c r="AY654" t="s">
        <v>107</v>
      </c>
    </row>
    <row r="655" ht="17.25" spans="25:51">
      <c r="Y655" s="87"/>
      <c r="Z655">
        <f t="shared" si="55"/>
        <v>0</v>
      </c>
      <c r="AA655" t="str">
        <f t="shared" si="53"/>
        <v>花木支行</v>
      </c>
      <c r="AB655" s="82" t="s">
        <v>505</v>
      </c>
      <c r="AC655" s="82">
        <v>0</v>
      </c>
      <c r="AD655" s="82">
        <v>0</v>
      </c>
      <c r="AE655" s="82">
        <v>0</v>
      </c>
      <c r="AF655" s="82">
        <v>0</v>
      </c>
      <c r="AG655" t="str">
        <f t="shared" si="54"/>
        <v>花木支行</v>
      </c>
      <c r="AI655" s="90" t="s">
        <v>1004</v>
      </c>
      <c r="AJ655" s="90" t="s">
        <v>107</v>
      </c>
      <c r="AX655" t="s">
        <v>1004</v>
      </c>
      <c r="AY655" t="s">
        <v>107</v>
      </c>
    </row>
    <row r="656" ht="17.25" spans="25:51">
      <c r="Y656" s="87"/>
      <c r="Z656">
        <f t="shared" si="55"/>
        <v>0</v>
      </c>
      <c r="AA656" t="str">
        <f t="shared" si="53"/>
        <v>合庆支行</v>
      </c>
      <c r="AB656" s="82" t="s">
        <v>1003</v>
      </c>
      <c r="AC656" s="82">
        <v>0</v>
      </c>
      <c r="AD656" s="82">
        <v>0</v>
      </c>
      <c r="AE656" s="82">
        <v>0</v>
      </c>
      <c r="AF656" s="82">
        <v>100000</v>
      </c>
      <c r="AG656" t="str">
        <f t="shared" si="54"/>
        <v>合庆支行</v>
      </c>
      <c r="AI656" s="95" t="s">
        <v>1005</v>
      </c>
      <c r="AJ656" s="90" t="s">
        <v>107</v>
      </c>
      <c r="AX656" t="s">
        <v>1005</v>
      </c>
      <c r="AY656" t="s">
        <v>107</v>
      </c>
    </row>
    <row r="657" ht="17.25" spans="25:51">
      <c r="Y657" s="87"/>
      <c r="Z657">
        <f t="shared" si="55"/>
        <v>0</v>
      </c>
      <c r="AA657" t="str">
        <f t="shared" si="53"/>
        <v>运营管理部</v>
      </c>
      <c r="AB657" s="82" t="s">
        <v>406</v>
      </c>
      <c r="AC657" s="82">
        <v>0</v>
      </c>
      <c r="AD657" s="82">
        <v>0</v>
      </c>
      <c r="AE657" s="82">
        <v>0</v>
      </c>
      <c r="AF657" s="82">
        <v>0</v>
      </c>
      <c r="AG657" t="str">
        <f t="shared" si="54"/>
        <v>运营管理部</v>
      </c>
      <c r="AI657" s="95" t="s">
        <v>955</v>
      </c>
      <c r="AJ657" s="90" t="s">
        <v>102</v>
      </c>
      <c r="AX657" t="s">
        <v>955</v>
      </c>
      <c r="AY657" t="s">
        <v>102</v>
      </c>
    </row>
    <row r="658" ht="17.25" spans="25:51">
      <c r="Y658" s="87"/>
      <c r="Z658">
        <f t="shared" si="55"/>
        <v>0</v>
      </c>
      <c r="AA658" t="str">
        <f t="shared" si="53"/>
        <v>高桥支行</v>
      </c>
      <c r="AB658" s="82" t="s">
        <v>508</v>
      </c>
      <c r="AC658" s="82">
        <v>0</v>
      </c>
      <c r="AD658" s="82">
        <v>0</v>
      </c>
      <c r="AE658" s="82">
        <v>0</v>
      </c>
      <c r="AF658" s="82">
        <v>0</v>
      </c>
      <c r="AG658" t="str">
        <f t="shared" si="54"/>
        <v>高桥支行</v>
      </c>
      <c r="AI658" s="96" t="s">
        <v>452</v>
      </c>
      <c r="AJ658" s="90" t="s">
        <v>102</v>
      </c>
      <c r="AX658" t="s">
        <v>452</v>
      </c>
      <c r="AY658" t="s">
        <v>102</v>
      </c>
    </row>
    <row r="659" ht="17.25" spans="25:51">
      <c r="Y659" s="87"/>
      <c r="Z659">
        <f t="shared" si="55"/>
        <v>0</v>
      </c>
      <c r="AA659" t="str">
        <f t="shared" si="53"/>
        <v>杨园支行</v>
      </c>
      <c r="AB659" s="82" t="s">
        <v>510</v>
      </c>
      <c r="AC659" s="82">
        <v>0</v>
      </c>
      <c r="AD659" s="82">
        <v>0</v>
      </c>
      <c r="AE659" s="82">
        <v>0</v>
      </c>
      <c r="AF659" s="82">
        <v>0</v>
      </c>
      <c r="AG659" t="str">
        <f t="shared" si="54"/>
        <v>杨园支行</v>
      </c>
      <c r="AI659" s="90" t="s">
        <v>83</v>
      </c>
      <c r="AJ659" s="90" t="s">
        <v>102</v>
      </c>
      <c r="AX659" t="s">
        <v>83</v>
      </c>
      <c r="AY659" t="s">
        <v>102</v>
      </c>
    </row>
    <row r="660" ht="17.25" spans="25:51">
      <c r="Y660" s="87"/>
      <c r="Z660">
        <f t="shared" si="55"/>
        <v>0</v>
      </c>
      <c r="AA660">
        <f t="shared" si="53"/>
        <v>0</v>
      </c>
      <c r="AB660" s="82" t="s">
        <v>1006</v>
      </c>
      <c r="AC660" s="82">
        <v>0</v>
      </c>
      <c r="AD660" s="82">
        <v>0</v>
      </c>
      <c r="AE660" s="82">
        <v>0</v>
      </c>
      <c r="AF660" s="82">
        <v>0</v>
      </c>
      <c r="AG660">
        <f t="shared" si="54"/>
        <v>0</v>
      </c>
      <c r="AI660" s="90" t="s">
        <v>881</v>
      </c>
      <c r="AJ660" s="90" t="s">
        <v>102</v>
      </c>
      <c r="AX660" t="s">
        <v>881</v>
      </c>
      <c r="AY660" t="s">
        <v>102</v>
      </c>
    </row>
    <row r="661" ht="17.25" spans="25:51">
      <c r="Y661" s="87"/>
      <c r="Z661">
        <f t="shared" si="55"/>
        <v>0</v>
      </c>
      <c r="AA661" t="str">
        <f t="shared" si="53"/>
        <v>市场一部</v>
      </c>
      <c r="AB661" s="82" t="s">
        <v>586</v>
      </c>
      <c r="AC661" s="82">
        <v>0</v>
      </c>
      <c r="AD661" s="82">
        <v>0</v>
      </c>
      <c r="AE661" s="82">
        <v>0</v>
      </c>
      <c r="AF661" s="82">
        <v>200000</v>
      </c>
      <c r="AG661" t="str">
        <f t="shared" si="54"/>
        <v>市场一部</v>
      </c>
      <c r="AI661" s="90" t="s">
        <v>759</v>
      </c>
      <c r="AJ661" s="90" t="s">
        <v>102</v>
      </c>
      <c r="AX661" t="s">
        <v>759</v>
      </c>
      <c r="AY661" t="s">
        <v>102</v>
      </c>
    </row>
    <row r="662" ht="17.25" spans="25:51">
      <c r="Y662" s="87"/>
      <c r="Z662">
        <f t="shared" si="55"/>
        <v>0</v>
      </c>
      <c r="AA662" t="str">
        <f t="shared" si="53"/>
        <v>和炯路支行</v>
      </c>
      <c r="AB662" s="82" t="s">
        <v>749</v>
      </c>
      <c r="AC662" s="82">
        <v>0</v>
      </c>
      <c r="AD662" s="82">
        <v>0</v>
      </c>
      <c r="AE662" s="82">
        <v>0</v>
      </c>
      <c r="AF662" s="82">
        <v>5600</v>
      </c>
      <c r="AG662" t="str">
        <f t="shared" si="54"/>
        <v>和炯路支行</v>
      </c>
      <c r="AI662" s="90" t="s">
        <v>324</v>
      </c>
      <c r="AJ662" s="90" t="s">
        <v>102</v>
      </c>
      <c r="AX662" t="s">
        <v>324</v>
      </c>
      <c r="AY662" t="s">
        <v>102</v>
      </c>
    </row>
    <row r="663" ht="17.25" spans="25:51">
      <c r="Y663" s="87"/>
      <c r="Z663">
        <f t="shared" si="55"/>
        <v>0</v>
      </c>
      <c r="AA663" t="str">
        <f t="shared" si="53"/>
        <v>北蔡支行</v>
      </c>
      <c r="AB663" s="82" t="s">
        <v>512</v>
      </c>
      <c r="AC663" s="82">
        <v>0</v>
      </c>
      <c r="AD663" s="82">
        <v>0</v>
      </c>
      <c r="AE663" s="82">
        <v>0</v>
      </c>
      <c r="AF663" s="82">
        <v>0</v>
      </c>
      <c r="AG663" t="str">
        <f t="shared" si="54"/>
        <v>北蔡支行</v>
      </c>
      <c r="AI663" s="90" t="s">
        <v>1008</v>
      </c>
      <c r="AJ663" s="90" t="s">
        <v>102</v>
      </c>
      <c r="AX663" t="s">
        <v>1008</v>
      </c>
      <c r="AY663" t="s">
        <v>102</v>
      </c>
    </row>
    <row r="664" ht="17.25" spans="25:51">
      <c r="Y664" s="87"/>
      <c r="Z664">
        <f t="shared" si="55"/>
        <v>0</v>
      </c>
      <c r="AA664" t="str">
        <f t="shared" si="53"/>
        <v>黄楼支行</v>
      </c>
      <c r="AB664" s="82" t="s">
        <v>1007</v>
      </c>
      <c r="AC664" s="82">
        <v>0</v>
      </c>
      <c r="AD664" s="82">
        <v>0</v>
      </c>
      <c r="AE664" s="82">
        <v>0</v>
      </c>
      <c r="AF664" s="82">
        <v>0</v>
      </c>
      <c r="AG664" t="str">
        <f t="shared" si="54"/>
        <v>黄楼支行</v>
      </c>
      <c r="AI664" s="90" t="s">
        <v>1009</v>
      </c>
      <c r="AJ664" s="90" t="s">
        <v>102</v>
      </c>
      <c r="AX664" t="s">
        <v>1009</v>
      </c>
      <c r="AY664" t="s">
        <v>102</v>
      </c>
    </row>
    <row r="665" ht="17.25" spans="25:51">
      <c r="Y665" s="87"/>
      <c r="Z665">
        <f t="shared" si="55"/>
        <v>0</v>
      </c>
      <c r="AA665" t="str">
        <f t="shared" si="53"/>
        <v>金桥支行</v>
      </c>
      <c r="AB665" s="82" t="s">
        <v>846</v>
      </c>
      <c r="AC665" s="82">
        <v>0</v>
      </c>
      <c r="AD665" s="82">
        <v>0</v>
      </c>
      <c r="AE665" s="82">
        <v>0</v>
      </c>
      <c r="AF665" s="82">
        <v>0</v>
      </c>
      <c r="AG665" t="str">
        <f t="shared" si="54"/>
        <v>金桥支行</v>
      </c>
      <c r="AI665" s="90" t="s">
        <v>1010</v>
      </c>
      <c r="AJ665" s="90" t="s">
        <v>102</v>
      </c>
      <c r="AX665" t="s">
        <v>1010</v>
      </c>
      <c r="AY665" t="s">
        <v>102</v>
      </c>
    </row>
    <row r="666" ht="17.25" spans="25:51">
      <c r="Y666" s="87"/>
      <c r="Z666">
        <f t="shared" si="55"/>
        <v>0</v>
      </c>
      <c r="AA666" t="str">
        <f t="shared" si="53"/>
        <v>东波分理处</v>
      </c>
      <c r="AB666" s="82" t="s">
        <v>514</v>
      </c>
      <c r="AC666" s="82">
        <v>0</v>
      </c>
      <c r="AD666" s="82">
        <v>0</v>
      </c>
      <c r="AE666" s="82">
        <v>0</v>
      </c>
      <c r="AF666" s="82">
        <v>0</v>
      </c>
      <c r="AG666" t="str">
        <f t="shared" si="54"/>
        <v>东波分理处</v>
      </c>
      <c r="AI666" s="90" t="s">
        <v>304</v>
      </c>
      <c r="AJ666" s="90" t="s">
        <v>102</v>
      </c>
      <c r="AX666" t="s">
        <v>304</v>
      </c>
      <c r="AY666" t="s">
        <v>102</v>
      </c>
    </row>
    <row r="667" ht="17.25" spans="25:51">
      <c r="Y667" s="87"/>
      <c r="Z667">
        <f t="shared" si="55"/>
        <v>0</v>
      </c>
      <c r="AA667" t="str">
        <f t="shared" si="53"/>
        <v>金桥支行</v>
      </c>
      <c r="AB667" s="82" t="s">
        <v>854</v>
      </c>
      <c r="AC667" s="82">
        <v>0</v>
      </c>
      <c r="AD667" s="82">
        <v>0</v>
      </c>
      <c r="AE667" s="82">
        <v>0</v>
      </c>
      <c r="AF667" s="82">
        <v>0</v>
      </c>
      <c r="AG667" t="str">
        <f t="shared" si="54"/>
        <v>金桥支行</v>
      </c>
      <c r="AI667" s="93" t="s">
        <v>641</v>
      </c>
      <c r="AJ667" s="90" t="s">
        <v>35</v>
      </c>
      <c r="AX667" t="s">
        <v>641</v>
      </c>
      <c r="AY667" t="s">
        <v>35</v>
      </c>
    </row>
    <row r="668" ht="17.25" spans="25:51">
      <c r="Y668" s="87"/>
      <c r="Z668">
        <f t="shared" si="55"/>
        <v>0</v>
      </c>
      <c r="AA668" t="str">
        <f t="shared" si="53"/>
        <v>公司金融部</v>
      </c>
      <c r="AB668" s="82" t="s">
        <v>234</v>
      </c>
      <c r="AC668" s="82">
        <v>0</v>
      </c>
      <c r="AD668" s="82">
        <v>0</v>
      </c>
      <c r="AE668" s="82">
        <v>0</v>
      </c>
      <c r="AF668" s="82">
        <v>0</v>
      </c>
      <c r="AG668" t="str">
        <f t="shared" si="54"/>
        <v>公司金融部</v>
      </c>
      <c r="AI668" s="94" t="s">
        <v>946</v>
      </c>
      <c r="AJ668" s="90" t="s">
        <v>35</v>
      </c>
      <c r="AX668" t="s">
        <v>946</v>
      </c>
      <c r="AY668" t="s">
        <v>35</v>
      </c>
    </row>
    <row r="669" ht="17.25" spans="25:51">
      <c r="Y669" s="87"/>
      <c r="Z669">
        <f t="shared" si="55"/>
        <v>0</v>
      </c>
      <c r="AA669" t="str">
        <f t="shared" si="53"/>
        <v>南新分理处</v>
      </c>
      <c r="AB669" s="82" t="s">
        <v>828</v>
      </c>
      <c r="AC669" s="82">
        <v>0</v>
      </c>
      <c r="AD669" s="82">
        <v>0</v>
      </c>
      <c r="AE669" s="82">
        <v>0</v>
      </c>
      <c r="AF669" s="82">
        <v>20000</v>
      </c>
      <c r="AG669" t="str">
        <f t="shared" si="54"/>
        <v>南新分理处</v>
      </c>
      <c r="AI669" s="95" t="s">
        <v>491</v>
      </c>
      <c r="AJ669" s="90" t="s">
        <v>35</v>
      </c>
      <c r="AX669" t="s">
        <v>491</v>
      </c>
      <c r="AY669" t="s">
        <v>35</v>
      </c>
    </row>
    <row r="670" ht="17.25" spans="25:51">
      <c r="Y670" s="87"/>
      <c r="Z670">
        <f t="shared" si="55"/>
        <v>0</v>
      </c>
      <c r="AA670">
        <f t="shared" si="53"/>
        <v>0</v>
      </c>
      <c r="AB670" s="82" t="s">
        <v>1011</v>
      </c>
      <c r="AC670" s="82">
        <v>0</v>
      </c>
      <c r="AD670" s="82">
        <v>0</v>
      </c>
      <c r="AE670" s="82">
        <v>0</v>
      </c>
      <c r="AF670" s="82">
        <v>0</v>
      </c>
      <c r="AG670">
        <f t="shared" si="54"/>
        <v>0</v>
      </c>
      <c r="AI670" s="90" t="s">
        <v>780</v>
      </c>
      <c r="AJ670" s="90" t="s">
        <v>35</v>
      </c>
      <c r="AX670" t="s">
        <v>780</v>
      </c>
      <c r="AY670" t="s">
        <v>35</v>
      </c>
    </row>
    <row r="671" ht="17.25" spans="25:51">
      <c r="Y671" s="87"/>
      <c r="Z671">
        <f t="shared" si="55"/>
        <v>0</v>
      </c>
      <c r="AA671">
        <f t="shared" si="53"/>
        <v>0</v>
      </c>
      <c r="AB671" s="82" t="s">
        <v>1012</v>
      </c>
      <c r="AC671" s="82">
        <v>0</v>
      </c>
      <c r="AD671" s="82">
        <v>0</v>
      </c>
      <c r="AE671" s="82">
        <v>0</v>
      </c>
      <c r="AF671" s="82">
        <v>0</v>
      </c>
      <c r="AG671">
        <f t="shared" si="54"/>
        <v>0</v>
      </c>
      <c r="AI671" s="96" t="s">
        <v>105</v>
      </c>
      <c r="AJ671" s="90" t="s">
        <v>35</v>
      </c>
      <c r="AX671" t="s">
        <v>105</v>
      </c>
      <c r="AY671" t="s">
        <v>35</v>
      </c>
    </row>
    <row r="672" ht="17.25" spans="25:51">
      <c r="Y672" s="87"/>
      <c r="Z672">
        <f t="shared" si="55"/>
        <v>0</v>
      </c>
      <c r="AA672">
        <f t="shared" si="53"/>
        <v>0</v>
      </c>
      <c r="AB672" s="82" t="s">
        <v>1013</v>
      </c>
      <c r="AC672" s="82">
        <v>0</v>
      </c>
      <c r="AD672" s="82">
        <v>0</v>
      </c>
      <c r="AE672" s="82">
        <v>0</v>
      </c>
      <c r="AF672" s="82">
        <v>0</v>
      </c>
      <c r="AG672">
        <f t="shared" si="54"/>
        <v>0</v>
      </c>
      <c r="AI672" s="90" t="s">
        <v>1014</v>
      </c>
      <c r="AJ672" s="90" t="s">
        <v>35</v>
      </c>
      <c r="AX672" t="s">
        <v>1014</v>
      </c>
      <c r="AY672" t="s">
        <v>35</v>
      </c>
    </row>
    <row r="673" ht="17.25" spans="25:51">
      <c r="Y673" s="87"/>
      <c r="Z673">
        <f t="shared" si="55"/>
        <v>0</v>
      </c>
      <c r="AA673" t="str">
        <f t="shared" si="53"/>
        <v>曹路支行</v>
      </c>
      <c r="AB673" s="82" t="s">
        <v>865</v>
      </c>
      <c r="AC673" s="82">
        <v>0</v>
      </c>
      <c r="AD673" s="82">
        <v>0</v>
      </c>
      <c r="AE673" s="82">
        <v>0</v>
      </c>
      <c r="AF673" s="82">
        <v>0</v>
      </c>
      <c r="AG673" t="str">
        <f t="shared" si="54"/>
        <v>曹路支行</v>
      </c>
      <c r="AI673" s="90" t="s">
        <v>161</v>
      </c>
      <c r="AJ673" s="90" t="s">
        <v>35</v>
      </c>
      <c r="AX673" t="s">
        <v>161</v>
      </c>
      <c r="AY673" t="s">
        <v>35</v>
      </c>
    </row>
    <row r="674" ht="17.25" spans="25:51">
      <c r="Y674" s="87"/>
      <c r="Z674">
        <f t="shared" si="55"/>
        <v>0</v>
      </c>
      <c r="AA674" t="str">
        <f t="shared" si="53"/>
        <v>凌桥支行</v>
      </c>
      <c r="AB674" s="82" t="s">
        <v>907</v>
      </c>
      <c r="AC674" s="82">
        <v>0</v>
      </c>
      <c r="AD674" s="82">
        <v>0</v>
      </c>
      <c r="AE674" s="82">
        <v>0</v>
      </c>
      <c r="AF674" s="82">
        <v>0</v>
      </c>
      <c r="AG674" t="str">
        <f t="shared" si="54"/>
        <v>凌桥支行</v>
      </c>
      <c r="AI674" s="90" t="s">
        <v>1015</v>
      </c>
      <c r="AJ674" s="90" t="s">
        <v>35</v>
      </c>
      <c r="AX674" t="s">
        <v>1015</v>
      </c>
      <c r="AY674" t="s">
        <v>35</v>
      </c>
    </row>
    <row r="675" ht="17.25" spans="25:51">
      <c r="Y675" s="87"/>
      <c r="Z675">
        <f t="shared" si="55"/>
        <v>0</v>
      </c>
      <c r="AA675" t="str">
        <f t="shared" si="53"/>
        <v>五星路支行</v>
      </c>
      <c r="AB675" s="82" t="s">
        <v>516</v>
      </c>
      <c r="AC675" s="82">
        <v>0</v>
      </c>
      <c r="AD675" s="82">
        <v>0</v>
      </c>
      <c r="AE675" s="82">
        <v>1</v>
      </c>
      <c r="AF675" s="82">
        <v>0</v>
      </c>
      <c r="AG675" t="str">
        <f t="shared" si="54"/>
        <v>五星路支行</v>
      </c>
      <c r="AI675" s="90" t="s">
        <v>542</v>
      </c>
      <c r="AJ675" s="90" t="s">
        <v>35</v>
      </c>
      <c r="AX675" t="s">
        <v>542</v>
      </c>
      <c r="AY675" t="s">
        <v>35</v>
      </c>
    </row>
    <row r="676" ht="17.25" spans="25:51">
      <c r="Y676" s="87"/>
      <c r="Z676">
        <f t="shared" si="55"/>
        <v>0</v>
      </c>
      <c r="AA676" t="str">
        <f t="shared" si="53"/>
        <v>零售市场部</v>
      </c>
      <c r="AB676" s="82" t="s">
        <v>617</v>
      </c>
      <c r="AC676" s="82">
        <v>0</v>
      </c>
      <c r="AD676" s="82">
        <v>0</v>
      </c>
      <c r="AE676" s="82">
        <v>0</v>
      </c>
      <c r="AF676" s="82">
        <v>0</v>
      </c>
      <c r="AG676" t="str">
        <f t="shared" si="54"/>
        <v>零售市场部</v>
      </c>
      <c r="AI676" s="90" t="s">
        <v>471</v>
      </c>
      <c r="AJ676" s="90" t="s">
        <v>35</v>
      </c>
      <c r="AX676" t="s">
        <v>471</v>
      </c>
      <c r="AY676" t="s">
        <v>35</v>
      </c>
    </row>
    <row r="677" ht="17.25" spans="25:51">
      <c r="Y677" s="87"/>
      <c r="Z677">
        <f t="shared" si="55"/>
        <v>0</v>
      </c>
      <c r="AA677" t="str">
        <f t="shared" si="53"/>
        <v>高东支行</v>
      </c>
      <c r="AB677" s="82" t="s">
        <v>937</v>
      </c>
      <c r="AC677" s="82">
        <v>0</v>
      </c>
      <c r="AD677" s="82">
        <v>0</v>
      </c>
      <c r="AE677" s="82">
        <v>0</v>
      </c>
      <c r="AF677" s="82">
        <v>0</v>
      </c>
      <c r="AG677" t="str">
        <f t="shared" si="54"/>
        <v>高东支行</v>
      </c>
      <c r="AI677" s="90" t="s">
        <v>384</v>
      </c>
      <c r="AJ677" s="90" t="s">
        <v>35</v>
      </c>
      <c r="AX677" t="s">
        <v>384</v>
      </c>
      <c r="AY677" t="s">
        <v>35</v>
      </c>
    </row>
    <row r="678" ht="17.25" spans="25:51">
      <c r="Y678" s="87"/>
      <c r="Z678">
        <f t="shared" si="55"/>
        <v>0</v>
      </c>
      <c r="AA678" t="str">
        <f t="shared" si="53"/>
        <v>公司金融部</v>
      </c>
      <c r="AB678" s="82" t="s">
        <v>220</v>
      </c>
      <c r="AC678" s="82">
        <v>0</v>
      </c>
      <c r="AD678" s="82">
        <v>0</v>
      </c>
      <c r="AE678" s="82">
        <v>0</v>
      </c>
      <c r="AF678" s="82">
        <v>0</v>
      </c>
      <c r="AG678" t="str">
        <f t="shared" si="54"/>
        <v>公司金融部</v>
      </c>
      <c r="AI678" s="90" t="s">
        <v>1003</v>
      </c>
      <c r="AJ678" s="90" t="s">
        <v>35</v>
      </c>
      <c r="AX678" t="s">
        <v>1003</v>
      </c>
      <c r="AY678" t="s">
        <v>35</v>
      </c>
    </row>
    <row r="679" ht="17.25" spans="25:51">
      <c r="Y679" s="87"/>
      <c r="Z679">
        <f t="shared" si="55"/>
        <v>0</v>
      </c>
      <c r="AA679" t="str">
        <f t="shared" si="53"/>
        <v>运营管理部</v>
      </c>
      <c r="AB679" s="82" t="s">
        <v>389</v>
      </c>
      <c r="AC679" s="82">
        <v>0</v>
      </c>
      <c r="AD679" s="82">
        <v>0</v>
      </c>
      <c r="AE679" s="82">
        <v>0</v>
      </c>
      <c r="AF679" s="82">
        <v>0</v>
      </c>
      <c r="AG679" t="str">
        <f t="shared" si="54"/>
        <v>运营管理部</v>
      </c>
      <c r="AI679" s="90" t="s">
        <v>253</v>
      </c>
      <c r="AJ679" s="90" t="s">
        <v>35</v>
      </c>
      <c r="AX679" t="s">
        <v>253</v>
      </c>
      <c r="AY679" t="s">
        <v>35</v>
      </c>
    </row>
    <row r="680" ht="17.25" spans="25:51">
      <c r="Y680" s="87"/>
      <c r="Z680">
        <f t="shared" si="55"/>
        <v>0</v>
      </c>
      <c r="AA680">
        <f t="shared" si="53"/>
        <v>0</v>
      </c>
      <c r="AB680" s="82" t="s">
        <v>1016</v>
      </c>
      <c r="AC680" s="82">
        <v>0</v>
      </c>
      <c r="AD680" s="82">
        <v>0</v>
      </c>
      <c r="AE680" s="82">
        <v>0</v>
      </c>
      <c r="AF680" s="82">
        <v>0</v>
      </c>
      <c r="AG680">
        <f t="shared" si="54"/>
        <v>0</v>
      </c>
      <c r="AI680" s="90" t="s">
        <v>697</v>
      </c>
      <c r="AJ680" s="90" t="s">
        <v>35</v>
      </c>
      <c r="AX680" t="s">
        <v>697</v>
      </c>
      <c r="AY680" t="s">
        <v>35</v>
      </c>
    </row>
    <row r="681" ht="17.25" spans="25:51">
      <c r="Y681" s="87"/>
      <c r="Z681">
        <f t="shared" si="55"/>
        <v>0</v>
      </c>
      <c r="AA681" t="str">
        <f t="shared" si="53"/>
        <v>零售市场部</v>
      </c>
      <c r="AB681" s="82" t="s">
        <v>620</v>
      </c>
      <c r="AC681" s="82">
        <v>0</v>
      </c>
      <c r="AD681" s="82">
        <v>0</v>
      </c>
      <c r="AE681" s="82">
        <v>0</v>
      </c>
      <c r="AF681" s="82">
        <v>0</v>
      </c>
      <c r="AG681" t="str">
        <f t="shared" si="54"/>
        <v>零售市场部</v>
      </c>
      <c r="AI681" s="90" t="s">
        <v>898</v>
      </c>
      <c r="AJ681" s="90" t="s">
        <v>35</v>
      </c>
      <c r="AX681" t="s">
        <v>898</v>
      </c>
      <c r="AY681" t="s">
        <v>35</v>
      </c>
    </row>
    <row r="682" ht="17.25" spans="25:51">
      <c r="Y682" s="87"/>
      <c r="Z682">
        <f t="shared" si="55"/>
        <v>0</v>
      </c>
      <c r="AA682" t="str">
        <f t="shared" si="53"/>
        <v>营业部</v>
      </c>
      <c r="AB682" s="82" t="s">
        <v>519</v>
      </c>
      <c r="AC682" s="82">
        <v>0</v>
      </c>
      <c r="AD682" s="82">
        <v>0</v>
      </c>
      <c r="AE682" s="82">
        <v>0</v>
      </c>
      <c r="AF682" s="82">
        <v>0</v>
      </c>
      <c r="AG682" t="str">
        <f t="shared" si="54"/>
        <v>营业部</v>
      </c>
      <c r="AI682" s="90" t="s">
        <v>1017</v>
      </c>
      <c r="AJ682" s="90" t="s">
        <v>35</v>
      </c>
      <c r="AX682" t="s">
        <v>1017</v>
      </c>
      <c r="AY682" t="s">
        <v>35</v>
      </c>
    </row>
    <row r="683" ht="17.25" spans="25:51">
      <c r="Y683" s="87"/>
      <c r="Z683">
        <f t="shared" si="55"/>
        <v>0</v>
      </c>
      <c r="AA683" t="str">
        <f t="shared" si="53"/>
        <v>合庆支行</v>
      </c>
      <c r="AB683" s="82" t="s">
        <v>1014</v>
      </c>
      <c r="AC683" s="82">
        <v>0</v>
      </c>
      <c r="AD683" s="82">
        <v>0</v>
      </c>
      <c r="AE683" s="82">
        <v>0</v>
      </c>
      <c r="AF683" s="82">
        <v>0</v>
      </c>
      <c r="AG683" t="str">
        <f t="shared" si="54"/>
        <v>合庆支行</v>
      </c>
      <c r="AI683" s="90" t="s">
        <v>1018</v>
      </c>
      <c r="AJ683" s="90" t="s">
        <v>35</v>
      </c>
      <c r="AX683" t="s">
        <v>1018</v>
      </c>
      <c r="AY683" t="s">
        <v>35</v>
      </c>
    </row>
    <row r="684" ht="17.25" spans="25:51">
      <c r="Y684" s="87"/>
      <c r="Z684">
        <f t="shared" si="55"/>
        <v>0</v>
      </c>
      <c r="AA684" t="str">
        <f t="shared" si="53"/>
        <v>益江分理处</v>
      </c>
      <c r="AB684" s="82" t="s">
        <v>522</v>
      </c>
      <c r="AC684" s="82">
        <v>0</v>
      </c>
      <c r="AD684" s="82">
        <v>50000</v>
      </c>
      <c r="AE684" s="82">
        <v>0</v>
      </c>
      <c r="AF684" s="82">
        <v>50000</v>
      </c>
      <c r="AG684" t="str">
        <f t="shared" si="54"/>
        <v>益江分理处</v>
      </c>
      <c r="AI684" s="90" t="s">
        <v>1019</v>
      </c>
      <c r="AJ684" s="90" t="s">
        <v>35</v>
      </c>
      <c r="AX684" t="s">
        <v>1019</v>
      </c>
      <c r="AY684" t="s">
        <v>35</v>
      </c>
    </row>
    <row r="685" ht="17.25" spans="25:51">
      <c r="Y685" s="87"/>
      <c r="Z685">
        <f t="shared" si="55"/>
        <v>0</v>
      </c>
      <c r="AA685">
        <f t="shared" si="53"/>
        <v>0</v>
      </c>
      <c r="AB685" s="82" t="s">
        <v>525</v>
      </c>
      <c r="AC685" s="82">
        <v>0</v>
      </c>
      <c r="AD685" s="82">
        <v>0</v>
      </c>
      <c r="AE685" s="82">
        <v>0</v>
      </c>
      <c r="AF685" s="82">
        <v>0</v>
      </c>
      <c r="AG685">
        <f t="shared" si="54"/>
        <v>0</v>
      </c>
      <c r="AI685" s="90" t="s">
        <v>1020</v>
      </c>
      <c r="AJ685" s="90" t="s">
        <v>35</v>
      </c>
      <c r="AX685" t="s">
        <v>1020</v>
      </c>
      <c r="AY685" t="s">
        <v>35</v>
      </c>
    </row>
    <row r="686" ht="17.25" spans="25:51">
      <c r="Y686" s="87"/>
      <c r="Z686">
        <f t="shared" si="55"/>
        <v>0</v>
      </c>
      <c r="AA686" t="str">
        <f t="shared" si="53"/>
        <v>杨园支行</v>
      </c>
      <c r="AB686" s="82" t="s">
        <v>951</v>
      </c>
      <c r="AC686" s="82">
        <v>0</v>
      </c>
      <c r="AD686" s="82">
        <v>0</v>
      </c>
      <c r="AE686" s="82">
        <v>0</v>
      </c>
      <c r="AF686" s="82">
        <v>0</v>
      </c>
      <c r="AG686" t="str">
        <f t="shared" si="54"/>
        <v>杨园支行</v>
      </c>
      <c r="AI686" s="90" t="s">
        <v>1021</v>
      </c>
      <c r="AJ686" s="90" t="s">
        <v>35</v>
      </c>
      <c r="AX686" t="s">
        <v>1021</v>
      </c>
      <c r="AY686" t="s">
        <v>35</v>
      </c>
    </row>
    <row r="687" ht="17.25" spans="25:51">
      <c r="Y687" s="87"/>
      <c r="Z687">
        <f t="shared" si="55"/>
        <v>0</v>
      </c>
      <c r="AA687" t="str">
        <f t="shared" si="53"/>
        <v>黄楼支行</v>
      </c>
      <c r="AB687" s="82" t="s">
        <v>528</v>
      </c>
      <c r="AC687" s="82">
        <v>0</v>
      </c>
      <c r="AD687" s="82">
        <v>0</v>
      </c>
      <c r="AE687" s="82">
        <v>1</v>
      </c>
      <c r="AF687" s="82">
        <v>0</v>
      </c>
      <c r="AG687" t="str">
        <f t="shared" si="54"/>
        <v>黄楼支行</v>
      </c>
      <c r="AI687" s="90" t="s">
        <v>1022</v>
      </c>
      <c r="AJ687" s="90" t="s">
        <v>35</v>
      </c>
      <c r="AX687" t="s">
        <v>1022</v>
      </c>
      <c r="AY687" t="s">
        <v>35</v>
      </c>
    </row>
    <row r="688" ht="17.25" spans="25:51">
      <c r="Y688" s="87"/>
      <c r="Z688">
        <f t="shared" si="55"/>
        <v>0</v>
      </c>
      <c r="AA688" t="str">
        <f t="shared" si="53"/>
        <v>杨园支行</v>
      </c>
      <c r="AB688" s="82" t="s">
        <v>531</v>
      </c>
      <c r="AC688" s="82">
        <v>0</v>
      </c>
      <c r="AD688" s="82">
        <v>0</v>
      </c>
      <c r="AE688" s="82">
        <v>0</v>
      </c>
      <c r="AF688" s="82">
        <v>0</v>
      </c>
      <c r="AG688" t="str">
        <f t="shared" si="54"/>
        <v>杨园支行</v>
      </c>
      <c r="AI688" s="90" t="s">
        <v>978</v>
      </c>
      <c r="AJ688" s="90" t="s">
        <v>35</v>
      </c>
      <c r="AX688" t="s">
        <v>978</v>
      </c>
      <c r="AY688" t="s">
        <v>35</v>
      </c>
    </row>
    <row r="689" ht="17.25" spans="25:51">
      <c r="Y689" s="87"/>
      <c r="Z689">
        <f t="shared" si="55"/>
        <v>0</v>
      </c>
      <c r="AA689">
        <f t="shared" si="53"/>
        <v>0</v>
      </c>
      <c r="AB689" s="82" t="s">
        <v>1023</v>
      </c>
      <c r="AC689" s="82">
        <v>0</v>
      </c>
      <c r="AD689" s="82">
        <v>0</v>
      </c>
      <c r="AE689" s="82">
        <v>0</v>
      </c>
      <c r="AF689" s="82">
        <v>0</v>
      </c>
      <c r="AG689">
        <f t="shared" si="54"/>
        <v>0</v>
      </c>
      <c r="AI689" s="90" t="s">
        <v>1024</v>
      </c>
      <c r="AJ689" s="90" t="s">
        <v>35</v>
      </c>
      <c r="AX689" t="s">
        <v>1024</v>
      </c>
      <c r="AY689" t="s">
        <v>35</v>
      </c>
    </row>
    <row r="690" ht="17.25" spans="25:51">
      <c r="Y690" s="87"/>
      <c r="Z690">
        <f t="shared" si="55"/>
        <v>0</v>
      </c>
      <c r="AA690" t="str">
        <f t="shared" si="53"/>
        <v>公司金融部</v>
      </c>
      <c r="AB690" s="82" t="s">
        <v>217</v>
      </c>
      <c r="AC690" s="82">
        <v>0</v>
      </c>
      <c r="AD690" s="82">
        <v>0</v>
      </c>
      <c r="AE690" s="82">
        <v>0</v>
      </c>
      <c r="AF690" s="82">
        <v>0</v>
      </c>
      <c r="AG690" t="str">
        <f t="shared" si="54"/>
        <v>公司金融部</v>
      </c>
      <c r="AI690" s="90" t="s">
        <v>499</v>
      </c>
      <c r="AJ690" s="90" t="s">
        <v>61</v>
      </c>
      <c r="AX690" t="s">
        <v>499</v>
      </c>
      <c r="AY690" t="s">
        <v>61</v>
      </c>
    </row>
    <row r="691" ht="17.25" spans="25:51">
      <c r="Y691" s="87"/>
      <c r="Z691">
        <f t="shared" si="55"/>
        <v>0</v>
      </c>
      <c r="AA691">
        <f t="shared" si="53"/>
        <v>0</v>
      </c>
      <c r="AB691" s="82" t="s">
        <v>1025</v>
      </c>
      <c r="AC691" s="82">
        <v>0</v>
      </c>
      <c r="AD691" s="82">
        <v>0</v>
      </c>
      <c r="AE691" s="82">
        <v>0</v>
      </c>
      <c r="AF691" s="82">
        <v>0</v>
      </c>
      <c r="AG691">
        <f t="shared" si="54"/>
        <v>0</v>
      </c>
      <c r="AI691" s="90" t="s">
        <v>555</v>
      </c>
      <c r="AJ691" s="90" t="s">
        <v>61</v>
      </c>
      <c r="AX691" t="s">
        <v>555</v>
      </c>
      <c r="AY691" t="s">
        <v>61</v>
      </c>
    </row>
    <row r="692" ht="17.25" spans="25:51">
      <c r="Y692" s="87"/>
      <c r="Z692">
        <f t="shared" si="55"/>
        <v>0</v>
      </c>
      <c r="AA692" t="str">
        <f t="shared" si="53"/>
        <v>凌桥支行</v>
      </c>
      <c r="AB692" s="82" t="s">
        <v>905</v>
      </c>
      <c r="AC692" s="82">
        <v>0</v>
      </c>
      <c r="AD692" s="82">
        <v>0</v>
      </c>
      <c r="AE692" s="82">
        <v>3</v>
      </c>
      <c r="AF692" s="82">
        <v>0</v>
      </c>
      <c r="AG692" t="str">
        <f t="shared" si="54"/>
        <v>凌桥支行</v>
      </c>
      <c r="AI692" s="95" t="s">
        <v>434</v>
      </c>
      <c r="AJ692" s="90" t="s">
        <v>61</v>
      </c>
      <c r="AX692" t="s">
        <v>434</v>
      </c>
      <c r="AY692" t="s">
        <v>61</v>
      </c>
    </row>
    <row r="693" ht="17.25" spans="25:51">
      <c r="Y693" s="87"/>
      <c r="Z693">
        <f t="shared" si="55"/>
        <v>0</v>
      </c>
      <c r="AA693" t="str">
        <f t="shared" si="53"/>
        <v>高东支行</v>
      </c>
      <c r="AB693" s="82" t="s">
        <v>941</v>
      </c>
      <c r="AC693" s="82">
        <v>0</v>
      </c>
      <c r="AD693" s="82">
        <v>0</v>
      </c>
      <c r="AE693" s="82">
        <v>0</v>
      </c>
      <c r="AF693" s="82">
        <v>0</v>
      </c>
      <c r="AG693" t="str">
        <f t="shared" si="54"/>
        <v>高东支行</v>
      </c>
      <c r="AI693" s="96" t="s">
        <v>1027</v>
      </c>
      <c r="AJ693" s="90" t="s">
        <v>61</v>
      </c>
      <c r="AX693" t="s">
        <v>1027</v>
      </c>
      <c r="AY693" t="s">
        <v>61</v>
      </c>
    </row>
    <row r="694" ht="17.25" spans="25:51">
      <c r="Y694" s="87"/>
      <c r="Z694">
        <f t="shared" si="55"/>
        <v>0</v>
      </c>
      <c r="AA694">
        <f t="shared" si="53"/>
        <v>0</v>
      </c>
      <c r="AB694" s="82" t="s">
        <v>1026</v>
      </c>
      <c r="AC694" s="82">
        <v>0</v>
      </c>
      <c r="AD694" s="82">
        <v>0</v>
      </c>
      <c r="AE694" s="82">
        <v>0</v>
      </c>
      <c r="AF694" s="82">
        <v>0</v>
      </c>
      <c r="AG694">
        <f t="shared" si="54"/>
        <v>0</v>
      </c>
      <c r="AI694" s="90" t="s">
        <v>1028</v>
      </c>
      <c r="AJ694" s="90" t="s">
        <v>61</v>
      </c>
      <c r="AX694" t="s">
        <v>1028</v>
      </c>
      <c r="AY694" t="s">
        <v>61</v>
      </c>
    </row>
    <row r="695" ht="17.25" spans="25:51">
      <c r="Y695" s="87"/>
      <c r="Z695">
        <f t="shared" si="55"/>
        <v>0</v>
      </c>
      <c r="AA695" t="str">
        <f t="shared" si="53"/>
        <v>孙桥支行</v>
      </c>
      <c r="AB695" s="82" t="s">
        <v>983</v>
      </c>
      <c r="AC695" s="82">
        <v>0</v>
      </c>
      <c r="AD695" s="82">
        <v>0</v>
      </c>
      <c r="AE695" s="82">
        <v>0</v>
      </c>
      <c r="AF695" s="82">
        <v>0</v>
      </c>
      <c r="AG695" t="str">
        <f t="shared" si="54"/>
        <v>孙桥支行</v>
      </c>
      <c r="AI695" s="90" t="s">
        <v>1029</v>
      </c>
      <c r="AJ695" s="90" t="s">
        <v>61</v>
      </c>
      <c r="AX695" t="s">
        <v>1029</v>
      </c>
      <c r="AY695" t="s">
        <v>61</v>
      </c>
    </row>
    <row r="696" ht="17.25" spans="25:51">
      <c r="Y696" s="87"/>
      <c r="Z696">
        <f t="shared" si="55"/>
        <v>0</v>
      </c>
      <c r="AA696" t="str">
        <f t="shared" si="53"/>
        <v>凌兆分理处</v>
      </c>
      <c r="AB696" s="82" t="s">
        <v>712</v>
      </c>
      <c r="AC696" s="82">
        <v>0</v>
      </c>
      <c r="AD696" s="82">
        <v>0</v>
      </c>
      <c r="AE696" s="82">
        <v>0</v>
      </c>
      <c r="AF696" s="82">
        <v>0</v>
      </c>
      <c r="AG696" t="str">
        <f t="shared" si="54"/>
        <v>凌兆分理处</v>
      </c>
      <c r="AI696" s="90" t="s">
        <v>496</v>
      </c>
      <c r="AJ696" s="90" t="s">
        <v>61</v>
      </c>
      <c r="AX696" t="s">
        <v>496</v>
      </c>
      <c r="AY696" t="s">
        <v>61</v>
      </c>
    </row>
    <row r="697" ht="17.25" spans="25:51">
      <c r="Y697" s="87"/>
      <c r="Z697">
        <f t="shared" si="55"/>
        <v>0</v>
      </c>
      <c r="AA697" t="str">
        <f t="shared" si="53"/>
        <v>川沙支行</v>
      </c>
      <c r="AB697" s="82" t="s">
        <v>1030</v>
      </c>
      <c r="AC697" s="82">
        <v>0</v>
      </c>
      <c r="AD697" s="82">
        <v>0</v>
      </c>
      <c r="AE697" s="82">
        <v>0</v>
      </c>
      <c r="AF697" s="82">
        <v>90000</v>
      </c>
      <c r="AG697" t="str">
        <f t="shared" si="54"/>
        <v>川沙支行</v>
      </c>
      <c r="AI697" s="90" t="s">
        <v>1031</v>
      </c>
      <c r="AJ697" s="90" t="s">
        <v>61</v>
      </c>
      <c r="AX697" t="s">
        <v>1031</v>
      </c>
      <c r="AY697" t="s">
        <v>61</v>
      </c>
    </row>
    <row r="698" ht="17.25" spans="25:51">
      <c r="Y698" s="87"/>
      <c r="Z698">
        <f t="shared" si="55"/>
        <v>0</v>
      </c>
      <c r="AA698" t="str">
        <f t="shared" si="53"/>
        <v>人力资源部</v>
      </c>
      <c r="AB698" s="82" t="s">
        <v>170</v>
      </c>
      <c r="AC698" s="82">
        <v>0</v>
      </c>
      <c r="AD698" s="82">
        <v>0</v>
      </c>
      <c r="AE698" s="82">
        <v>0</v>
      </c>
      <c r="AF698" s="82">
        <v>0</v>
      </c>
      <c r="AG698" t="str">
        <f t="shared" si="54"/>
        <v>人力资源部</v>
      </c>
      <c r="AI698" s="90" t="s">
        <v>1032</v>
      </c>
      <c r="AJ698" s="90" t="s">
        <v>61</v>
      </c>
      <c r="AX698" t="s">
        <v>1032</v>
      </c>
      <c r="AY698" t="s">
        <v>61</v>
      </c>
    </row>
    <row r="699" ht="17.25" spans="25:51">
      <c r="Y699" s="87"/>
      <c r="Z699">
        <f t="shared" si="55"/>
        <v>0</v>
      </c>
      <c r="AA699" t="str">
        <f t="shared" si="53"/>
        <v>三林支行</v>
      </c>
      <c r="AB699" s="82" t="s">
        <v>252</v>
      </c>
      <c r="AC699" s="82">
        <v>0</v>
      </c>
      <c r="AD699" s="82">
        <v>0</v>
      </c>
      <c r="AE699" s="82">
        <v>0</v>
      </c>
      <c r="AF699" s="82">
        <v>0</v>
      </c>
      <c r="AG699" t="str">
        <f t="shared" si="54"/>
        <v>三林支行</v>
      </c>
      <c r="AI699" s="90" t="s">
        <v>1033</v>
      </c>
      <c r="AJ699" s="90" t="s">
        <v>34</v>
      </c>
      <c r="AX699" t="s">
        <v>1033</v>
      </c>
      <c r="AY699" t="s">
        <v>34</v>
      </c>
    </row>
    <row r="700" ht="17.25" spans="25:51">
      <c r="Y700" s="87"/>
      <c r="Z700">
        <f t="shared" si="55"/>
        <v>0</v>
      </c>
      <c r="AA700" t="str">
        <f t="shared" si="53"/>
        <v>运营管理部</v>
      </c>
      <c r="AB700" s="82" t="s">
        <v>392</v>
      </c>
      <c r="AC700" s="82">
        <v>0</v>
      </c>
      <c r="AD700" s="82">
        <v>0</v>
      </c>
      <c r="AE700" s="82">
        <v>0</v>
      </c>
      <c r="AF700" s="82">
        <v>0</v>
      </c>
      <c r="AG700" t="str">
        <f t="shared" si="54"/>
        <v>运营管理部</v>
      </c>
      <c r="AI700" s="90" t="s">
        <v>336</v>
      </c>
      <c r="AJ700" s="90" t="s">
        <v>34</v>
      </c>
      <c r="AX700" t="s">
        <v>336</v>
      </c>
      <c r="AY700" t="s">
        <v>34</v>
      </c>
    </row>
    <row r="701" ht="17.25" spans="25:51">
      <c r="Y701" s="87"/>
      <c r="Z701">
        <f t="shared" si="55"/>
        <v>0</v>
      </c>
      <c r="AA701" t="str">
        <f t="shared" si="53"/>
        <v>金桥支行</v>
      </c>
      <c r="AB701" s="82" t="s">
        <v>842</v>
      </c>
      <c r="AC701" s="82">
        <v>0</v>
      </c>
      <c r="AD701" s="82">
        <v>0</v>
      </c>
      <c r="AE701" s="82">
        <v>0</v>
      </c>
      <c r="AF701" s="82">
        <v>0</v>
      </c>
      <c r="AG701" t="str">
        <f t="shared" si="54"/>
        <v>金桥支行</v>
      </c>
      <c r="AI701" s="93" t="s">
        <v>59</v>
      </c>
      <c r="AJ701" s="90" t="s">
        <v>34</v>
      </c>
      <c r="AX701" t="s">
        <v>59</v>
      </c>
      <c r="AY701" t="s">
        <v>34</v>
      </c>
    </row>
    <row r="702" ht="17.25" spans="25:51">
      <c r="Y702" s="87"/>
      <c r="Z702">
        <f t="shared" si="55"/>
        <v>0</v>
      </c>
      <c r="AA702" t="str">
        <f t="shared" si="53"/>
        <v>洋泾支行</v>
      </c>
      <c r="AB702" s="82" t="s">
        <v>256</v>
      </c>
      <c r="AC702" s="82">
        <v>0</v>
      </c>
      <c r="AD702" s="82">
        <v>142000</v>
      </c>
      <c r="AE702" s="82">
        <v>0</v>
      </c>
      <c r="AF702" s="82">
        <v>231000</v>
      </c>
      <c r="AG702" t="str">
        <f t="shared" si="54"/>
        <v>洋泾支行</v>
      </c>
      <c r="AI702" s="95" t="s">
        <v>338</v>
      </c>
      <c r="AJ702" s="90" t="s">
        <v>34</v>
      </c>
      <c r="AX702" t="s">
        <v>338</v>
      </c>
      <c r="AY702" t="s">
        <v>34</v>
      </c>
    </row>
    <row r="703" ht="17.25" spans="25:51">
      <c r="Y703" s="87"/>
      <c r="Z703">
        <f t="shared" si="55"/>
        <v>0</v>
      </c>
      <c r="AA703">
        <f t="shared" si="53"/>
        <v>0</v>
      </c>
      <c r="AB703" s="82" t="s">
        <v>1034</v>
      </c>
      <c r="AC703" s="82">
        <v>0</v>
      </c>
      <c r="AD703" s="82">
        <v>0</v>
      </c>
      <c r="AE703" s="82">
        <v>0</v>
      </c>
      <c r="AF703" s="82">
        <v>0</v>
      </c>
      <c r="AG703">
        <f t="shared" si="54"/>
        <v>0</v>
      </c>
      <c r="AI703" s="94" t="s">
        <v>164</v>
      </c>
      <c r="AJ703" s="90" t="s">
        <v>34</v>
      </c>
      <c r="AX703" t="s">
        <v>164</v>
      </c>
      <c r="AY703" t="s">
        <v>34</v>
      </c>
    </row>
    <row r="704" ht="17.25" spans="25:51">
      <c r="Y704" s="87"/>
      <c r="Z704">
        <f t="shared" si="55"/>
        <v>0</v>
      </c>
      <c r="AA704">
        <f t="shared" si="53"/>
        <v>0</v>
      </c>
      <c r="AB704" s="82" t="s">
        <v>1035</v>
      </c>
      <c r="AC704" s="82">
        <v>0</v>
      </c>
      <c r="AD704" s="82">
        <v>0</v>
      </c>
      <c r="AE704" s="82">
        <v>0</v>
      </c>
      <c r="AF704" s="82">
        <v>0</v>
      </c>
      <c r="AG704">
        <f t="shared" si="54"/>
        <v>0</v>
      </c>
      <c r="AI704" s="94" t="s">
        <v>917</v>
      </c>
      <c r="AJ704" s="90" t="s">
        <v>34</v>
      </c>
      <c r="AX704" t="s">
        <v>917</v>
      </c>
      <c r="AY704" t="s">
        <v>34</v>
      </c>
    </row>
    <row r="705" ht="17.25" spans="25:51">
      <c r="Y705" s="87"/>
      <c r="Z705">
        <f t="shared" si="55"/>
        <v>0</v>
      </c>
      <c r="AA705" t="str">
        <f t="shared" si="53"/>
        <v>花木支行</v>
      </c>
      <c r="AB705" s="82" t="s">
        <v>688</v>
      </c>
      <c r="AC705" s="82">
        <v>0</v>
      </c>
      <c r="AD705" s="82">
        <v>0</v>
      </c>
      <c r="AE705" s="82">
        <v>0</v>
      </c>
      <c r="AF705" s="82">
        <v>0</v>
      </c>
      <c r="AG705" t="str">
        <f t="shared" si="54"/>
        <v>花木支行</v>
      </c>
      <c r="AI705" s="90" t="s">
        <v>987</v>
      </c>
      <c r="AJ705" s="90" t="s">
        <v>34</v>
      </c>
      <c r="AX705" t="s">
        <v>987</v>
      </c>
      <c r="AY705" t="s">
        <v>34</v>
      </c>
    </row>
    <row r="706" ht="17.25" spans="25:51">
      <c r="Y706" s="87"/>
      <c r="Z706">
        <f t="shared" si="55"/>
        <v>0</v>
      </c>
      <c r="AA706" t="str">
        <f t="shared" ref="AA706:AA739" si="56">AG706</f>
        <v>孙桥支行</v>
      </c>
      <c r="AB706" s="82" t="s">
        <v>536</v>
      </c>
      <c r="AC706" s="82">
        <v>0</v>
      </c>
      <c r="AD706" s="82">
        <v>0</v>
      </c>
      <c r="AE706" s="82">
        <v>0</v>
      </c>
      <c r="AF706" s="82">
        <v>0</v>
      </c>
      <c r="AG706" t="str">
        <f t="shared" ref="AG706:AG739" si="57">IFERROR(VLOOKUP(AB706,$AI:$AJ,2,FALSE),0)</f>
        <v>孙桥支行</v>
      </c>
      <c r="AI706" s="96" t="s">
        <v>1030</v>
      </c>
      <c r="AJ706" s="90" t="s">
        <v>34</v>
      </c>
      <c r="AX706" t="s">
        <v>1030</v>
      </c>
      <c r="AY706" t="s">
        <v>34</v>
      </c>
    </row>
    <row r="707" ht="17.25" spans="25:51">
      <c r="Y707" s="87"/>
      <c r="Z707">
        <f t="shared" si="55"/>
        <v>0</v>
      </c>
      <c r="AA707" t="str">
        <f t="shared" si="56"/>
        <v>江镇支行</v>
      </c>
      <c r="AB707" s="82" t="s">
        <v>1036</v>
      </c>
      <c r="AC707" s="82">
        <v>0</v>
      </c>
      <c r="AD707" s="82">
        <v>0</v>
      </c>
      <c r="AE707" s="82">
        <v>0</v>
      </c>
      <c r="AF707" s="82">
        <v>0</v>
      </c>
      <c r="AG707" t="str">
        <f t="shared" si="57"/>
        <v>江镇支行</v>
      </c>
      <c r="AI707" s="90" t="s">
        <v>401</v>
      </c>
      <c r="AJ707" s="90" t="s">
        <v>34</v>
      </c>
      <c r="AX707" t="s">
        <v>401</v>
      </c>
      <c r="AY707" t="s">
        <v>34</v>
      </c>
    </row>
    <row r="708" ht="17.25" spans="25:51">
      <c r="Y708" s="87"/>
      <c r="Z708">
        <f t="shared" ref="Z708:Z739" si="58">P708-Y708</f>
        <v>0</v>
      </c>
      <c r="AA708" t="str">
        <f t="shared" si="56"/>
        <v>高桥支行</v>
      </c>
      <c r="AB708" s="82" t="s">
        <v>896</v>
      </c>
      <c r="AC708" s="82">
        <v>0</v>
      </c>
      <c r="AD708" s="82">
        <v>0</v>
      </c>
      <c r="AE708" s="82">
        <v>0</v>
      </c>
      <c r="AF708" s="82">
        <v>0</v>
      </c>
      <c r="AG708" t="str">
        <f t="shared" si="57"/>
        <v>高桥支行</v>
      </c>
      <c r="AI708" s="90" t="s">
        <v>89</v>
      </c>
      <c r="AJ708" s="90" t="s">
        <v>34</v>
      </c>
      <c r="AX708" t="s">
        <v>89</v>
      </c>
      <c r="AY708" t="s">
        <v>34</v>
      </c>
    </row>
    <row r="709" ht="17.25" spans="25:51">
      <c r="Y709" s="87"/>
      <c r="Z709">
        <f t="shared" si="58"/>
        <v>0</v>
      </c>
      <c r="AA709" t="str">
        <f t="shared" si="56"/>
        <v>授信审批部</v>
      </c>
      <c r="AB709" s="82" t="s">
        <v>541</v>
      </c>
      <c r="AC709" s="82">
        <v>0</v>
      </c>
      <c r="AD709" s="82">
        <v>0</v>
      </c>
      <c r="AE709" s="82">
        <v>0</v>
      </c>
      <c r="AF709" s="82">
        <v>0</v>
      </c>
      <c r="AG709" t="str">
        <f t="shared" si="57"/>
        <v>授信审批部</v>
      </c>
      <c r="AI709" s="90" t="s">
        <v>48</v>
      </c>
      <c r="AJ709" s="90" t="s">
        <v>34</v>
      </c>
      <c r="AX709" t="s">
        <v>48</v>
      </c>
      <c r="AY709" t="s">
        <v>34</v>
      </c>
    </row>
    <row r="710" ht="17.25" spans="25:51">
      <c r="Y710" s="87"/>
      <c r="Z710">
        <f t="shared" si="58"/>
        <v>0</v>
      </c>
      <c r="AA710" t="str">
        <f t="shared" si="56"/>
        <v>金桥支行</v>
      </c>
      <c r="AB710" s="82" t="s">
        <v>539</v>
      </c>
      <c r="AC710" s="82">
        <v>0</v>
      </c>
      <c r="AD710" s="82">
        <v>0</v>
      </c>
      <c r="AE710" s="82">
        <v>0</v>
      </c>
      <c r="AF710" s="82">
        <v>80000</v>
      </c>
      <c r="AG710" t="str">
        <f t="shared" si="57"/>
        <v>金桥支行</v>
      </c>
      <c r="AI710" s="90" t="s">
        <v>347</v>
      </c>
      <c r="AJ710" s="90" t="s">
        <v>78</v>
      </c>
      <c r="AX710" s="82" t="s">
        <v>347</v>
      </c>
      <c r="AY710" s="82" t="s">
        <v>78</v>
      </c>
    </row>
    <row r="711" ht="17.25" spans="25:51">
      <c r="Y711" s="87"/>
      <c r="Z711">
        <f t="shared" si="58"/>
        <v>0</v>
      </c>
      <c r="AA711">
        <f t="shared" si="56"/>
        <v>0</v>
      </c>
      <c r="AB711" s="82" t="s">
        <v>1037</v>
      </c>
      <c r="AC711" s="82">
        <v>0</v>
      </c>
      <c r="AD711" s="82">
        <v>0</v>
      </c>
      <c r="AE711" s="82">
        <v>0</v>
      </c>
      <c r="AF711" s="82">
        <v>0</v>
      </c>
      <c r="AG711">
        <f t="shared" si="57"/>
        <v>0</v>
      </c>
      <c r="AI711" s="90" t="s">
        <v>702</v>
      </c>
      <c r="AJ711" s="90" t="s">
        <v>34</v>
      </c>
      <c r="AX711" t="s">
        <v>702</v>
      </c>
      <c r="AY711" t="s">
        <v>34</v>
      </c>
    </row>
    <row r="712" ht="17.25" spans="25:51">
      <c r="Y712" s="87"/>
      <c r="Z712">
        <f t="shared" si="58"/>
        <v>0</v>
      </c>
      <c r="AA712" t="str">
        <f t="shared" si="56"/>
        <v>曹路支行</v>
      </c>
      <c r="AB712" s="82" t="s">
        <v>866</v>
      </c>
      <c r="AC712" s="82">
        <v>0</v>
      </c>
      <c r="AD712" s="82">
        <v>0</v>
      </c>
      <c r="AE712" s="82">
        <v>0</v>
      </c>
      <c r="AF712" s="82">
        <v>0</v>
      </c>
      <c r="AG712" t="str">
        <f t="shared" si="57"/>
        <v>曹路支行</v>
      </c>
      <c r="AI712" s="90" t="s">
        <v>656</v>
      </c>
      <c r="AJ712" s="90" t="s">
        <v>34</v>
      </c>
      <c r="AX712" t="s">
        <v>656</v>
      </c>
      <c r="AY712" t="s">
        <v>34</v>
      </c>
    </row>
    <row r="713" ht="17.25" spans="25:51">
      <c r="Y713" s="87"/>
      <c r="Z713">
        <f t="shared" si="58"/>
        <v>0</v>
      </c>
      <c r="AA713" t="str">
        <f t="shared" si="56"/>
        <v>陆家嘴支行</v>
      </c>
      <c r="AB713" s="82" t="s">
        <v>666</v>
      </c>
      <c r="AC713" s="82">
        <v>0</v>
      </c>
      <c r="AD713" s="82">
        <v>0</v>
      </c>
      <c r="AE713" s="82">
        <v>0</v>
      </c>
      <c r="AF713" s="82">
        <v>0</v>
      </c>
      <c r="AG713" t="str">
        <f t="shared" si="57"/>
        <v>陆家嘴支行</v>
      </c>
      <c r="AI713" s="90" t="s">
        <v>284</v>
      </c>
      <c r="AJ713" s="90" t="s">
        <v>34</v>
      </c>
      <c r="AX713" t="s">
        <v>284</v>
      </c>
      <c r="AY713" t="s">
        <v>34</v>
      </c>
    </row>
    <row r="714" ht="17.25" spans="25:51">
      <c r="Y714" s="87"/>
      <c r="Z714">
        <f t="shared" si="58"/>
        <v>0</v>
      </c>
      <c r="AA714" t="str">
        <f t="shared" si="56"/>
        <v>营业部</v>
      </c>
      <c r="AB714" s="82" t="s">
        <v>645</v>
      </c>
      <c r="AC714" s="82">
        <v>0</v>
      </c>
      <c r="AD714" s="82">
        <v>0</v>
      </c>
      <c r="AE714" s="82">
        <v>0</v>
      </c>
      <c r="AF714" s="82">
        <v>0</v>
      </c>
      <c r="AG714" t="str">
        <f t="shared" si="57"/>
        <v>营业部</v>
      </c>
      <c r="AI714" s="90" t="s">
        <v>936</v>
      </c>
      <c r="AJ714" s="90" t="s">
        <v>34</v>
      </c>
      <c r="AX714" t="s">
        <v>936</v>
      </c>
      <c r="AY714" t="s">
        <v>34</v>
      </c>
    </row>
    <row r="715" ht="17.25" spans="25:51">
      <c r="Y715" s="87"/>
      <c r="Z715">
        <f t="shared" si="58"/>
        <v>0</v>
      </c>
      <c r="AA715" t="str">
        <f t="shared" si="56"/>
        <v>公司金融部</v>
      </c>
      <c r="AB715" s="82" t="s">
        <v>205</v>
      </c>
      <c r="AC715" s="82">
        <v>0</v>
      </c>
      <c r="AD715" s="82">
        <v>0</v>
      </c>
      <c r="AE715" s="82">
        <v>0</v>
      </c>
      <c r="AF715" s="82">
        <v>0</v>
      </c>
      <c r="AG715" t="str">
        <f t="shared" si="57"/>
        <v>公司金融部</v>
      </c>
      <c r="AI715" s="90" t="s">
        <v>982</v>
      </c>
      <c r="AJ715" s="90" t="s">
        <v>34</v>
      </c>
      <c r="AX715" t="s">
        <v>982</v>
      </c>
      <c r="AY715" t="s">
        <v>34</v>
      </c>
    </row>
    <row r="716" ht="17.25" spans="25:51">
      <c r="Y716" s="87"/>
      <c r="Z716">
        <f t="shared" si="58"/>
        <v>0</v>
      </c>
      <c r="AA716" t="str">
        <f t="shared" si="56"/>
        <v>运营管理部</v>
      </c>
      <c r="AB716" s="82" t="s">
        <v>335</v>
      </c>
      <c r="AC716" s="82">
        <v>0</v>
      </c>
      <c r="AD716" s="82">
        <v>0</v>
      </c>
      <c r="AE716" s="82">
        <v>0</v>
      </c>
      <c r="AF716" s="82">
        <v>0</v>
      </c>
      <c r="AG716" t="str">
        <f t="shared" si="57"/>
        <v>运营管理部</v>
      </c>
      <c r="AI716" s="90" t="s">
        <v>995</v>
      </c>
      <c r="AJ716" s="90" t="s">
        <v>34</v>
      </c>
      <c r="AX716" t="s">
        <v>995</v>
      </c>
      <c r="AY716" t="s">
        <v>34</v>
      </c>
    </row>
    <row r="717" ht="17.25" spans="25:51">
      <c r="Y717" s="87"/>
      <c r="Z717">
        <f t="shared" si="58"/>
        <v>0</v>
      </c>
      <c r="AA717" t="str">
        <f t="shared" si="56"/>
        <v>运营管理部业务保障部</v>
      </c>
      <c r="AB717" s="82" t="s">
        <v>430</v>
      </c>
      <c r="AC717" s="82">
        <v>0</v>
      </c>
      <c r="AD717" s="82">
        <v>0</v>
      </c>
      <c r="AE717" s="82">
        <v>0</v>
      </c>
      <c r="AF717" s="82">
        <v>0</v>
      </c>
      <c r="AG717" t="str">
        <f t="shared" si="57"/>
        <v>运营管理部业务保障部</v>
      </c>
      <c r="AI717" s="90" t="s">
        <v>1038</v>
      </c>
      <c r="AJ717" s="90" t="s">
        <v>34</v>
      </c>
      <c r="AX717" t="s">
        <v>1038</v>
      </c>
      <c r="AY717" t="s">
        <v>34</v>
      </c>
    </row>
    <row r="718" ht="17.25" spans="25:51">
      <c r="Y718" s="87"/>
      <c r="Z718">
        <f t="shared" si="58"/>
        <v>0</v>
      </c>
      <c r="AA718" t="str">
        <f t="shared" si="56"/>
        <v>合庆支行</v>
      </c>
      <c r="AB718" s="82" t="s">
        <v>542</v>
      </c>
      <c r="AC718" s="82">
        <v>0</v>
      </c>
      <c r="AD718" s="82">
        <v>0</v>
      </c>
      <c r="AE718" s="82">
        <v>0</v>
      </c>
      <c r="AF718" s="82">
        <v>0</v>
      </c>
      <c r="AG718" t="str">
        <f t="shared" si="57"/>
        <v>合庆支行</v>
      </c>
      <c r="AI718" s="90" t="s">
        <v>1039</v>
      </c>
      <c r="AJ718" s="90" t="s">
        <v>34</v>
      </c>
      <c r="AX718" t="s">
        <v>1039</v>
      </c>
      <c r="AY718" t="s">
        <v>34</v>
      </c>
    </row>
    <row r="719" ht="17.25" spans="25:51">
      <c r="Y719" s="87"/>
      <c r="Z719">
        <f t="shared" si="58"/>
        <v>0</v>
      </c>
      <c r="AA719" t="str">
        <f t="shared" si="56"/>
        <v>陆家嘴支行</v>
      </c>
      <c r="AB719" s="82" t="s">
        <v>649</v>
      </c>
      <c r="AC719" s="82">
        <v>0</v>
      </c>
      <c r="AD719" s="82">
        <v>0</v>
      </c>
      <c r="AE719" s="82">
        <v>0</v>
      </c>
      <c r="AF719" s="82">
        <v>0</v>
      </c>
      <c r="AG719" t="str">
        <f t="shared" si="57"/>
        <v>陆家嘴支行</v>
      </c>
      <c r="AI719" s="90" t="s">
        <v>547</v>
      </c>
      <c r="AJ719" s="90" t="s">
        <v>34</v>
      </c>
      <c r="AX719" t="s">
        <v>547</v>
      </c>
      <c r="AY719" t="s">
        <v>34</v>
      </c>
    </row>
    <row r="720" ht="17.25" spans="25:51">
      <c r="Y720" s="87"/>
      <c r="Z720">
        <f t="shared" si="58"/>
        <v>0</v>
      </c>
      <c r="AA720" t="str">
        <f t="shared" si="56"/>
        <v>施湾支行</v>
      </c>
      <c r="AB720" s="82" t="s">
        <v>1058</v>
      </c>
      <c r="AC720" s="82">
        <v>0</v>
      </c>
      <c r="AD720" s="82">
        <v>0</v>
      </c>
      <c r="AE720" s="82">
        <v>0</v>
      </c>
      <c r="AF720" s="82">
        <v>0</v>
      </c>
      <c r="AG720" t="str">
        <f t="shared" si="57"/>
        <v>施湾支行</v>
      </c>
      <c r="AI720" s="90" t="s">
        <v>658</v>
      </c>
      <c r="AJ720" s="90" t="s">
        <v>109</v>
      </c>
      <c r="AX720" t="s">
        <v>658</v>
      </c>
      <c r="AY720" t="s">
        <v>109</v>
      </c>
    </row>
    <row r="721" ht="17.25" spans="25:51">
      <c r="Y721" s="87"/>
      <c r="Z721">
        <f t="shared" si="58"/>
        <v>0</v>
      </c>
      <c r="AA721" t="str">
        <f t="shared" si="56"/>
        <v>高桥支行</v>
      </c>
      <c r="AB721" s="82" t="s">
        <v>892</v>
      </c>
      <c r="AC721" s="82">
        <v>0</v>
      </c>
      <c r="AD721" s="82">
        <v>0</v>
      </c>
      <c r="AE721" s="82">
        <v>0</v>
      </c>
      <c r="AF721" s="82">
        <v>0</v>
      </c>
      <c r="AG721" t="str">
        <f t="shared" si="57"/>
        <v>高桥支行</v>
      </c>
      <c r="AI721" s="90" t="s">
        <v>79</v>
      </c>
      <c r="AJ721" s="90" t="s">
        <v>109</v>
      </c>
      <c r="AX721" t="s">
        <v>79</v>
      </c>
      <c r="AY721" t="s">
        <v>109</v>
      </c>
    </row>
    <row r="722" ht="17.25" spans="25:51">
      <c r="Y722" s="87"/>
      <c r="Z722">
        <f t="shared" si="58"/>
        <v>0</v>
      </c>
      <c r="AA722">
        <f t="shared" si="56"/>
        <v>0</v>
      </c>
      <c r="AB722" s="82" t="s">
        <v>1040</v>
      </c>
      <c r="AC722" s="82">
        <v>0</v>
      </c>
      <c r="AD722" s="82">
        <v>0</v>
      </c>
      <c r="AE722" s="82">
        <v>0</v>
      </c>
      <c r="AF722" s="82">
        <v>0</v>
      </c>
      <c r="AG722">
        <f t="shared" si="57"/>
        <v>0</v>
      </c>
      <c r="AI722" s="90" t="s">
        <v>209</v>
      </c>
      <c r="AJ722" s="90" t="s">
        <v>109</v>
      </c>
      <c r="AX722" t="s">
        <v>209</v>
      </c>
      <c r="AY722" t="s">
        <v>109</v>
      </c>
    </row>
    <row r="723" ht="17.25" spans="25:51">
      <c r="Y723" s="87"/>
      <c r="Z723">
        <f t="shared" si="58"/>
        <v>0</v>
      </c>
      <c r="AA723" t="str">
        <f t="shared" si="56"/>
        <v>五星路支行</v>
      </c>
      <c r="AB723" s="82" t="s">
        <v>819</v>
      </c>
      <c r="AC723" s="82">
        <v>0</v>
      </c>
      <c r="AD723" s="82">
        <v>0</v>
      </c>
      <c r="AE723" s="82">
        <v>0</v>
      </c>
      <c r="AF723" s="82">
        <v>0</v>
      </c>
      <c r="AG723" t="str">
        <f t="shared" si="57"/>
        <v>五星路支行</v>
      </c>
      <c r="AI723" s="90" t="s">
        <v>120</v>
      </c>
      <c r="AJ723" s="90" t="s">
        <v>109</v>
      </c>
      <c r="AX723" t="s">
        <v>120</v>
      </c>
      <c r="AY723" t="s">
        <v>109</v>
      </c>
    </row>
    <row r="724" ht="17.25" spans="25:51">
      <c r="Y724" s="87"/>
      <c r="Z724">
        <f t="shared" si="58"/>
        <v>0</v>
      </c>
      <c r="AA724" t="str">
        <f t="shared" si="56"/>
        <v>市场一部</v>
      </c>
      <c r="AB724" s="82" t="s">
        <v>582</v>
      </c>
      <c r="AC724" s="82">
        <v>0</v>
      </c>
      <c r="AD724" s="82">
        <v>0</v>
      </c>
      <c r="AE724" s="82">
        <v>0</v>
      </c>
      <c r="AF724" s="82">
        <v>0</v>
      </c>
      <c r="AG724" t="str">
        <f t="shared" si="57"/>
        <v>市场一部</v>
      </c>
      <c r="AI724" s="90" t="s">
        <v>785</v>
      </c>
      <c r="AJ724" s="90" t="s">
        <v>109</v>
      </c>
      <c r="AX724" t="s">
        <v>785</v>
      </c>
      <c r="AY724" t="s">
        <v>109</v>
      </c>
    </row>
    <row r="725" ht="17.25" spans="25:51">
      <c r="Y725" s="87"/>
      <c r="Z725">
        <f t="shared" si="58"/>
        <v>0</v>
      </c>
      <c r="AA725">
        <f t="shared" si="56"/>
        <v>0</v>
      </c>
      <c r="AB725" s="82" t="s">
        <v>1041</v>
      </c>
      <c r="AC725" s="82">
        <v>0</v>
      </c>
      <c r="AD725" s="82">
        <v>0</v>
      </c>
      <c r="AE725" s="82">
        <v>0</v>
      </c>
      <c r="AF725" s="82">
        <v>0</v>
      </c>
      <c r="AG725">
        <f t="shared" si="57"/>
        <v>0</v>
      </c>
      <c r="AI725" s="95" t="s">
        <v>1043</v>
      </c>
      <c r="AJ725" s="90" t="s">
        <v>109</v>
      </c>
      <c r="AX725" t="s">
        <v>1043</v>
      </c>
      <c r="AY725" t="s">
        <v>109</v>
      </c>
    </row>
    <row r="726" ht="17.25" spans="25:51">
      <c r="Y726" s="87"/>
      <c r="Z726">
        <f t="shared" si="58"/>
        <v>0</v>
      </c>
      <c r="AA726" t="str">
        <f t="shared" si="56"/>
        <v>运营管理部</v>
      </c>
      <c r="AB726" s="82" t="s">
        <v>395</v>
      </c>
      <c r="AC726" s="82">
        <v>0</v>
      </c>
      <c r="AD726" s="82">
        <v>0</v>
      </c>
      <c r="AE726" s="82">
        <v>0</v>
      </c>
      <c r="AF726" s="82">
        <v>0</v>
      </c>
      <c r="AG726" t="str">
        <f t="shared" si="57"/>
        <v>运营管理部</v>
      </c>
      <c r="AI726" s="96" t="s">
        <v>1044</v>
      </c>
      <c r="AJ726" s="90" t="s">
        <v>109</v>
      </c>
      <c r="AX726" t="s">
        <v>1044</v>
      </c>
      <c r="AY726" t="s">
        <v>109</v>
      </c>
    </row>
    <row r="727" ht="17.25" spans="25:51">
      <c r="Y727" s="87"/>
      <c r="Z727">
        <f t="shared" si="58"/>
        <v>0</v>
      </c>
      <c r="AA727">
        <f t="shared" si="56"/>
        <v>0</v>
      </c>
      <c r="AB727" s="82" t="s">
        <v>1042</v>
      </c>
      <c r="AC727" s="82">
        <v>0</v>
      </c>
      <c r="AD727" s="82">
        <v>0</v>
      </c>
      <c r="AE727" s="82">
        <v>0</v>
      </c>
      <c r="AF727" s="82">
        <v>0</v>
      </c>
      <c r="AG727">
        <f t="shared" si="57"/>
        <v>0</v>
      </c>
      <c r="AI727" s="90" t="s">
        <v>1045</v>
      </c>
      <c r="AJ727" s="90" t="s">
        <v>109</v>
      </c>
      <c r="AX727" t="s">
        <v>1045</v>
      </c>
      <c r="AY727" t="s">
        <v>109</v>
      </c>
    </row>
    <row r="728" ht="17.25" spans="25:51">
      <c r="Y728" s="87"/>
      <c r="Z728">
        <f t="shared" si="58"/>
        <v>0</v>
      </c>
      <c r="AA728" t="str">
        <f t="shared" si="56"/>
        <v>唐镇支行</v>
      </c>
      <c r="AB728" s="82" t="s">
        <v>544</v>
      </c>
      <c r="AC728" s="82">
        <v>0</v>
      </c>
      <c r="AD728" s="82">
        <v>0</v>
      </c>
      <c r="AE728" s="82">
        <v>0</v>
      </c>
      <c r="AF728" s="82">
        <v>0</v>
      </c>
      <c r="AG728" t="str">
        <f t="shared" si="57"/>
        <v>唐镇支行</v>
      </c>
      <c r="AI728" s="90" t="s">
        <v>944</v>
      </c>
      <c r="AJ728" s="90" t="s">
        <v>109</v>
      </c>
      <c r="AX728" t="s">
        <v>944</v>
      </c>
      <c r="AY728" t="s">
        <v>109</v>
      </c>
    </row>
    <row r="729" ht="17.25" spans="25:51">
      <c r="Y729" s="87"/>
      <c r="Z729">
        <f t="shared" si="58"/>
        <v>0</v>
      </c>
      <c r="AA729" t="str">
        <f t="shared" si="56"/>
        <v>川沙支行</v>
      </c>
      <c r="AB729" s="82" t="s">
        <v>547</v>
      </c>
      <c r="AC729" s="82">
        <v>0</v>
      </c>
      <c r="AD729" s="82">
        <v>0</v>
      </c>
      <c r="AE729" s="82">
        <v>0</v>
      </c>
      <c r="AF729" s="82">
        <v>50000</v>
      </c>
      <c r="AG729" t="str">
        <f t="shared" si="57"/>
        <v>川沙支行</v>
      </c>
      <c r="AI729" s="90" t="s">
        <v>467</v>
      </c>
      <c r="AJ729" s="90" t="s">
        <v>78</v>
      </c>
      <c r="AX729" t="s">
        <v>467</v>
      </c>
      <c r="AY729" t="s">
        <v>78</v>
      </c>
    </row>
    <row r="730" ht="17.25" spans="25:51">
      <c r="Y730" s="87"/>
      <c r="Z730">
        <f t="shared" si="58"/>
        <v>0</v>
      </c>
      <c r="AA730" t="str">
        <f t="shared" si="56"/>
        <v>唐镇支行</v>
      </c>
      <c r="AB730" s="82" t="s">
        <v>993</v>
      </c>
      <c r="AC730" s="82">
        <v>0</v>
      </c>
      <c r="AD730" s="82">
        <v>0</v>
      </c>
      <c r="AE730" s="82">
        <v>0</v>
      </c>
      <c r="AF730" s="82">
        <v>0</v>
      </c>
      <c r="AG730" t="str">
        <f t="shared" si="57"/>
        <v>唐镇支行</v>
      </c>
      <c r="AI730" s="90" t="s">
        <v>175</v>
      </c>
      <c r="AJ730" s="90" t="s">
        <v>34</v>
      </c>
      <c r="AX730" t="s">
        <v>175</v>
      </c>
      <c r="AY730" t="s">
        <v>34</v>
      </c>
    </row>
    <row r="731" ht="17.25" spans="25:51">
      <c r="Y731" s="87"/>
      <c r="Z731">
        <f t="shared" si="58"/>
        <v>0</v>
      </c>
      <c r="AA731" t="str">
        <f t="shared" si="56"/>
        <v>新园路支行</v>
      </c>
      <c r="AB731" s="82" t="s">
        <v>549</v>
      </c>
      <c r="AC731" s="82">
        <v>0</v>
      </c>
      <c r="AD731" s="82">
        <v>0</v>
      </c>
      <c r="AE731" s="82">
        <v>0</v>
      </c>
      <c r="AF731" s="82">
        <v>0</v>
      </c>
      <c r="AG731" t="str">
        <f t="shared" si="57"/>
        <v>新园路支行</v>
      </c>
      <c r="AI731" s="90" t="s">
        <v>321</v>
      </c>
      <c r="AJ731" s="90" t="s">
        <v>78</v>
      </c>
      <c r="AX731" t="s">
        <v>321</v>
      </c>
      <c r="AY731" t="s">
        <v>78</v>
      </c>
    </row>
    <row r="732" ht="17.25" spans="25:51">
      <c r="Y732" s="87"/>
      <c r="Z732">
        <f t="shared" si="58"/>
        <v>0</v>
      </c>
      <c r="AA732" t="str">
        <f t="shared" si="56"/>
        <v>张江支行</v>
      </c>
      <c r="AB732" s="82" t="s">
        <v>966</v>
      </c>
      <c r="AC732" s="82">
        <v>0</v>
      </c>
      <c r="AD732" s="82">
        <v>0</v>
      </c>
      <c r="AE732" s="82">
        <v>0</v>
      </c>
      <c r="AF732" s="82">
        <v>0</v>
      </c>
      <c r="AG732" t="str">
        <f t="shared" si="57"/>
        <v>张江支行</v>
      </c>
      <c r="AI732" s="90" t="s">
        <v>126</v>
      </c>
      <c r="AJ732" s="90" t="s">
        <v>66</v>
      </c>
      <c r="AX732" t="s">
        <v>126</v>
      </c>
      <c r="AY732" t="s">
        <v>66</v>
      </c>
    </row>
    <row r="733" ht="17.25" spans="25:51">
      <c r="Y733" s="87"/>
      <c r="Z733">
        <f t="shared" si="58"/>
        <v>0</v>
      </c>
      <c r="AA733" t="str">
        <f t="shared" si="56"/>
        <v>潼港分理处</v>
      </c>
      <c r="AB733" s="82" t="s">
        <v>552</v>
      </c>
      <c r="AC733" s="82">
        <v>0</v>
      </c>
      <c r="AD733" s="82">
        <v>0</v>
      </c>
      <c r="AE733" s="82">
        <v>0</v>
      </c>
      <c r="AF733" s="82">
        <v>0</v>
      </c>
      <c r="AG733" t="str">
        <f t="shared" si="57"/>
        <v>潼港分理处</v>
      </c>
      <c r="AI733" s="90" t="s">
        <v>528</v>
      </c>
      <c r="AJ733" s="90" t="s">
        <v>78</v>
      </c>
      <c r="AX733" t="s">
        <v>528</v>
      </c>
      <c r="AY733" t="s">
        <v>78</v>
      </c>
    </row>
    <row r="734" ht="17.25" spans="25:51">
      <c r="Y734" s="87"/>
      <c r="Z734">
        <f t="shared" si="58"/>
        <v>0</v>
      </c>
      <c r="AA734" t="str">
        <f t="shared" si="56"/>
        <v>蔡路支行</v>
      </c>
      <c r="AB734" s="82" t="s">
        <v>555</v>
      </c>
      <c r="AC734" s="82">
        <v>0</v>
      </c>
      <c r="AD734" s="82">
        <v>0</v>
      </c>
      <c r="AE734" s="82">
        <v>0</v>
      </c>
      <c r="AF734" s="82">
        <v>0</v>
      </c>
      <c r="AG734" t="str">
        <f t="shared" si="57"/>
        <v>蔡路支行</v>
      </c>
      <c r="AI734" s="90" t="s">
        <v>984</v>
      </c>
      <c r="AJ734" s="90" t="s">
        <v>78</v>
      </c>
      <c r="AX734" t="s">
        <v>984</v>
      </c>
      <c r="AY734" t="s">
        <v>78</v>
      </c>
    </row>
    <row r="735" ht="17.25" spans="25:51">
      <c r="Y735" s="87"/>
      <c r="Z735">
        <f t="shared" si="58"/>
        <v>0</v>
      </c>
      <c r="AA735" t="str">
        <f t="shared" si="56"/>
        <v>唐镇支行</v>
      </c>
      <c r="AB735" s="82" t="s">
        <v>1002</v>
      </c>
      <c r="AC735" s="82">
        <v>0</v>
      </c>
      <c r="AD735" s="82">
        <v>0</v>
      </c>
      <c r="AE735" s="82">
        <v>0</v>
      </c>
      <c r="AF735" s="82">
        <v>0</v>
      </c>
      <c r="AG735" t="str">
        <f t="shared" si="57"/>
        <v>唐镇支行</v>
      </c>
      <c r="AI735" s="95" t="s">
        <v>957</v>
      </c>
      <c r="AJ735" s="90" t="s">
        <v>78</v>
      </c>
      <c r="AX735" t="s">
        <v>957</v>
      </c>
      <c r="AY735" t="s">
        <v>78</v>
      </c>
    </row>
    <row r="736" ht="17.25" spans="25:51">
      <c r="Y736" s="87"/>
      <c r="Z736">
        <f t="shared" si="58"/>
        <v>0</v>
      </c>
      <c r="AA736">
        <f t="shared" si="56"/>
        <v>0</v>
      </c>
      <c r="AB736" s="82" t="s">
        <v>1046</v>
      </c>
      <c r="AC736" s="82">
        <v>0</v>
      </c>
      <c r="AD736" s="82">
        <v>0</v>
      </c>
      <c r="AE736" s="82">
        <v>0</v>
      </c>
      <c r="AF736" s="82">
        <v>0</v>
      </c>
      <c r="AG736">
        <f t="shared" si="57"/>
        <v>0</v>
      </c>
      <c r="AI736" s="90" t="s">
        <v>1007</v>
      </c>
      <c r="AJ736" s="90" t="s">
        <v>78</v>
      </c>
      <c r="AX736" t="s">
        <v>1007</v>
      </c>
      <c r="AY736" t="s">
        <v>78</v>
      </c>
    </row>
    <row r="737" ht="17.25" spans="25:51">
      <c r="Y737" s="87"/>
      <c r="Z737">
        <f t="shared" si="58"/>
        <v>0</v>
      </c>
      <c r="AA737">
        <f t="shared" si="56"/>
        <v>0</v>
      </c>
      <c r="AB737" s="82" t="s">
        <v>1047</v>
      </c>
      <c r="AC737" s="82">
        <v>0</v>
      </c>
      <c r="AD737" s="82">
        <v>10000</v>
      </c>
      <c r="AE737" s="82">
        <v>0</v>
      </c>
      <c r="AF737" s="82">
        <v>10000</v>
      </c>
      <c r="AG737">
        <f t="shared" si="57"/>
        <v>0</v>
      </c>
      <c r="AI737" s="96" t="s">
        <v>968</v>
      </c>
      <c r="AJ737" s="90" t="s">
        <v>78</v>
      </c>
      <c r="AX737" t="s">
        <v>968</v>
      </c>
      <c r="AY737" t="s">
        <v>78</v>
      </c>
    </row>
    <row r="738" ht="17.25" spans="25:51">
      <c r="Y738" s="87"/>
      <c r="Z738">
        <f t="shared" si="58"/>
        <v>0</v>
      </c>
      <c r="AA738" t="str">
        <f t="shared" si="56"/>
        <v>妙境支行</v>
      </c>
      <c r="AB738" s="82" t="s">
        <v>1044</v>
      </c>
      <c r="AC738" s="82">
        <v>2</v>
      </c>
      <c r="AD738" s="82">
        <v>0</v>
      </c>
      <c r="AE738" s="82">
        <v>2</v>
      </c>
      <c r="AF738" s="82">
        <v>0</v>
      </c>
      <c r="AG738" t="str">
        <f t="shared" si="57"/>
        <v>妙境支行</v>
      </c>
      <c r="AI738" s="90" t="s">
        <v>1049</v>
      </c>
      <c r="AJ738" s="90" t="s">
        <v>78</v>
      </c>
      <c r="AX738" t="s">
        <v>1049</v>
      </c>
      <c r="AY738" t="s">
        <v>78</v>
      </c>
    </row>
    <row r="739" spans="26:51">
      <c r="Z739">
        <f t="shared" si="58"/>
        <v>0</v>
      </c>
      <c r="AA739">
        <f t="shared" si="56"/>
        <v>0</v>
      </c>
      <c r="AB739" s="82" t="s">
        <v>1048</v>
      </c>
      <c r="AC739" s="82">
        <v>0</v>
      </c>
      <c r="AD739" s="82">
        <v>0</v>
      </c>
      <c r="AE739" s="82">
        <v>0</v>
      </c>
      <c r="AF739" s="82">
        <v>0</v>
      </c>
      <c r="AG739">
        <f t="shared" si="57"/>
        <v>0</v>
      </c>
      <c r="AI739" s="90" t="s">
        <v>964</v>
      </c>
      <c r="AJ739" s="90" t="s">
        <v>32</v>
      </c>
      <c r="AX739" t="s">
        <v>964</v>
      </c>
      <c r="AY739" t="s">
        <v>32</v>
      </c>
    </row>
    <row r="740" spans="28:51">
      <c r="AB740" s="82" t="s">
        <v>558</v>
      </c>
      <c r="AC740" s="82">
        <v>0</v>
      </c>
      <c r="AD740" s="82">
        <v>200000</v>
      </c>
      <c r="AE740" s="82">
        <v>0</v>
      </c>
      <c r="AF740" s="82">
        <v>350000</v>
      </c>
      <c r="AI740" s="90" t="s">
        <v>997</v>
      </c>
      <c r="AJ740" s="90" t="s">
        <v>32</v>
      </c>
      <c r="AX740" t="s">
        <v>997</v>
      </c>
      <c r="AY740" t="s">
        <v>32</v>
      </c>
    </row>
    <row r="741" spans="28:51">
      <c r="AB741" s="82" t="s">
        <v>146</v>
      </c>
      <c r="AI741" s="90" t="s">
        <v>1050</v>
      </c>
      <c r="AJ741" s="90" t="s">
        <v>32</v>
      </c>
      <c r="AX741" t="s">
        <v>1050</v>
      </c>
      <c r="AY741" t="s">
        <v>32</v>
      </c>
    </row>
    <row r="742" spans="28:51">
      <c r="AB742" s="82" t="s">
        <v>151</v>
      </c>
      <c r="AC742" s="82">
        <v>25</v>
      </c>
      <c r="AD742" s="82">
        <v>2387583</v>
      </c>
      <c r="AE742" s="82">
        <v>134</v>
      </c>
      <c r="AF742" s="82">
        <v>10849681</v>
      </c>
      <c r="AI742" s="90" t="s">
        <v>317</v>
      </c>
      <c r="AJ742" s="90" t="s">
        <v>32</v>
      </c>
      <c r="AX742" t="s">
        <v>317</v>
      </c>
      <c r="AY742" t="s">
        <v>32</v>
      </c>
    </row>
    <row r="743" spans="35:51">
      <c r="AI743" s="90" t="s">
        <v>394</v>
      </c>
      <c r="AJ743" s="90" t="s">
        <v>32</v>
      </c>
      <c r="AX743" t="s">
        <v>394</v>
      </c>
      <c r="AY743" t="s">
        <v>32</v>
      </c>
    </row>
    <row r="744" spans="35:51">
      <c r="AI744" s="90" t="s">
        <v>204</v>
      </c>
      <c r="AJ744" s="90" t="s">
        <v>32</v>
      </c>
      <c r="AX744" t="s">
        <v>204</v>
      </c>
      <c r="AY744" t="s">
        <v>32</v>
      </c>
    </row>
    <row r="745" spans="35:51">
      <c r="AI745" s="93" t="s">
        <v>428</v>
      </c>
      <c r="AJ745" s="90" t="s">
        <v>32</v>
      </c>
      <c r="AX745" t="s">
        <v>428</v>
      </c>
      <c r="AY745" t="s">
        <v>32</v>
      </c>
    </row>
    <row r="746" spans="35:51">
      <c r="AI746" s="90" t="s">
        <v>405</v>
      </c>
      <c r="AJ746" s="90" t="s">
        <v>32</v>
      </c>
      <c r="AX746" t="s">
        <v>405</v>
      </c>
      <c r="AY746" t="s">
        <v>32</v>
      </c>
    </row>
    <row r="747" spans="35:51">
      <c r="AI747" s="95" t="s">
        <v>142</v>
      </c>
      <c r="AJ747" s="90" t="s">
        <v>32</v>
      </c>
      <c r="AX747" t="s">
        <v>142</v>
      </c>
      <c r="AY747" t="s">
        <v>32</v>
      </c>
    </row>
    <row r="748" spans="35:51">
      <c r="AI748" s="96" t="s">
        <v>283</v>
      </c>
      <c r="AJ748" s="90" t="s">
        <v>34</v>
      </c>
      <c r="AX748" t="s">
        <v>283</v>
      </c>
      <c r="AY748" t="s">
        <v>34</v>
      </c>
    </row>
    <row r="749" spans="35:51">
      <c r="AI749" s="90" t="s">
        <v>1051</v>
      </c>
      <c r="AJ749" s="90" t="s">
        <v>167</v>
      </c>
      <c r="AX749" t="s">
        <v>1051</v>
      </c>
      <c r="AY749" t="s">
        <v>167</v>
      </c>
    </row>
    <row r="750" spans="35:51">
      <c r="AI750" s="90" t="s">
        <v>1052</v>
      </c>
      <c r="AJ750" s="90" t="s">
        <v>32</v>
      </c>
      <c r="AX750" t="s">
        <v>1052</v>
      </c>
      <c r="AY750" t="s">
        <v>32</v>
      </c>
    </row>
    <row r="751" spans="35:51">
      <c r="AI751" s="90" t="s">
        <v>930</v>
      </c>
      <c r="AJ751" s="90" t="s">
        <v>32</v>
      </c>
      <c r="AX751" t="s">
        <v>930</v>
      </c>
      <c r="AY751" t="s">
        <v>32</v>
      </c>
    </row>
    <row r="752" spans="35:51">
      <c r="AI752" s="95" t="s">
        <v>958</v>
      </c>
      <c r="AJ752" s="90" t="s">
        <v>32</v>
      </c>
      <c r="AX752" t="s">
        <v>958</v>
      </c>
      <c r="AY752" t="s">
        <v>32</v>
      </c>
    </row>
    <row r="753" spans="35:51">
      <c r="AI753" s="90" t="s">
        <v>1036</v>
      </c>
      <c r="AJ753" s="90" t="s">
        <v>32</v>
      </c>
      <c r="AX753" t="s">
        <v>1036</v>
      </c>
      <c r="AY753" t="s">
        <v>32</v>
      </c>
    </row>
    <row r="754" spans="35:51">
      <c r="AI754" s="90" t="s">
        <v>1053</v>
      </c>
      <c r="AJ754" s="90" t="s">
        <v>32</v>
      </c>
      <c r="AX754" t="s">
        <v>1053</v>
      </c>
      <c r="AY754" t="s">
        <v>32</v>
      </c>
    </row>
    <row r="755" spans="35:51">
      <c r="AI755" s="90" t="s">
        <v>1054</v>
      </c>
      <c r="AJ755" s="90" t="s">
        <v>32</v>
      </c>
      <c r="AX755" t="s">
        <v>1054</v>
      </c>
      <c r="AY755" t="s">
        <v>32</v>
      </c>
    </row>
    <row r="756" spans="35:51">
      <c r="AI756" s="90" t="s">
        <v>1055</v>
      </c>
      <c r="AJ756" s="90" t="s">
        <v>32</v>
      </c>
      <c r="AX756" t="s">
        <v>1055</v>
      </c>
      <c r="AY756" t="s">
        <v>32</v>
      </c>
    </row>
    <row r="757" spans="35:51">
      <c r="AI757" s="90" t="s">
        <v>1056</v>
      </c>
      <c r="AJ757" s="90" t="s">
        <v>32</v>
      </c>
      <c r="AX757" t="s">
        <v>1056</v>
      </c>
      <c r="AY757" t="s">
        <v>32</v>
      </c>
    </row>
    <row r="758" spans="35:51">
      <c r="AI758" s="90" t="s">
        <v>1057</v>
      </c>
      <c r="AJ758" s="90" t="s">
        <v>32</v>
      </c>
      <c r="AX758" t="s">
        <v>1057</v>
      </c>
      <c r="AY758" t="s">
        <v>32</v>
      </c>
    </row>
    <row r="759" spans="35:51">
      <c r="AI759" s="90" t="s">
        <v>378</v>
      </c>
      <c r="AJ759" s="90" t="s">
        <v>210</v>
      </c>
      <c r="AX759" t="s">
        <v>378</v>
      </c>
      <c r="AY759" t="s">
        <v>210</v>
      </c>
    </row>
    <row r="760" spans="35:51">
      <c r="AI760" s="90" t="s">
        <v>502</v>
      </c>
      <c r="AJ760" s="90" t="s">
        <v>210</v>
      </c>
      <c r="AX760" t="s">
        <v>502</v>
      </c>
      <c r="AY760" t="s">
        <v>210</v>
      </c>
    </row>
    <row r="761" spans="35:51">
      <c r="AI761" s="90" t="s">
        <v>1058</v>
      </c>
      <c r="AJ761" s="90" t="s">
        <v>210</v>
      </c>
      <c r="AX761" t="s">
        <v>1058</v>
      </c>
      <c r="AY761" t="s">
        <v>210</v>
      </c>
    </row>
    <row r="762" spans="35:51">
      <c r="AI762" s="90" t="s">
        <v>994</v>
      </c>
      <c r="AJ762" s="90" t="s">
        <v>210</v>
      </c>
      <c r="AX762" t="s">
        <v>994</v>
      </c>
      <c r="AY762" t="s">
        <v>210</v>
      </c>
    </row>
    <row r="763" spans="35:51">
      <c r="AI763" s="90" t="s">
        <v>818</v>
      </c>
      <c r="AJ763" s="90" t="s">
        <v>210</v>
      </c>
      <c r="AX763" t="s">
        <v>818</v>
      </c>
      <c r="AY763" t="s">
        <v>210</v>
      </c>
    </row>
    <row r="764" spans="35:51">
      <c r="AI764" s="90" t="s">
        <v>526</v>
      </c>
      <c r="AJ764" s="90" t="s">
        <v>210</v>
      </c>
      <c r="AX764" t="s">
        <v>526</v>
      </c>
      <c r="AY764" t="s">
        <v>210</v>
      </c>
    </row>
    <row r="765" spans="35:51">
      <c r="AI765" s="90" t="s">
        <v>186</v>
      </c>
      <c r="AJ765" s="90" t="s">
        <v>210</v>
      </c>
      <c r="AX765" t="s">
        <v>186</v>
      </c>
      <c r="AY765" t="s">
        <v>210</v>
      </c>
    </row>
    <row r="766" spans="35:51">
      <c r="AI766" s="95" t="s">
        <v>1059</v>
      </c>
      <c r="AJ766" s="90" t="s">
        <v>210</v>
      </c>
      <c r="AX766" t="s">
        <v>1059</v>
      </c>
      <c r="AY766" t="s">
        <v>210</v>
      </c>
    </row>
    <row r="767" spans="35:51">
      <c r="AI767" s="96" t="s">
        <v>1001</v>
      </c>
      <c r="AJ767" s="90" t="s">
        <v>210</v>
      </c>
      <c r="AX767" t="s">
        <v>1001</v>
      </c>
      <c r="AY767" t="s">
        <v>210</v>
      </c>
    </row>
    <row r="768" spans="35:51">
      <c r="AI768" s="90" t="s">
        <v>707</v>
      </c>
      <c r="AJ768" s="90" t="s">
        <v>210</v>
      </c>
      <c r="AX768" t="s">
        <v>707</v>
      </c>
      <c r="AY768" t="s">
        <v>210</v>
      </c>
    </row>
    <row r="769" spans="35:51">
      <c r="AI769" s="90" t="s">
        <v>1060</v>
      </c>
      <c r="AJ769" s="90" t="s">
        <v>210</v>
      </c>
      <c r="AX769" t="s">
        <v>1060</v>
      </c>
      <c r="AY769" t="s">
        <v>210</v>
      </c>
    </row>
    <row r="770" spans="35:51">
      <c r="AI770" s="90" t="s">
        <v>357</v>
      </c>
      <c r="AJ770" s="90" t="s">
        <v>167</v>
      </c>
      <c r="AX770" t="s">
        <v>357</v>
      </c>
      <c r="AY770" t="s">
        <v>167</v>
      </c>
    </row>
    <row r="771" spans="35:51">
      <c r="AI771" s="90" t="s">
        <v>422</v>
      </c>
      <c r="AJ771" s="90" t="s">
        <v>167</v>
      </c>
      <c r="AX771" t="s">
        <v>422</v>
      </c>
      <c r="AY771" t="s">
        <v>167</v>
      </c>
    </row>
    <row r="772" spans="35:51">
      <c r="AI772" s="90" t="s">
        <v>74</v>
      </c>
      <c r="AJ772" s="90" t="s">
        <v>93</v>
      </c>
      <c r="AX772" t="s">
        <v>74</v>
      </c>
      <c r="AY772" t="s">
        <v>93</v>
      </c>
    </row>
    <row r="773" spans="35:51">
      <c r="AI773" s="90" t="s">
        <v>1061</v>
      </c>
      <c r="AJ773" s="90" t="s">
        <v>167</v>
      </c>
      <c r="AX773" t="s">
        <v>1061</v>
      </c>
      <c r="AY773" t="s">
        <v>167</v>
      </c>
    </row>
    <row r="774" spans="35:51">
      <c r="AI774" s="90" t="s">
        <v>705</v>
      </c>
      <c r="AJ774" s="90" t="s">
        <v>167</v>
      </c>
      <c r="AX774" t="s">
        <v>705</v>
      </c>
      <c r="AY774" t="s">
        <v>167</v>
      </c>
    </row>
    <row r="775" spans="35:51">
      <c r="AI775" s="90" t="s">
        <v>872</v>
      </c>
      <c r="AJ775" s="90" t="s">
        <v>167</v>
      </c>
      <c r="AX775" t="s">
        <v>872</v>
      </c>
      <c r="AY775" t="s">
        <v>167</v>
      </c>
    </row>
    <row r="776" spans="35:51">
      <c r="AI776" s="90" t="s">
        <v>851</v>
      </c>
      <c r="AJ776" s="90" t="s">
        <v>167</v>
      </c>
      <c r="AX776" t="s">
        <v>851</v>
      </c>
      <c r="AY776" t="s">
        <v>167</v>
      </c>
    </row>
    <row r="777" spans="35:51">
      <c r="AI777" s="90" t="s">
        <v>663</v>
      </c>
      <c r="AJ777" s="90" t="s">
        <v>167</v>
      </c>
      <c r="AX777" t="s">
        <v>663</v>
      </c>
      <c r="AY777" t="s">
        <v>167</v>
      </c>
    </row>
    <row r="778" spans="35:51">
      <c r="AI778" s="90" t="s">
        <v>861</v>
      </c>
      <c r="AJ778" s="90" t="s">
        <v>182</v>
      </c>
      <c r="AX778" t="s">
        <v>861</v>
      </c>
      <c r="AY778" t="s">
        <v>182</v>
      </c>
    </row>
    <row r="779" spans="35:51">
      <c r="AI779" s="90" t="s">
        <v>1062</v>
      </c>
      <c r="AJ779" s="90" t="s">
        <v>49</v>
      </c>
      <c r="AX779" t="s">
        <v>1062</v>
      </c>
      <c r="AY779" t="s">
        <v>49</v>
      </c>
    </row>
    <row r="780" spans="35:36">
      <c r="AI780" s="90" t="s">
        <v>103</v>
      </c>
      <c r="AJ780" s="90" t="s">
        <v>35</v>
      </c>
    </row>
    <row r="781" spans="35:36">
      <c r="AI781" s="90" t="s">
        <v>101</v>
      </c>
      <c r="AJ781" s="90" t="s">
        <v>100</v>
      </c>
    </row>
    <row r="782" spans="35:36">
      <c r="AI782" s="90"/>
      <c r="AJ782" s="90"/>
    </row>
    <row r="783" spans="35:36">
      <c r="AI783" s="90"/>
      <c r="AJ783" s="90"/>
    </row>
    <row r="784" spans="35:36">
      <c r="AI784" s="90"/>
      <c r="AJ784" s="90"/>
    </row>
    <row r="785" spans="35:36">
      <c r="AI785" s="90"/>
      <c r="AJ785" s="90"/>
    </row>
    <row r="786" spans="35:36">
      <c r="AI786" s="90"/>
      <c r="AJ786" s="90"/>
    </row>
    <row r="787" spans="35:36">
      <c r="AI787" s="90"/>
      <c r="AJ787" s="90"/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3" operator="greaterThan">
      <formula>0</formula>
    </cfRule>
  </conditionalFormatting>
  <conditionalFormatting sqref="E4:E47">
    <cfRule type="cellIs" dxfId="1" priority="7" operator="equal">
      <formula>0</formula>
    </cfRule>
  </conditionalFormatting>
  <conditionalFormatting sqref="I4:I47">
    <cfRule type="cellIs" dxfId="2" priority="5" operator="equal">
      <formula>0</formula>
    </cfRule>
  </conditionalFormatting>
  <conditionalFormatting sqref="J4:J47"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{8eb3befe-2513-439d-9bb3-1b399f61f071}</x14:id>
        </ext>
      </extLst>
    </cfRule>
    <cfRule type="dataBar" priority="15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{8fca94df-99ac-4223-b4c4-9a52f4c729a5}</x14:id>
        </ext>
      </extLst>
    </cfRule>
    <cfRule type="dataBar" priority="16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{b09b22ef-70b8-44fd-93b0-3ef3caaef0a8}</x14:id>
        </ext>
      </extLst>
    </cfRule>
    <cfRule type="dataBar" priority="17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{9e78d8cb-ac61-4746-b714-69baed0f8fa9}</x14:id>
        </ext>
      </extLst>
    </cfRule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{2948a834-6db5-476b-90d9-41ea59482f97}</x14:id>
        </ext>
      </extLst>
    </cfRule>
  </conditionalFormatting>
  <conditionalFormatting sqref="L4:L47">
    <cfRule type="cellIs" dxfId="0" priority="2" operator="greaterThan">
      <formula>0</formula>
    </cfRule>
  </conditionalFormatting>
  <conditionalFormatting sqref="P4:P47">
    <cfRule type="cellIs" dxfId="1" priority="8" operator="equal">
      <formula>0</formula>
    </cfRule>
  </conditionalFormatting>
  <conditionalFormatting sqref="V4:V47">
    <cfRule type="cellIs" dxfId="2" priority="4" operator="equal">
      <formula>0</formula>
    </cfRule>
  </conditionalFormatting>
  <conditionalFormatting sqref="Q4:Q47 W4:W47"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{ef262b13-490b-429c-845d-2aff1bdac4d5}</x14:id>
        </ext>
      </extLst>
    </cfRule>
    <cfRule type="dataBar" priority="10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{ec0bd171-5ae6-4d0a-b325-16130a03c6ef}</x14:id>
        </ext>
      </extLst>
    </cfRule>
    <cfRule type="dataBar" priority="11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{47380a64-9fbc-4633-ab47-67bcb47f48c0}</x14:id>
        </ext>
      </extLst>
    </cfRule>
    <cfRule type="dataBar" priority="12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{84edc50f-b499-4436-9259-a9de8ef33935}</x14:id>
        </ext>
      </extLst>
    </cfRule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{5ba3292a-d42c-46bb-a388-7e8a0cd9d7de}</x14:id>
        </ext>
      </extLst>
    </cfRule>
  </conditionalFormatting>
  <conditionalFormatting sqref="X4:X47 Y48:Y738">
    <cfRule type="top10" dxfId="3" priority="6" rank="10"/>
  </conditionalFormatting>
  <conditionalFormatting sqref="Y4:Z4 Y5:Y47 Z5:Z739">
    <cfRule type="cellIs" dxfId="2" priority="1" operator="equal">
      <formula>0</formula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b3befe-2513-439d-9bb3-1b399f61f07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8fca94df-99ac-4223-b4c4-9a52f4c729a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09b22ef-70b8-44fd-93b0-3ef3caaef0a8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9e78d8cb-ac61-4746-b714-69baed0f8fa9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2948a834-6db5-476b-90d9-41ea59482f9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ef262b13-490b-429c-845d-2aff1bdac4d5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ec0bd171-5ae6-4d0a-b325-16130a03c6e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47380a64-9fbc-4633-ab47-67bcb47f48c0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84edc50f-b499-4436-9259-a9de8ef33935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ba3292a-d42c-46bb-a388-7e8a0cd9d7d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X55"/>
  <sheetViews>
    <sheetView tabSelected="1" workbookViewId="0">
      <selection activeCell="P28" sqref="B28:P28"/>
    </sheetView>
  </sheetViews>
  <sheetFormatPr defaultColWidth="9" defaultRowHeight="13.5"/>
  <cols>
    <col min="1" max="1" width="9.4" customWidth="1"/>
    <col min="2" max="2" width="16" customWidth="1"/>
    <col min="4" max="4" width="13.0666666666667" customWidth="1"/>
    <col min="5" max="5" width="9" customWidth="1"/>
    <col min="6" max="6" width="10.3333333333333" customWidth="1"/>
    <col min="7" max="7" width="25.2666666666667" customWidth="1"/>
    <col min="8" max="8" width="12.6" customWidth="1"/>
    <col min="9" max="10" width="8.2" customWidth="1"/>
    <col min="12" max="12" width="11.8666666666667" customWidth="1"/>
    <col min="13" max="13" width="9" customWidth="1"/>
    <col min="15" max="15" width="9" customWidth="1"/>
    <col min="21" max="21" width="9" customWidth="1"/>
  </cols>
  <sheetData>
    <row r="1" ht="23.25" spans="1:24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</row>
    <row r="2" ht="18" spans="1:24">
      <c r="A2" s="2" t="s">
        <v>22</v>
      </c>
      <c r="B2" s="3" t="s">
        <v>23</v>
      </c>
      <c r="C2" s="4" t="s">
        <v>24</v>
      </c>
      <c r="D2" s="5"/>
      <c r="E2" s="6"/>
      <c r="F2" s="6"/>
      <c r="G2" s="6"/>
      <c r="H2" s="6"/>
      <c r="I2" s="6"/>
      <c r="J2" s="6"/>
      <c r="K2" s="37" t="s">
        <v>25</v>
      </c>
      <c r="L2" s="5"/>
      <c r="M2" s="6"/>
      <c r="N2" s="6"/>
      <c r="O2" s="6"/>
      <c r="P2" s="6"/>
      <c r="Q2" s="51"/>
      <c r="R2" s="52" t="s">
        <v>26</v>
      </c>
      <c r="S2" s="53"/>
      <c r="T2" s="53"/>
      <c r="U2" s="53"/>
      <c r="V2" s="53"/>
      <c r="W2" s="54"/>
      <c r="X2" s="55" t="s">
        <v>27</v>
      </c>
    </row>
    <row r="3" ht="18.75" spans="1:24">
      <c r="A3" s="7"/>
      <c r="B3" s="8"/>
      <c r="C3" s="9" t="s">
        <v>36</v>
      </c>
      <c r="D3" s="10" t="s">
        <v>37</v>
      </c>
      <c r="E3" s="11" t="s">
        <v>38</v>
      </c>
      <c r="F3" s="11" t="s">
        <v>39</v>
      </c>
      <c r="G3" s="11" t="s">
        <v>1064</v>
      </c>
      <c r="H3" s="11" t="s">
        <v>41</v>
      </c>
      <c r="I3" s="11" t="s">
        <v>42</v>
      </c>
      <c r="J3" s="11" t="s">
        <v>43</v>
      </c>
      <c r="K3" s="38" t="s">
        <v>36</v>
      </c>
      <c r="L3" s="10" t="s">
        <v>37</v>
      </c>
      <c r="M3" s="11" t="s">
        <v>38</v>
      </c>
      <c r="N3" s="11" t="s">
        <v>44</v>
      </c>
      <c r="O3" s="11" t="s">
        <v>39</v>
      </c>
      <c r="P3" s="11" t="s">
        <v>42</v>
      </c>
      <c r="Q3" s="56" t="s">
        <v>43</v>
      </c>
      <c r="R3" s="57" t="s">
        <v>36</v>
      </c>
      <c r="S3" s="58" t="s">
        <v>38</v>
      </c>
      <c r="T3" s="58" t="s">
        <v>39</v>
      </c>
      <c r="U3" s="58" t="s">
        <v>45</v>
      </c>
      <c r="V3" s="58" t="s">
        <v>42</v>
      </c>
      <c r="W3" s="59" t="s">
        <v>43</v>
      </c>
      <c r="X3" s="60"/>
    </row>
    <row r="4" ht="17.25" spans="1:24">
      <c r="A4" s="12" t="s">
        <v>50</v>
      </c>
      <c r="B4" s="13" t="s">
        <v>49</v>
      </c>
      <c r="C4" s="14">
        <v>38</v>
      </c>
      <c r="D4" s="15">
        <f>I4-草稿!I4</f>
        <v>0</v>
      </c>
      <c r="E4" s="15">
        <f>VLOOKUP(B4,草稿!$AR:$AV,4,FALSE)</f>
        <v>1</v>
      </c>
      <c r="F4" s="15">
        <v>77</v>
      </c>
      <c r="G4" s="15"/>
      <c r="H4" s="15"/>
      <c r="I4" s="15">
        <f>SUM(E4:H4)</f>
        <v>78</v>
      </c>
      <c r="J4" s="39">
        <f t="shared" ref="J4:J48" si="0">I4/C4</f>
        <v>2.05263157894737</v>
      </c>
      <c r="K4" s="40">
        <v>110</v>
      </c>
      <c r="L4" s="15">
        <f>P4-草稿!P4</f>
        <v>20</v>
      </c>
      <c r="M4" s="41">
        <f>VLOOKUP(B4,草稿!$AR:$AV,5,FALSE)/10000</f>
        <v>42</v>
      </c>
      <c r="N4" s="15"/>
      <c r="O4" s="15"/>
      <c r="P4" s="15">
        <f t="shared" ref="P4:P47" si="1">SUM(M4:O4)</f>
        <v>42</v>
      </c>
      <c r="Q4" s="61">
        <f t="shared" ref="Q4:Q48" si="2">P4/K4</f>
        <v>0.381818181818182</v>
      </c>
      <c r="R4" s="40">
        <v>3</v>
      </c>
      <c r="S4" s="62">
        <v>1</v>
      </c>
      <c r="T4" s="62">
        <v>38</v>
      </c>
      <c r="U4" s="62"/>
      <c r="V4" s="15">
        <f t="shared" ref="V4:V47" si="3">SUM(S4:U4)</f>
        <v>39</v>
      </c>
      <c r="W4" s="61">
        <f t="shared" ref="W4:W48" si="4">V4/R4</f>
        <v>13</v>
      </c>
      <c r="X4" s="63">
        <f t="shared" ref="X4:X48" si="5">IF(J4&gt;1.2,1.2,J4)*0.05+IF(Q4&gt;1.2,1.2,Q4)*0.05+IF(W4&gt;1.2,1.2,W4)*0.05</f>
        <v>0.139090909090909</v>
      </c>
    </row>
    <row r="5" ht="17.25" spans="1:24">
      <c r="A5" s="16"/>
      <c r="B5" s="17" t="s">
        <v>73</v>
      </c>
      <c r="C5" s="18">
        <v>25</v>
      </c>
      <c r="D5" s="15">
        <f>I5-草稿!I5</f>
        <v>0</v>
      </c>
      <c r="E5" s="15">
        <f>VLOOKUP(B5,草稿!$AR:$AV,4,FALSE)</f>
        <v>0</v>
      </c>
      <c r="F5" s="19">
        <v>8</v>
      </c>
      <c r="G5" s="15"/>
      <c r="H5" s="15"/>
      <c r="I5" s="15">
        <f t="shared" ref="I4:I47" si="6">SUM(E5:H5)</f>
        <v>8</v>
      </c>
      <c r="J5" s="42">
        <f t="shared" si="0"/>
        <v>0.32</v>
      </c>
      <c r="K5" s="43">
        <v>200</v>
      </c>
      <c r="L5" s="15">
        <f>P5-草稿!P5</f>
        <v>11.2</v>
      </c>
      <c r="M5" s="41">
        <f>VLOOKUP(B5,草稿!$AR:$AV,5,FALSE)/10000</f>
        <v>27.8</v>
      </c>
      <c r="N5" s="15"/>
      <c r="O5" s="19"/>
      <c r="P5" s="15">
        <f t="shared" si="1"/>
        <v>27.8</v>
      </c>
      <c r="Q5" s="64">
        <f t="shared" si="2"/>
        <v>0.139</v>
      </c>
      <c r="R5" s="40">
        <v>2</v>
      </c>
      <c r="S5" s="62"/>
      <c r="T5" s="65">
        <v>1</v>
      </c>
      <c r="U5" s="62"/>
      <c r="V5" s="15">
        <f t="shared" si="3"/>
        <v>1</v>
      </c>
      <c r="W5" s="64">
        <f t="shared" si="4"/>
        <v>0.5</v>
      </c>
      <c r="X5" s="66">
        <f t="shared" si="5"/>
        <v>0.04795</v>
      </c>
    </row>
    <row r="6" ht="17.25" spans="1:24">
      <c r="A6" s="16"/>
      <c r="B6" s="17" t="s">
        <v>69</v>
      </c>
      <c r="C6" s="18">
        <v>20</v>
      </c>
      <c r="D6" s="15">
        <f>I6-草稿!I6</f>
        <v>1</v>
      </c>
      <c r="E6" s="15">
        <f>VLOOKUP(B6,草稿!$AR:$AV,4,FALSE)</f>
        <v>5</v>
      </c>
      <c r="F6" s="19"/>
      <c r="G6" s="15"/>
      <c r="H6" s="15"/>
      <c r="I6" s="15">
        <f t="shared" si="6"/>
        <v>5</v>
      </c>
      <c r="J6" s="42">
        <f t="shared" si="0"/>
        <v>0.25</v>
      </c>
      <c r="K6" s="43">
        <v>160</v>
      </c>
      <c r="L6" s="15">
        <f>P6-草稿!P6</f>
        <v>0</v>
      </c>
      <c r="M6" s="41">
        <f>VLOOKUP(B6,草稿!$AR:$AV,5,FALSE)/10000</f>
        <v>28.47</v>
      </c>
      <c r="N6" s="15"/>
      <c r="O6" s="19"/>
      <c r="P6" s="15">
        <f t="shared" si="1"/>
        <v>28.47</v>
      </c>
      <c r="Q6" s="64">
        <f t="shared" si="2"/>
        <v>0.1779375</v>
      </c>
      <c r="R6" s="40">
        <v>2</v>
      </c>
      <c r="S6" s="62">
        <v>1</v>
      </c>
      <c r="T6" s="65"/>
      <c r="U6" s="62"/>
      <c r="V6" s="15">
        <f t="shared" si="3"/>
        <v>1</v>
      </c>
      <c r="W6" s="64">
        <f t="shared" si="4"/>
        <v>0.5</v>
      </c>
      <c r="X6" s="66">
        <f t="shared" si="5"/>
        <v>0.046396875</v>
      </c>
    </row>
    <row r="7" ht="17.25" spans="1:24">
      <c r="A7" s="16"/>
      <c r="B7" s="17" t="s">
        <v>34</v>
      </c>
      <c r="C7" s="18">
        <v>22</v>
      </c>
      <c r="D7" s="15">
        <f>I7-草稿!I7</f>
        <v>2</v>
      </c>
      <c r="E7" s="15">
        <f>VLOOKUP(B7,草稿!$AR:$AV,4,FALSE)</f>
        <v>15</v>
      </c>
      <c r="F7" s="19"/>
      <c r="G7" s="15"/>
      <c r="H7" s="15"/>
      <c r="I7" s="15">
        <f t="shared" si="6"/>
        <v>15</v>
      </c>
      <c r="J7" s="42">
        <f t="shared" si="0"/>
        <v>0.681818181818182</v>
      </c>
      <c r="K7" s="43">
        <v>90</v>
      </c>
      <c r="L7" s="15">
        <f>P7-草稿!P7</f>
        <v>31</v>
      </c>
      <c r="M7" s="41">
        <f>VLOOKUP(B7,草稿!$AR:$AV,5,FALSE)/10000</f>
        <v>50.4283</v>
      </c>
      <c r="N7" s="15"/>
      <c r="O7" s="19"/>
      <c r="P7" s="15">
        <f t="shared" si="1"/>
        <v>50.4283</v>
      </c>
      <c r="Q7" s="64">
        <f t="shared" si="2"/>
        <v>0.560314444444444</v>
      </c>
      <c r="R7" s="40">
        <v>2</v>
      </c>
      <c r="S7" s="62"/>
      <c r="T7" s="65"/>
      <c r="U7" s="62"/>
      <c r="V7" s="15">
        <f t="shared" si="3"/>
        <v>0</v>
      </c>
      <c r="W7" s="64">
        <f t="shared" si="4"/>
        <v>0</v>
      </c>
      <c r="X7" s="66">
        <f t="shared" si="5"/>
        <v>0.0621066313131313</v>
      </c>
    </row>
    <row r="8" ht="17.25" spans="1:24">
      <c r="A8" s="16"/>
      <c r="B8" s="17" t="s">
        <v>35</v>
      </c>
      <c r="C8" s="18">
        <v>22</v>
      </c>
      <c r="D8" s="15">
        <f>I8-草稿!I8</f>
        <v>2</v>
      </c>
      <c r="E8" s="15">
        <f>VLOOKUP(B8,草稿!$AR:$AV,4,FALSE)</f>
        <v>6</v>
      </c>
      <c r="F8" s="19"/>
      <c r="G8" s="15"/>
      <c r="H8" s="15"/>
      <c r="I8" s="15">
        <f t="shared" si="6"/>
        <v>6</v>
      </c>
      <c r="J8" s="42" t="b">
        <f>C2=I8/C8</f>
        <v>0</v>
      </c>
      <c r="K8" s="43">
        <v>120</v>
      </c>
      <c r="L8" s="15">
        <f>P8-草稿!P8</f>
        <v>0.699999999999999</v>
      </c>
      <c r="M8" s="41">
        <f>VLOOKUP(B8,草稿!$AR:$AV,5,FALSE)/10000</f>
        <v>26</v>
      </c>
      <c r="N8" s="15"/>
      <c r="O8" s="19"/>
      <c r="P8" s="15">
        <f t="shared" si="1"/>
        <v>26</v>
      </c>
      <c r="Q8" s="64">
        <f t="shared" si="2"/>
        <v>0.216666666666667</v>
      </c>
      <c r="R8" s="40">
        <v>2</v>
      </c>
      <c r="S8" s="62"/>
      <c r="T8" s="65"/>
      <c r="U8" s="62"/>
      <c r="V8" s="15">
        <f t="shared" si="3"/>
        <v>0</v>
      </c>
      <c r="W8" s="64">
        <f t="shared" si="4"/>
        <v>0</v>
      </c>
      <c r="X8" s="66">
        <f t="shared" si="5"/>
        <v>0.0708333333333333</v>
      </c>
    </row>
    <row r="9" ht="17.25" spans="1:24">
      <c r="A9" s="16"/>
      <c r="B9" s="17" t="s">
        <v>114</v>
      </c>
      <c r="C9" s="18">
        <v>29</v>
      </c>
      <c r="D9" s="15">
        <f>I9-草稿!I9</f>
        <v>0</v>
      </c>
      <c r="E9" s="15">
        <f>VLOOKUP(B9,草稿!$AR:$AV,4,FALSE)</f>
        <v>2</v>
      </c>
      <c r="F9" s="19"/>
      <c r="G9" s="15"/>
      <c r="H9" s="15"/>
      <c r="I9" s="15">
        <f t="shared" si="6"/>
        <v>2</v>
      </c>
      <c r="J9" s="42">
        <f t="shared" si="0"/>
        <v>0.0689655172413793</v>
      </c>
      <c r="K9" s="43">
        <v>150</v>
      </c>
      <c r="L9" s="15">
        <f>P9-草稿!P9</f>
        <v>10</v>
      </c>
      <c r="M9" s="41">
        <f>VLOOKUP(B9,草稿!$AR:$AV,5,FALSE)/10000</f>
        <v>40.3</v>
      </c>
      <c r="N9" s="15"/>
      <c r="O9" s="19"/>
      <c r="P9" s="15">
        <f t="shared" si="1"/>
        <v>40.3</v>
      </c>
      <c r="Q9" s="64">
        <f t="shared" si="2"/>
        <v>0.268666666666667</v>
      </c>
      <c r="R9" s="40">
        <v>1</v>
      </c>
      <c r="S9" s="62"/>
      <c r="T9" s="65"/>
      <c r="U9" s="62"/>
      <c r="V9" s="15">
        <f t="shared" si="3"/>
        <v>0</v>
      </c>
      <c r="W9" s="64">
        <f t="shared" si="4"/>
        <v>0</v>
      </c>
      <c r="X9" s="66">
        <f t="shared" si="5"/>
        <v>0.0168816091954023</v>
      </c>
    </row>
    <row r="10" ht="17.25" spans="1:24">
      <c r="A10" s="16"/>
      <c r="B10" s="17" t="s">
        <v>66</v>
      </c>
      <c r="C10" s="18">
        <v>38</v>
      </c>
      <c r="D10" s="15">
        <f>I10-草稿!I10</f>
        <v>0</v>
      </c>
      <c r="E10" s="15">
        <f>VLOOKUP(B10,草稿!$AR:$AV,4,FALSE)</f>
        <v>1</v>
      </c>
      <c r="F10" s="19"/>
      <c r="G10" s="15"/>
      <c r="H10" s="15"/>
      <c r="I10" s="15">
        <f t="shared" si="6"/>
        <v>1</v>
      </c>
      <c r="J10" s="42">
        <f t="shared" si="0"/>
        <v>0.0263157894736842</v>
      </c>
      <c r="K10" s="43">
        <v>200</v>
      </c>
      <c r="L10" s="15">
        <f>P10-草稿!P10</f>
        <v>10</v>
      </c>
      <c r="M10" s="41">
        <f>VLOOKUP(B10,草稿!$AR:$AV,5,FALSE)/10000</f>
        <v>45.6</v>
      </c>
      <c r="N10" s="15"/>
      <c r="O10" s="19"/>
      <c r="P10" s="15">
        <f t="shared" si="1"/>
        <v>45.6</v>
      </c>
      <c r="Q10" s="64">
        <f t="shared" si="2"/>
        <v>0.228</v>
      </c>
      <c r="R10" s="40">
        <v>2</v>
      </c>
      <c r="S10" s="62"/>
      <c r="T10" s="65"/>
      <c r="U10" s="62"/>
      <c r="V10" s="15">
        <f t="shared" si="3"/>
        <v>0</v>
      </c>
      <c r="W10" s="64">
        <f t="shared" si="4"/>
        <v>0</v>
      </c>
      <c r="X10" s="66">
        <f t="shared" si="5"/>
        <v>0.0127157894736842</v>
      </c>
    </row>
    <row r="11" ht="17.25" spans="1:24">
      <c r="A11" s="16"/>
      <c r="B11" s="17" t="s">
        <v>104</v>
      </c>
      <c r="C11" s="18">
        <v>20</v>
      </c>
      <c r="D11" s="15">
        <f>I11-草稿!I11</f>
        <v>0</v>
      </c>
      <c r="E11" s="15">
        <f>VLOOKUP(B11,草稿!$AR:$AV,4,FALSE)</f>
        <v>0</v>
      </c>
      <c r="F11" s="19"/>
      <c r="G11" s="15"/>
      <c r="H11" s="15"/>
      <c r="I11" s="15">
        <f t="shared" si="6"/>
        <v>0</v>
      </c>
      <c r="J11" s="42">
        <f t="shared" si="0"/>
        <v>0</v>
      </c>
      <c r="K11" s="43">
        <v>60</v>
      </c>
      <c r="L11" s="15">
        <f>P11-草稿!P11</f>
        <v>7</v>
      </c>
      <c r="M11" s="41">
        <f>VLOOKUP(B11,草稿!$AR:$AV,5,FALSE)/10000</f>
        <v>17.3</v>
      </c>
      <c r="N11" s="15"/>
      <c r="O11" s="19"/>
      <c r="P11" s="15">
        <f t="shared" si="1"/>
        <v>17.3</v>
      </c>
      <c r="Q11" s="64">
        <f t="shared" si="2"/>
        <v>0.288333333333333</v>
      </c>
      <c r="R11" s="40">
        <v>1</v>
      </c>
      <c r="S11" s="62"/>
      <c r="T11" s="65"/>
      <c r="U11" s="62"/>
      <c r="V11" s="15">
        <f t="shared" si="3"/>
        <v>0</v>
      </c>
      <c r="W11" s="64">
        <f t="shared" si="4"/>
        <v>0</v>
      </c>
      <c r="X11" s="66">
        <f t="shared" si="5"/>
        <v>0.0144166666666667</v>
      </c>
    </row>
    <row r="12" ht="17.25" spans="1:24">
      <c r="A12" s="16"/>
      <c r="B12" s="17" t="s">
        <v>64</v>
      </c>
      <c r="C12" s="18">
        <v>27</v>
      </c>
      <c r="D12" s="15">
        <f>I12-草稿!I12</f>
        <v>2</v>
      </c>
      <c r="E12" s="15">
        <f>VLOOKUP(B12,草稿!$AR:$AV,4,FALSE)</f>
        <v>3</v>
      </c>
      <c r="F12" s="19"/>
      <c r="G12" s="15"/>
      <c r="H12" s="15"/>
      <c r="I12" s="15">
        <f t="shared" si="6"/>
        <v>3</v>
      </c>
      <c r="J12" s="42">
        <f t="shared" si="0"/>
        <v>0.111111111111111</v>
      </c>
      <c r="K12" s="43">
        <v>200</v>
      </c>
      <c r="L12" s="15">
        <f>P12-草稿!P12</f>
        <v>0</v>
      </c>
      <c r="M12" s="41">
        <f>VLOOKUP(B12,草稿!$AR:$AV,5,FALSE)/10000</f>
        <v>26.35</v>
      </c>
      <c r="N12" s="15"/>
      <c r="O12" s="19"/>
      <c r="P12" s="15">
        <f t="shared" si="1"/>
        <v>26.35</v>
      </c>
      <c r="Q12" s="64">
        <f t="shared" si="2"/>
        <v>0.13175</v>
      </c>
      <c r="R12" s="40">
        <v>2</v>
      </c>
      <c r="S12" s="62"/>
      <c r="T12" s="65"/>
      <c r="U12" s="62"/>
      <c r="V12" s="15">
        <f t="shared" si="3"/>
        <v>0</v>
      </c>
      <c r="W12" s="64">
        <f t="shared" si="4"/>
        <v>0</v>
      </c>
      <c r="X12" s="66">
        <f t="shared" si="5"/>
        <v>0.0121430555555556</v>
      </c>
    </row>
    <row r="13" ht="17.25" spans="1:24">
      <c r="A13" s="16"/>
      <c r="B13" s="17" t="s">
        <v>72</v>
      </c>
      <c r="C13" s="18">
        <v>27</v>
      </c>
      <c r="D13" s="15">
        <f>I13-草稿!I13</f>
        <v>0</v>
      </c>
      <c r="E13" s="15">
        <f>VLOOKUP(B13,草稿!$AR:$AV,4,FALSE)</f>
        <v>0</v>
      </c>
      <c r="F13" s="19"/>
      <c r="G13" s="15"/>
      <c r="H13" s="15"/>
      <c r="I13" s="15">
        <f t="shared" si="6"/>
        <v>0</v>
      </c>
      <c r="J13" s="42">
        <f t="shared" si="0"/>
        <v>0</v>
      </c>
      <c r="K13" s="43">
        <v>140</v>
      </c>
      <c r="L13" s="15">
        <f>P13-草稿!P13</f>
        <v>0</v>
      </c>
      <c r="M13" s="41">
        <f>VLOOKUP(B13,草稿!$AR:$AV,5,FALSE)/10000</f>
        <v>22.77</v>
      </c>
      <c r="N13" s="15"/>
      <c r="O13" s="19"/>
      <c r="P13" s="15">
        <f t="shared" si="1"/>
        <v>22.77</v>
      </c>
      <c r="Q13" s="64">
        <f t="shared" si="2"/>
        <v>0.162642857142857</v>
      </c>
      <c r="R13" s="40">
        <v>2</v>
      </c>
      <c r="S13" s="62"/>
      <c r="T13" s="65"/>
      <c r="U13" s="62"/>
      <c r="V13" s="15">
        <f t="shared" si="3"/>
        <v>0</v>
      </c>
      <c r="W13" s="64">
        <f t="shared" si="4"/>
        <v>0</v>
      </c>
      <c r="X13" s="66">
        <f t="shared" si="5"/>
        <v>0.00813214285714286</v>
      </c>
    </row>
    <row r="14" ht="17.25" spans="1:24">
      <c r="A14" s="16"/>
      <c r="B14" s="17" t="s">
        <v>107</v>
      </c>
      <c r="C14" s="18">
        <v>20</v>
      </c>
      <c r="D14" s="15">
        <f>I14-草稿!I14</f>
        <v>0</v>
      </c>
      <c r="E14" s="15">
        <f>VLOOKUP(B14,草稿!$AR:$AV,4,FALSE)</f>
        <v>0</v>
      </c>
      <c r="F14" s="19"/>
      <c r="G14" s="15"/>
      <c r="H14" s="15"/>
      <c r="I14" s="15">
        <f t="shared" si="6"/>
        <v>0</v>
      </c>
      <c r="J14" s="42">
        <f t="shared" si="0"/>
        <v>0</v>
      </c>
      <c r="K14" s="43">
        <v>70</v>
      </c>
      <c r="L14" s="15">
        <f>P14-草稿!P14</f>
        <v>0</v>
      </c>
      <c r="M14" s="41">
        <f>VLOOKUP(B14,草稿!$AR:$AV,5,FALSE)/10000</f>
        <v>10</v>
      </c>
      <c r="N14" s="15"/>
      <c r="O14" s="19"/>
      <c r="P14" s="15">
        <f t="shared" si="1"/>
        <v>10</v>
      </c>
      <c r="Q14" s="64">
        <f t="shared" si="2"/>
        <v>0.142857142857143</v>
      </c>
      <c r="R14" s="40">
        <v>2</v>
      </c>
      <c r="S14" s="62"/>
      <c r="T14" s="65"/>
      <c r="U14" s="62"/>
      <c r="V14" s="15">
        <f t="shared" si="3"/>
        <v>0</v>
      </c>
      <c r="W14" s="64">
        <f t="shared" si="4"/>
        <v>0</v>
      </c>
      <c r="X14" s="66">
        <f t="shared" si="5"/>
        <v>0.00714285714285714</v>
      </c>
    </row>
    <row r="15" ht="17.25" spans="1:24">
      <c r="A15" s="16"/>
      <c r="B15" s="17" t="s">
        <v>57</v>
      </c>
      <c r="C15" s="18">
        <v>29</v>
      </c>
      <c r="D15" s="15">
        <f>I15-草稿!I15</f>
        <v>12</v>
      </c>
      <c r="E15" s="15">
        <f>VLOOKUP(B15,草稿!$AR:$AV,4,FALSE)</f>
        <v>3</v>
      </c>
      <c r="F15" s="19">
        <f>9</f>
        <v>9</v>
      </c>
      <c r="G15" s="15"/>
      <c r="H15" s="15"/>
      <c r="I15" s="15">
        <f t="shared" si="6"/>
        <v>12</v>
      </c>
      <c r="J15" s="42">
        <f t="shared" si="0"/>
        <v>0.413793103448276</v>
      </c>
      <c r="K15" s="43">
        <v>80</v>
      </c>
      <c r="L15" s="15">
        <f>P15-草稿!P15</f>
        <v>11</v>
      </c>
      <c r="M15" s="41">
        <f>VLOOKUP(B15,草稿!$AR:$AV,5,FALSE)/10000</f>
        <v>19.11</v>
      </c>
      <c r="N15" s="15">
        <v>1.2223</v>
      </c>
      <c r="O15" s="19"/>
      <c r="P15" s="15">
        <f t="shared" si="1"/>
        <v>20.3323</v>
      </c>
      <c r="Q15" s="64">
        <f t="shared" si="2"/>
        <v>0.25415375</v>
      </c>
      <c r="R15" s="40">
        <v>2</v>
      </c>
      <c r="S15" s="62"/>
      <c r="T15" s="65">
        <v>4</v>
      </c>
      <c r="U15" s="62"/>
      <c r="V15" s="15">
        <f t="shared" si="3"/>
        <v>4</v>
      </c>
      <c r="W15" s="64">
        <f t="shared" si="4"/>
        <v>2</v>
      </c>
      <c r="X15" s="66">
        <f t="shared" si="5"/>
        <v>0.0933973426724138</v>
      </c>
    </row>
    <row r="16" ht="17.25" spans="1:24">
      <c r="A16" s="16"/>
      <c r="B16" s="17" t="s">
        <v>51</v>
      </c>
      <c r="C16" s="18">
        <v>20</v>
      </c>
      <c r="D16" s="15">
        <f>I16-草稿!I16</f>
        <v>2</v>
      </c>
      <c r="E16" s="15">
        <f>VLOOKUP(B16,草稿!$AR:$AV,4,FALSE)</f>
        <v>3</v>
      </c>
      <c r="F16" s="19"/>
      <c r="G16" s="15"/>
      <c r="H16" s="15"/>
      <c r="I16" s="15">
        <f t="shared" si="6"/>
        <v>3</v>
      </c>
      <c r="J16" s="42">
        <f t="shared" si="0"/>
        <v>0.15</v>
      </c>
      <c r="K16" s="43">
        <v>70</v>
      </c>
      <c r="L16" s="15">
        <f>P16-草稿!P16</f>
        <v>18.5</v>
      </c>
      <c r="M16" s="41">
        <f>VLOOKUP(B16,草稿!$AR:$AV,5,FALSE)/10000</f>
        <v>19.5</v>
      </c>
      <c r="N16" s="15"/>
      <c r="O16" s="19"/>
      <c r="P16" s="15">
        <f t="shared" si="1"/>
        <v>19.5</v>
      </c>
      <c r="Q16" s="64">
        <f t="shared" si="2"/>
        <v>0.278571428571429</v>
      </c>
      <c r="R16" s="40">
        <v>1</v>
      </c>
      <c r="S16" s="62"/>
      <c r="T16" s="65"/>
      <c r="U16" s="62"/>
      <c r="V16" s="15">
        <f t="shared" si="3"/>
        <v>0</v>
      </c>
      <c r="W16" s="64">
        <f t="shared" si="4"/>
        <v>0</v>
      </c>
      <c r="X16" s="66">
        <f t="shared" si="5"/>
        <v>0.0214285714285714</v>
      </c>
    </row>
    <row r="17" ht="17.25" spans="1:24">
      <c r="A17" s="16"/>
      <c r="B17" s="17" t="s">
        <v>54</v>
      </c>
      <c r="C17" s="18">
        <v>30</v>
      </c>
      <c r="D17" s="15">
        <f>I17-草稿!I17</f>
        <v>0</v>
      </c>
      <c r="E17" s="15">
        <f>VLOOKUP(B17,草稿!$AR:$AV,4,FALSE)</f>
        <v>1</v>
      </c>
      <c r="F17" s="19"/>
      <c r="G17" s="15"/>
      <c r="H17" s="15"/>
      <c r="I17" s="15">
        <f t="shared" si="6"/>
        <v>1</v>
      </c>
      <c r="J17" s="42">
        <f t="shared" si="0"/>
        <v>0.0333333333333333</v>
      </c>
      <c r="K17" s="43">
        <v>200</v>
      </c>
      <c r="L17" s="15">
        <f>P17-草稿!P17</f>
        <v>4.2</v>
      </c>
      <c r="M17" s="41">
        <f>VLOOKUP(B17,草稿!$AR:$AV,5,FALSE)/10000</f>
        <v>9.1</v>
      </c>
      <c r="N17" s="15"/>
      <c r="O17" s="19"/>
      <c r="P17" s="15">
        <f t="shared" si="1"/>
        <v>9.1</v>
      </c>
      <c r="Q17" s="64">
        <f t="shared" si="2"/>
        <v>0.0455</v>
      </c>
      <c r="R17" s="40">
        <v>2</v>
      </c>
      <c r="S17" s="62"/>
      <c r="T17" s="65"/>
      <c r="U17" s="62"/>
      <c r="V17" s="15">
        <f t="shared" si="3"/>
        <v>0</v>
      </c>
      <c r="W17" s="64">
        <f t="shared" si="4"/>
        <v>0</v>
      </c>
      <c r="X17" s="66">
        <f t="shared" si="5"/>
        <v>0.00394166666666667</v>
      </c>
    </row>
    <row r="18" ht="18" spans="1:24">
      <c r="A18" s="20"/>
      <c r="B18" s="21" t="s">
        <v>32</v>
      </c>
      <c r="C18" s="22">
        <v>22</v>
      </c>
      <c r="D18" s="23">
        <f>I18-草稿!I18</f>
        <v>0</v>
      </c>
      <c r="E18" s="15">
        <f>VLOOKUP(B18,草稿!$AR:$AV,4,FALSE)</f>
        <v>0</v>
      </c>
      <c r="F18" s="24"/>
      <c r="G18" s="23"/>
      <c r="H18" s="23"/>
      <c r="I18" s="23">
        <f t="shared" si="6"/>
        <v>0</v>
      </c>
      <c r="J18" s="44">
        <f t="shared" si="0"/>
        <v>0</v>
      </c>
      <c r="K18" s="45">
        <v>110</v>
      </c>
      <c r="L18" s="23">
        <f>P18-草稿!P18</f>
        <v>20.2</v>
      </c>
      <c r="M18" s="41">
        <f>VLOOKUP(B18,草稿!$AR:$AV,5,FALSE)/10000</f>
        <v>0.2</v>
      </c>
      <c r="N18" s="23">
        <v>20</v>
      </c>
      <c r="O18" s="24"/>
      <c r="P18" s="23">
        <f t="shared" si="1"/>
        <v>20.2</v>
      </c>
      <c r="Q18" s="67">
        <f t="shared" si="2"/>
        <v>0.183636363636364</v>
      </c>
      <c r="R18" s="47">
        <v>2</v>
      </c>
      <c r="S18" s="68"/>
      <c r="T18" s="69"/>
      <c r="U18" s="68"/>
      <c r="V18" s="23">
        <f t="shared" si="3"/>
        <v>0</v>
      </c>
      <c r="W18" s="67">
        <f t="shared" si="4"/>
        <v>0</v>
      </c>
      <c r="X18" s="70">
        <f t="shared" si="5"/>
        <v>0.00918181818181818</v>
      </c>
    </row>
    <row r="19" ht="18" spans="1:24">
      <c r="A19" s="25" t="s">
        <v>147</v>
      </c>
      <c r="B19" s="13" t="s">
        <v>109</v>
      </c>
      <c r="C19" s="14">
        <v>10</v>
      </c>
      <c r="D19" s="15">
        <f>I19-草稿!I19</f>
        <v>0</v>
      </c>
      <c r="E19" s="15">
        <f>VLOOKUP(B19,草稿!$AR:$AV,4,FALSE)</f>
        <v>3</v>
      </c>
      <c r="F19" s="26"/>
      <c r="G19" s="15"/>
      <c r="H19" s="15"/>
      <c r="I19" s="15">
        <f t="shared" si="6"/>
        <v>3</v>
      </c>
      <c r="J19" s="39">
        <f t="shared" si="0"/>
        <v>0.3</v>
      </c>
      <c r="K19" s="40">
        <v>80</v>
      </c>
      <c r="L19" s="15">
        <f>P19-草稿!P19</f>
        <v>9.4</v>
      </c>
      <c r="M19" s="15">
        <f>VLOOKUP(B19,草稿!$AR:$AV,5,FALSE)/10000</f>
        <v>29.95</v>
      </c>
      <c r="N19" s="15"/>
      <c r="O19" s="26"/>
      <c r="P19" s="15">
        <f t="shared" si="1"/>
        <v>29.95</v>
      </c>
      <c r="Q19" s="61">
        <f t="shared" si="2"/>
        <v>0.374375</v>
      </c>
      <c r="R19" s="40">
        <v>1</v>
      </c>
      <c r="S19" s="62">
        <v>1</v>
      </c>
      <c r="T19" s="71"/>
      <c r="U19" s="71"/>
      <c r="V19" s="15">
        <f t="shared" si="3"/>
        <v>1</v>
      </c>
      <c r="W19" s="72">
        <f t="shared" si="4"/>
        <v>1</v>
      </c>
      <c r="X19" s="63">
        <f t="shared" si="5"/>
        <v>0.08371875</v>
      </c>
    </row>
    <row r="20" ht="17.25" spans="1:24">
      <c r="A20" s="25"/>
      <c r="B20" s="13" t="s">
        <v>157</v>
      </c>
      <c r="C20" s="14">
        <v>9</v>
      </c>
      <c r="D20" s="15">
        <f>I20-草稿!I20</f>
        <v>0</v>
      </c>
      <c r="E20" s="15">
        <f>VLOOKUP(B20,草稿!$AR:$AV,4,FALSE)</f>
        <v>1</v>
      </c>
      <c r="F20" s="26"/>
      <c r="G20" s="15"/>
      <c r="H20" s="15"/>
      <c r="I20" s="15">
        <f t="shared" si="6"/>
        <v>1</v>
      </c>
      <c r="J20" s="39">
        <f t="shared" si="0"/>
        <v>0.111111111111111</v>
      </c>
      <c r="K20" s="40">
        <v>20</v>
      </c>
      <c r="L20" s="15">
        <f>P20-草稿!P20</f>
        <v>5</v>
      </c>
      <c r="M20" s="15">
        <f>VLOOKUP(B20,草稿!$AR:$AV,5,FALSE)/10000</f>
        <v>43</v>
      </c>
      <c r="N20" s="15"/>
      <c r="O20" s="26"/>
      <c r="P20" s="15">
        <f t="shared" si="1"/>
        <v>43</v>
      </c>
      <c r="Q20" s="61">
        <f t="shared" si="2"/>
        <v>2.15</v>
      </c>
      <c r="R20" s="40">
        <v>1</v>
      </c>
      <c r="S20" s="62"/>
      <c r="T20" s="71"/>
      <c r="U20" s="71"/>
      <c r="V20" s="15">
        <f t="shared" si="3"/>
        <v>0</v>
      </c>
      <c r="W20" s="72">
        <f t="shared" si="4"/>
        <v>0</v>
      </c>
      <c r="X20" s="63">
        <f t="shared" si="5"/>
        <v>0.0655555555555555</v>
      </c>
    </row>
    <row r="21" ht="17.25" spans="1:24">
      <c r="A21" s="25"/>
      <c r="B21" s="13" t="s">
        <v>84</v>
      </c>
      <c r="C21" s="14">
        <v>10</v>
      </c>
      <c r="D21" s="15">
        <f>I21-草稿!I21</f>
        <v>2</v>
      </c>
      <c r="E21" s="15">
        <f>VLOOKUP(B21,草稿!$AR:$AV,4,FALSE)</f>
        <v>11</v>
      </c>
      <c r="F21" s="26"/>
      <c r="G21" s="15"/>
      <c r="H21" s="15"/>
      <c r="I21" s="15">
        <f t="shared" si="6"/>
        <v>11</v>
      </c>
      <c r="J21" s="39">
        <f t="shared" si="0"/>
        <v>1.1</v>
      </c>
      <c r="K21" s="40">
        <v>100</v>
      </c>
      <c r="L21" s="15">
        <f>P21-草稿!P21</f>
        <v>20</v>
      </c>
      <c r="M21" s="15">
        <f>VLOOKUP(B21,草稿!$AR:$AV,5,FALSE)/10000</f>
        <v>43.1</v>
      </c>
      <c r="N21" s="15"/>
      <c r="O21" s="26"/>
      <c r="P21" s="15">
        <f t="shared" si="1"/>
        <v>43.1</v>
      </c>
      <c r="Q21" s="61">
        <f t="shared" si="2"/>
        <v>0.431</v>
      </c>
      <c r="R21" s="40">
        <v>1</v>
      </c>
      <c r="S21" s="62"/>
      <c r="T21" s="71"/>
      <c r="U21" s="71"/>
      <c r="V21" s="15">
        <f t="shared" si="3"/>
        <v>0</v>
      </c>
      <c r="W21" s="72">
        <f t="shared" si="4"/>
        <v>0</v>
      </c>
      <c r="X21" s="63">
        <f t="shared" si="5"/>
        <v>0.07655</v>
      </c>
    </row>
    <row r="22" ht="17.25" spans="1:24">
      <c r="A22" s="25"/>
      <c r="B22" s="13" t="s">
        <v>121</v>
      </c>
      <c r="C22" s="14">
        <v>17</v>
      </c>
      <c r="D22" s="15">
        <f>I22-草稿!I22</f>
        <v>1</v>
      </c>
      <c r="E22" s="15">
        <f>VLOOKUP(B22,草稿!$AR:$AV,4,FALSE)</f>
        <v>1</v>
      </c>
      <c r="F22" s="26"/>
      <c r="G22" s="15"/>
      <c r="H22" s="15"/>
      <c r="I22" s="15">
        <f t="shared" si="6"/>
        <v>1</v>
      </c>
      <c r="J22" s="39">
        <f t="shared" si="0"/>
        <v>0.0588235294117647</v>
      </c>
      <c r="K22" s="40">
        <v>50</v>
      </c>
      <c r="L22" s="15">
        <f>P22-草稿!P22</f>
        <v>2.376</v>
      </c>
      <c r="M22" s="15">
        <f>VLOOKUP(B22,草稿!$AR:$AV,5,FALSE)/10000</f>
        <v>56.676</v>
      </c>
      <c r="N22" s="15"/>
      <c r="O22" s="26"/>
      <c r="P22" s="15">
        <f t="shared" si="1"/>
        <v>56.676</v>
      </c>
      <c r="Q22" s="61">
        <f t="shared" si="2"/>
        <v>1.13352</v>
      </c>
      <c r="R22" s="40">
        <v>1</v>
      </c>
      <c r="S22" s="62"/>
      <c r="T22" s="71"/>
      <c r="U22" s="71"/>
      <c r="V22" s="15">
        <f t="shared" si="3"/>
        <v>0</v>
      </c>
      <c r="W22" s="72">
        <f t="shared" si="4"/>
        <v>0</v>
      </c>
      <c r="X22" s="63">
        <f t="shared" si="5"/>
        <v>0.0596171764705882</v>
      </c>
    </row>
    <row r="23" ht="17.25" spans="1:24">
      <c r="A23" s="25"/>
      <c r="B23" s="13" t="s">
        <v>210</v>
      </c>
      <c r="C23" s="14">
        <v>9</v>
      </c>
      <c r="D23" s="15">
        <f>I23-草稿!I23</f>
        <v>0</v>
      </c>
      <c r="E23" s="15">
        <f>VLOOKUP(B23,草稿!$AR:$AV,4,FALSE)</f>
        <v>0</v>
      </c>
      <c r="F23" s="26"/>
      <c r="G23" s="15"/>
      <c r="H23" s="15"/>
      <c r="I23" s="15">
        <f t="shared" si="6"/>
        <v>0</v>
      </c>
      <c r="J23" s="39">
        <f t="shared" si="0"/>
        <v>0</v>
      </c>
      <c r="K23" s="40">
        <v>30</v>
      </c>
      <c r="L23" s="15">
        <f>P23-草稿!P23</f>
        <v>0</v>
      </c>
      <c r="M23" s="15">
        <f>VLOOKUP(B23,草稿!$AR:$AV,5,FALSE)/10000</f>
        <v>1.3</v>
      </c>
      <c r="N23" s="15"/>
      <c r="O23" s="26"/>
      <c r="P23" s="15">
        <f t="shared" si="1"/>
        <v>1.3</v>
      </c>
      <c r="Q23" s="61">
        <f t="shared" si="2"/>
        <v>0.0433333333333333</v>
      </c>
      <c r="R23" s="40">
        <v>1</v>
      </c>
      <c r="S23" s="62">
        <v>1</v>
      </c>
      <c r="T23" s="71"/>
      <c r="U23" s="71"/>
      <c r="V23" s="15">
        <f t="shared" si="3"/>
        <v>1</v>
      </c>
      <c r="W23" s="72">
        <f t="shared" si="4"/>
        <v>1</v>
      </c>
      <c r="X23" s="63">
        <f t="shared" si="5"/>
        <v>0.0521666666666667</v>
      </c>
    </row>
    <row r="24" ht="17.25" spans="1:24">
      <c r="A24" s="25"/>
      <c r="B24" s="13" t="s">
        <v>111</v>
      </c>
      <c r="C24" s="14">
        <v>9</v>
      </c>
      <c r="D24" s="15">
        <f>I24-草稿!I24</f>
        <v>0</v>
      </c>
      <c r="E24" s="15">
        <f>VLOOKUP(B24,草稿!$AR:$AV,4,FALSE)</f>
        <v>7</v>
      </c>
      <c r="F24" s="26"/>
      <c r="G24" s="15"/>
      <c r="H24" s="15"/>
      <c r="I24" s="15">
        <f t="shared" si="6"/>
        <v>7</v>
      </c>
      <c r="J24" s="39">
        <f t="shared" si="0"/>
        <v>0.777777777777778</v>
      </c>
      <c r="K24" s="40">
        <v>80</v>
      </c>
      <c r="L24" s="15">
        <f>P24-草稿!P24</f>
        <v>4</v>
      </c>
      <c r="M24" s="15">
        <f>VLOOKUP(B24,草稿!$AR:$AV,5,FALSE)/10000</f>
        <v>9</v>
      </c>
      <c r="N24" s="15"/>
      <c r="O24" s="26"/>
      <c r="P24" s="15">
        <f t="shared" si="1"/>
        <v>9</v>
      </c>
      <c r="Q24" s="61">
        <f t="shared" si="2"/>
        <v>0.1125</v>
      </c>
      <c r="R24" s="40">
        <v>1</v>
      </c>
      <c r="S24" s="62"/>
      <c r="T24" s="71"/>
      <c r="U24" s="71"/>
      <c r="V24" s="15">
        <f t="shared" si="3"/>
        <v>0</v>
      </c>
      <c r="W24" s="72">
        <f t="shared" si="4"/>
        <v>0</v>
      </c>
      <c r="X24" s="63">
        <f t="shared" si="5"/>
        <v>0.0445138888888889</v>
      </c>
    </row>
    <row r="25" ht="17.25" spans="1:24">
      <c r="A25" s="25"/>
      <c r="B25" s="13" t="s">
        <v>78</v>
      </c>
      <c r="C25" s="14">
        <v>10</v>
      </c>
      <c r="D25" s="15">
        <f>I25-草稿!I25</f>
        <v>2</v>
      </c>
      <c r="E25" s="15">
        <f>VLOOKUP(B25,草稿!$AR:$AV,4,FALSE)</f>
        <v>7</v>
      </c>
      <c r="F25" s="26"/>
      <c r="G25" s="15"/>
      <c r="H25" s="15"/>
      <c r="I25" s="15">
        <f t="shared" si="6"/>
        <v>7</v>
      </c>
      <c r="J25" s="39">
        <f t="shared" si="0"/>
        <v>0.7</v>
      </c>
      <c r="K25" s="40">
        <v>40</v>
      </c>
      <c r="L25" s="15">
        <f>P25-草稿!P25</f>
        <v>0</v>
      </c>
      <c r="M25" s="15">
        <f>VLOOKUP(B25,草稿!$AR:$AV,5,FALSE)/10000</f>
        <v>5.2</v>
      </c>
      <c r="N25" s="15"/>
      <c r="O25" s="26"/>
      <c r="P25" s="15">
        <f t="shared" si="1"/>
        <v>5.2</v>
      </c>
      <c r="Q25" s="61">
        <f t="shared" si="2"/>
        <v>0.13</v>
      </c>
      <c r="R25" s="40">
        <v>1</v>
      </c>
      <c r="S25" s="62"/>
      <c r="T25" s="71"/>
      <c r="U25" s="71"/>
      <c r="V25" s="15">
        <f t="shared" si="3"/>
        <v>0</v>
      </c>
      <c r="W25" s="72">
        <f t="shared" si="4"/>
        <v>0</v>
      </c>
      <c r="X25" s="63">
        <f t="shared" si="5"/>
        <v>0.0415</v>
      </c>
    </row>
    <row r="26" ht="17.25" spans="1:24">
      <c r="A26" s="25"/>
      <c r="B26" s="13" t="s">
        <v>117</v>
      </c>
      <c r="C26" s="14">
        <v>17</v>
      </c>
      <c r="D26" s="15">
        <f>I26-草稿!I26</f>
        <v>6</v>
      </c>
      <c r="E26" s="15">
        <f>VLOOKUP(B26,草稿!$AR:$AV,4,FALSE)</f>
        <v>7</v>
      </c>
      <c r="F26" s="26"/>
      <c r="G26" s="15"/>
      <c r="H26" s="15"/>
      <c r="I26" s="15">
        <f t="shared" si="6"/>
        <v>7</v>
      </c>
      <c r="J26" s="39">
        <f t="shared" si="0"/>
        <v>0.411764705882353</v>
      </c>
      <c r="K26" s="40">
        <v>40</v>
      </c>
      <c r="L26" s="15">
        <f>P26-草稿!P26</f>
        <v>0.0500000000000007</v>
      </c>
      <c r="M26" s="15">
        <f>VLOOKUP(B26,草稿!$AR:$AV,5,FALSE)/10000</f>
        <v>0.1</v>
      </c>
      <c r="N26" s="15">
        <v>17.9698</v>
      </c>
      <c r="O26" s="26"/>
      <c r="P26" s="15">
        <f t="shared" si="1"/>
        <v>18.0698</v>
      </c>
      <c r="Q26" s="61">
        <f t="shared" si="2"/>
        <v>0.451745</v>
      </c>
      <c r="R26" s="40">
        <v>1</v>
      </c>
      <c r="S26" s="62"/>
      <c r="T26" s="71"/>
      <c r="U26" s="71"/>
      <c r="V26" s="15">
        <f t="shared" si="3"/>
        <v>0</v>
      </c>
      <c r="W26" s="72">
        <f t="shared" si="4"/>
        <v>0</v>
      </c>
      <c r="X26" s="63">
        <f t="shared" si="5"/>
        <v>0.0431754852941176</v>
      </c>
    </row>
    <row r="27" ht="17.25" spans="1:24">
      <c r="A27" s="25"/>
      <c r="B27" s="13" t="s">
        <v>96</v>
      </c>
      <c r="C27" s="14">
        <v>9</v>
      </c>
      <c r="D27" s="15">
        <f>I27-草稿!I27</f>
        <v>0</v>
      </c>
      <c r="E27" s="15">
        <f>VLOOKUP(B27,草稿!$AR:$AV,4,FALSE)</f>
        <v>4</v>
      </c>
      <c r="F27" s="26"/>
      <c r="G27" s="15"/>
      <c r="H27" s="15"/>
      <c r="I27" s="15">
        <f t="shared" si="6"/>
        <v>4</v>
      </c>
      <c r="J27" s="39">
        <f t="shared" si="0"/>
        <v>0.444444444444444</v>
      </c>
      <c r="K27" s="40">
        <v>20</v>
      </c>
      <c r="L27" s="15">
        <f>P27-草稿!P27</f>
        <v>0</v>
      </c>
      <c r="M27" s="15">
        <f>VLOOKUP(B27,草稿!$AR:$AV,5,FALSE)/10000</f>
        <v>0</v>
      </c>
      <c r="N27" s="15"/>
      <c r="O27" s="26"/>
      <c r="P27" s="15">
        <f t="shared" si="1"/>
        <v>0</v>
      </c>
      <c r="Q27" s="61">
        <f t="shared" si="2"/>
        <v>0</v>
      </c>
      <c r="R27" s="40">
        <v>1</v>
      </c>
      <c r="S27" s="62"/>
      <c r="T27" s="71"/>
      <c r="U27" s="71"/>
      <c r="V27" s="15">
        <f t="shared" si="3"/>
        <v>0</v>
      </c>
      <c r="W27" s="72">
        <f t="shared" si="4"/>
        <v>0</v>
      </c>
      <c r="X27" s="63">
        <f t="shared" si="5"/>
        <v>0.0222222222222222</v>
      </c>
    </row>
    <row r="28" ht="17.25" spans="1:24">
      <c r="A28" s="25"/>
      <c r="B28" s="13" t="s">
        <v>88</v>
      </c>
      <c r="C28" s="14">
        <v>9</v>
      </c>
      <c r="D28" s="15">
        <f>I28-草稿!I28</f>
        <v>0</v>
      </c>
      <c r="E28" s="15">
        <f>VLOOKUP(B28,草稿!$AR:$AV,4,FALSE)</f>
        <v>0</v>
      </c>
      <c r="F28" s="26"/>
      <c r="G28" s="15"/>
      <c r="H28" s="15"/>
      <c r="I28" s="15">
        <f t="shared" si="6"/>
        <v>0</v>
      </c>
      <c r="J28" s="39">
        <f t="shared" si="0"/>
        <v>0</v>
      </c>
      <c r="K28" s="40">
        <v>40</v>
      </c>
      <c r="L28" s="15">
        <f>P28-草稿!P28</f>
        <v>2.27</v>
      </c>
      <c r="M28" s="15">
        <f>VLOOKUP(B28,草稿!$AR:$AV,5,FALSE)/10000</f>
        <v>15.77</v>
      </c>
      <c r="N28" s="15"/>
      <c r="O28" s="26"/>
      <c r="P28" s="15">
        <f t="shared" si="1"/>
        <v>15.77</v>
      </c>
      <c r="Q28" s="61">
        <f t="shared" si="2"/>
        <v>0.39425</v>
      </c>
      <c r="R28" s="40">
        <v>1</v>
      </c>
      <c r="S28" s="62"/>
      <c r="T28" s="71"/>
      <c r="U28" s="71"/>
      <c r="V28" s="15">
        <f t="shared" si="3"/>
        <v>0</v>
      </c>
      <c r="W28" s="72">
        <f t="shared" si="4"/>
        <v>0</v>
      </c>
      <c r="X28" s="63">
        <f t="shared" si="5"/>
        <v>0.0197125</v>
      </c>
    </row>
    <row r="29" ht="17.25" spans="1:24">
      <c r="A29" s="25"/>
      <c r="B29" s="13" t="s">
        <v>149</v>
      </c>
      <c r="C29" s="14">
        <v>9</v>
      </c>
      <c r="D29" s="15">
        <f>I29-草稿!I29</f>
        <v>0</v>
      </c>
      <c r="E29" s="15">
        <f>VLOOKUP(B29,草稿!$AR:$AV,4,FALSE)</f>
        <v>0</v>
      </c>
      <c r="F29" s="26"/>
      <c r="G29" s="15"/>
      <c r="H29" s="15"/>
      <c r="I29" s="15">
        <f t="shared" si="6"/>
        <v>0</v>
      </c>
      <c r="J29" s="39">
        <f t="shared" si="0"/>
        <v>0</v>
      </c>
      <c r="K29" s="40">
        <v>150</v>
      </c>
      <c r="L29" s="15">
        <f>P29-草稿!P29</f>
        <v>0</v>
      </c>
      <c r="M29" s="15">
        <f>VLOOKUP(B29,草稿!$AR:$AV,5,FALSE)/10000</f>
        <v>35.56</v>
      </c>
      <c r="N29" s="15"/>
      <c r="O29" s="26"/>
      <c r="P29" s="15">
        <f t="shared" si="1"/>
        <v>35.56</v>
      </c>
      <c r="Q29" s="61">
        <f t="shared" si="2"/>
        <v>0.237066666666667</v>
      </c>
      <c r="R29" s="40">
        <v>1</v>
      </c>
      <c r="S29" s="62"/>
      <c r="T29" s="71"/>
      <c r="U29" s="71"/>
      <c r="V29" s="15">
        <f t="shared" si="3"/>
        <v>0</v>
      </c>
      <c r="W29" s="72">
        <f t="shared" si="4"/>
        <v>0</v>
      </c>
      <c r="X29" s="63">
        <f t="shared" si="5"/>
        <v>0.0118533333333333</v>
      </c>
    </row>
    <row r="30" ht="17.25" spans="1:24">
      <c r="A30" s="25"/>
      <c r="B30" s="13" t="s">
        <v>135</v>
      </c>
      <c r="C30" s="14">
        <v>14</v>
      </c>
      <c r="D30" s="15">
        <f>I30-草稿!I30</f>
        <v>2</v>
      </c>
      <c r="E30" s="15">
        <f>VLOOKUP(B30,草稿!$AR:$AV,4,FALSE)</f>
        <v>3</v>
      </c>
      <c r="F30" s="26"/>
      <c r="G30" s="15"/>
      <c r="H30" s="15"/>
      <c r="I30" s="15">
        <f t="shared" si="6"/>
        <v>3</v>
      </c>
      <c r="J30" s="39">
        <f t="shared" si="0"/>
        <v>0.214285714285714</v>
      </c>
      <c r="K30" s="40">
        <v>60</v>
      </c>
      <c r="L30" s="15">
        <f>P30-草稿!P30</f>
        <v>0</v>
      </c>
      <c r="M30" s="15">
        <f>VLOOKUP(B30,草稿!$AR:$AV,5,FALSE)/10000</f>
        <v>3.42</v>
      </c>
      <c r="N30" s="15"/>
      <c r="O30" s="26"/>
      <c r="P30" s="15">
        <f t="shared" si="1"/>
        <v>3.42</v>
      </c>
      <c r="Q30" s="61">
        <f t="shared" si="2"/>
        <v>0.057</v>
      </c>
      <c r="R30" s="40">
        <v>1</v>
      </c>
      <c r="S30" s="62"/>
      <c r="T30" s="71"/>
      <c r="U30" s="71"/>
      <c r="V30" s="15">
        <f t="shared" si="3"/>
        <v>0</v>
      </c>
      <c r="W30" s="72">
        <f t="shared" si="4"/>
        <v>0</v>
      </c>
      <c r="X30" s="63">
        <f t="shared" si="5"/>
        <v>0.0135642857142857</v>
      </c>
    </row>
    <row r="31" ht="17.25" spans="1:24">
      <c r="A31" s="25"/>
      <c r="B31" s="13" t="s">
        <v>163</v>
      </c>
      <c r="C31" s="14">
        <v>10</v>
      </c>
      <c r="D31" s="15">
        <f>I31-草稿!I31</f>
        <v>1</v>
      </c>
      <c r="E31" s="15">
        <f>VLOOKUP(B31,草稿!$AR:$AV,4,FALSE)</f>
        <v>1</v>
      </c>
      <c r="F31" s="26"/>
      <c r="G31" s="15"/>
      <c r="H31" s="15"/>
      <c r="I31" s="15">
        <f t="shared" si="6"/>
        <v>1</v>
      </c>
      <c r="J31" s="39">
        <f t="shared" si="0"/>
        <v>0.1</v>
      </c>
      <c r="K31" s="40">
        <v>40</v>
      </c>
      <c r="L31" s="15">
        <f>P31-草稿!P31</f>
        <v>13</v>
      </c>
      <c r="M31" s="15">
        <f>VLOOKUP(B31,草稿!$AR:$AV,5,FALSE)/10000</f>
        <v>18</v>
      </c>
      <c r="N31" s="15"/>
      <c r="O31" s="26"/>
      <c r="P31" s="15">
        <f t="shared" si="1"/>
        <v>18</v>
      </c>
      <c r="Q31" s="61">
        <f t="shared" si="2"/>
        <v>0.45</v>
      </c>
      <c r="R31" s="40">
        <v>1</v>
      </c>
      <c r="S31" s="62"/>
      <c r="T31" s="71"/>
      <c r="U31" s="71"/>
      <c r="V31" s="15">
        <f t="shared" si="3"/>
        <v>0</v>
      </c>
      <c r="W31" s="72">
        <f t="shared" si="4"/>
        <v>0</v>
      </c>
      <c r="X31" s="63">
        <f t="shared" si="5"/>
        <v>0.0275</v>
      </c>
    </row>
    <row r="32" ht="17.25" spans="1:24">
      <c r="A32" s="25"/>
      <c r="B32" s="13" t="s">
        <v>219</v>
      </c>
      <c r="C32" s="14">
        <v>9</v>
      </c>
      <c r="D32" s="15">
        <f>I32-草稿!I32</f>
        <v>0</v>
      </c>
      <c r="E32" s="15">
        <f>VLOOKUP(B32,草稿!$AR:$AV,4,FALSE)</f>
        <v>1</v>
      </c>
      <c r="F32" s="26"/>
      <c r="G32" s="15"/>
      <c r="H32" s="15"/>
      <c r="I32" s="15">
        <f t="shared" si="6"/>
        <v>1</v>
      </c>
      <c r="J32" s="39">
        <f t="shared" si="0"/>
        <v>0.111111111111111</v>
      </c>
      <c r="K32" s="40">
        <v>20</v>
      </c>
      <c r="L32" s="15">
        <f>P32-草稿!P32</f>
        <v>0</v>
      </c>
      <c r="M32" s="15">
        <f>VLOOKUP(B32,草稿!$AR:$AV,5,FALSE)/10000</f>
        <v>0</v>
      </c>
      <c r="N32" s="15"/>
      <c r="O32" s="26"/>
      <c r="P32" s="15">
        <f t="shared" si="1"/>
        <v>0</v>
      </c>
      <c r="Q32" s="61">
        <f t="shared" si="2"/>
        <v>0</v>
      </c>
      <c r="R32" s="40">
        <v>1</v>
      </c>
      <c r="S32" s="62"/>
      <c r="T32" s="71"/>
      <c r="U32" s="71"/>
      <c r="V32" s="15">
        <f t="shared" si="3"/>
        <v>0</v>
      </c>
      <c r="W32" s="72">
        <f t="shared" si="4"/>
        <v>0</v>
      </c>
      <c r="X32" s="63">
        <f t="shared" si="5"/>
        <v>0.00555555555555556</v>
      </c>
    </row>
    <row r="33" ht="17.25" spans="1:24">
      <c r="A33" s="25"/>
      <c r="B33" s="13" t="s">
        <v>167</v>
      </c>
      <c r="C33" s="14">
        <v>9</v>
      </c>
      <c r="D33" s="15">
        <f>I33-草稿!I33</f>
        <v>6</v>
      </c>
      <c r="E33" s="15">
        <f>VLOOKUP(B33,草稿!$AR:$AV,4,FALSE)</f>
        <v>6</v>
      </c>
      <c r="F33" s="26"/>
      <c r="G33" s="15"/>
      <c r="H33" s="15"/>
      <c r="I33" s="15">
        <f t="shared" si="6"/>
        <v>6</v>
      </c>
      <c r="J33" s="39">
        <f t="shared" si="0"/>
        <v>0.666666666666667</v>
      </c>
      <c r="K33" s="40">
        <v>50</v>
      </c>
      <c r="L33" s="15">
        <f>P33-草稿!P33</f>
        <v>1.4</v>
      </c>
      <c r="M33" s="15">
        <f>VLOOKUP(B33,草稿!$AR:$AV,5,FALSE)/10000</f>
        <v>3.6</v>
      </c>
      <c r="N33" s="15"/>
      <c r="O33" s="26"/>
      <c r="P33" s="15">
        <f t="shared" si="1"/>
        <v>3.6</v>
      </c>
      <c r="Q33" s="61">
        <f t="shared" si="2"/>
        <v>0.072</v>
      </c>
      <c r="R33" s="40">
        <v>1</v>
      </c>
      <c r="S33" s="62"/>
      <c r="T33" s="71"/>
      <c r="U33" s="71"/>
      <c r="V33" s="15">
        <f t="shared" si="3"/>
        <v>0</v>
      </c>
      <c r="W33" s="72">
        <f t="shared" si="4"/>
        <v>0</v>
      </c>
      <c r="X33" s="63">
        <f t="shared" si="5"/>
        <v>0.0369333333333333</v>
      </c>
    </row>
    <row r="34" ht="17.25" spans="1:24">
      <c r="A34" s="25"/>
      <c r="B34" s="13" t="s">
        <v>90</v>
      </c>
      <c r="C34" s="14">
        <v>17</v>
      </c>
      <c r="D34" s="15">
        <f>I34-草稿!I34</f>
        <v>0</v>
      </c>
      <c r="E34" s="15">
        <f>VLOOKUP(B34,草稿!$AR:$AV,4,FALSE)</f>
        <v>0</v>
      </c>
      <c r="F34" s="26"/>
      <c r="G34" s="15"/>
      <c r="H34" s="15"/>
      <c r="I34" s="15">
        <f t="shared" si="6"/>
        <v>0</v>
      </c>
      <c r="J34" s="39">
        <f t="shared" si="0"/>
        <v>0</v>
      </c>
      <c r="K34" s="40">
        <v>50</v>
      </c>
      <c r="L34" s="15">
        <f>P34-草稿!P34</f>
        <v>1</v>
      </c>
      <c r="M34" s="15">
        <f>VLOOKUP(B34,草稿!$AR:$AV,5,FALSE)/10000</f>
        <v>2.988</v>
      </c>
      <c r="N34" s="15"/>
      <c r="O34" s="26"/>
      <c r="P34" s="15">
        <f t="shared" si="1"/>
        <v>2.988</v>
      </c>
      <c r="Q34" s="61">
        <f t="shared" si="2"/>
        <v>0.05976</v>
      </c>
      <c r="R34" s="40">
        <v>1</v>
      </c>
      <c r="S34" s="62"/>
      <c r="T34" s="71"/>
      <c r="U34" s="71"/>
      <c r="V34" s="15">
        <f t="shared" si="3"/>
        <v>0</v>
      </c>
      <c r="W34" s="72">
        <f t="shared" si="4"/>
        <v>0</v>
      </c>
      <c r="X34" s="63">
        <f t="shared" si="5"/>
        <v>0.002988</v>
      </c>
    </row>
    <row r="35" ht="17.25" spans="1:24">
      <c r="A35" s="25"/>
      <c r="B35" s="13" t="s">
        <v>102</v>
      </c>
      <c r="C35" s="14">
        <v>9</v>
      </c>
      <c r="D35" s="15">
        <f>I35-草稿!I35</f>
        <v>0</v>
      </c>
      <c r="E35" s="15">
        <f>VLOOKUP(B35,草稿!$AR:$AV,4,FALSE)</f>
        <v>0</v>
      </c>
      <c r="F35" s="26"/>
      <c r="G35" s="15"/>
      <c r="H35" s="15"/>
      <c r="I35" s="15">
        <f t="shared" si="6"/>
        <v>0</v>
      </c>
      <c r="J35" s="39">
        <f t="shared" si="0"/>
        <v>0</v>
      </c>
      <c r="K35" s="40">
        <v>170</v>
      </c>
      <c r="L35" s="15">
        <f>P35-草稿!P35</f>
        <v>5.78</v>
      </c>
      <c r="M35" s="15">
        <f>VLOOKUP(B35,草稿!$AR:$AV,5,FALSE)/10000</f>
        <v>9.3962</v>
      </c>
      <c r="N35" s="15"/>
      <c r="O35" s="26"/>
      <c r="P35" s="15">
        <f t="shared" si="1"/>
        <v>9.3962</v>
      </c>
      <c r="Q35" s="61">
        <f t="shared" si="2"/>
        <v>0.0552717647058824</v>
      </c>
      <c r="R35" s="40">
        <v>1</v>
      </c>
      <c r="S35" s="62"/>
      <c r="T35" s="71"/>
      <c r="U35" s="71"/>
      <c r="V35" s="15">
        <f t="shared" si="3"/>
        <v>0</v>
      </c>
      <c r="W35" s="72">
        <f t="shared" si="4"/>
        <v>0</v>
      </c>
      <c r="X35" s="63">
        <f t="shared" si="5"/>
        <v>0.00276358823529412</v>
      </c>
    </row>
    <row r="36" ht="17.25" spans="1:24">
      <c r="A36" s="25"/>
      <c r="B36" s="17" t="s">
        <v>61</v>
      </c>
      <c r="C36" s="18">
        <v>9</v>
      </c>
      <c r="D36" s="15">
        <f>I36-草稿!I36</f>
        <v>0</v>
      </c>
      <c r="E36" s="15">
        <f>VLOOKUP(B36,草稿!$AR:$AV,4,FALSE)</f>
        <v>0</v>
      </c>
      <c r="F36" s="19"/>
      <c r="G36" s="15"/>
      <c r="H36" s="15"/>
      <c r="I36" s="15">
        <f t="shared" si="6"/>
        <v>0</v>
      </c>
      <c r="J36" s="39">
        <f t="shared" si="0"/>
        <v>0</v>
      </c>
      <c r="K36" s="43">
        <v>60</v>
      </c>
      <c r="L36" s="15">
        <f>P36-草稿!P36</f>
        <v>1</v>
      </c>
      <c r="M36" s="15">
        <f>VLOOKUP(B36,草稿!$AR:$AV,5,FALSE)/10000</f>
        <v>1</v>
      </c>
      <c r="N36" s="15"/>
      <c r="O36" s="26"/>
      <c r="P36" s="15">
        <f t="shared" si="1"/>
        <v>1</v>
      </c>
      <c r="Q36" s="61">
        <f t="shared" si="2"/>
        <v>0.0166666666666667</v>
      </c>
      <c r="R36" s="40">
        <v>1</v>
      </c>
      <c r="S36" s="62"/>
      <c r="T36" s="71"/>
      <c r="U36" s="71"/>
      <c r="V36" s="15">
        <f t="shared" si="3"/>
        <v>0</v>
      </c>
      <c r="W36" s="72">
        <f t="shared" si="4"/>
        <v>0</v>
      </c>
      <c r="X36" s="63">
        <f t="shared" si="5"/>
        <v>0.000833333333333333</v>
      </c>
    </row>
    <row r="37" ht="18" spans="1:24">
      <c r="A37" s="27"/>
      <c r="B37" s="28" t="s">
        <v>199</v>
      </c>
      <c r="C37" s="29">
        <v>9</v>
      </c>
      <c r="D37" s="23">
        <f>I37-草稿!I37</f>
        <v>0</v>
      </c>
      <c r="E37" s="15">
        <f>VLOOKUP(B37,草稿!$AR:$AV,4,FALSE)</f>
        <v>0</v>
      </c>
      <c r="F37" s="30"/>
      <c r="G37" s="23"/>
      <c r="H37" s="23"/>
      <c r="I37" s="23">
        <f t="shared" si="6"/>
        <v>0</v>
      </c>
      <c r="J37" s="46">
        <f t="shared" si="0"/>
        <v>0</v>
      </c>
      <c r="K37" s="47">
        <v>30</v>
      </c>
      <c r="L37" s="23">
        <f>P37-草稿!P37</f>
        <v>0</v>
      </c>
      <c r="M37" s="15">
        <f>VLOOKUP(B37,草稿!$AR:$AV,5,FALSE)/10000</f>
        <v>0</v>
      </c>
      <c r="N37" s="23"/>
      <c r="O37" s="30"/>
      <c r="P37" s="23">
        <f t="shared" si="1"/>
        <v>0</v>
      </c>
      <c r="Q37" s="73">
        <f t="shared" si="2"/>
        <v>0</v>
      </c>
      <c r="R37" s="47">
        <v>1</v>
      </c>
      <c r="S37" s="68"/>
      <c r="T37" s="74"/>
      <c r="U37" s="74"/>
      <c r="V37" s="23">
        <f t="shared" si="3"/>
        <v>0</v>
      </c>
      <c r="W37" s="75">
        <f t="shared" si="4"/>
        <v>0</v>
      </c>
      <c r="X37" s="76">
        <f t="shared" si="5"/>
        <v>0</v>
      </c>
    </row>
    <row r="38" ht="18" spans="1:24">
      <c r="A38" s="25" t="s">
        <v>227</v>
      </c>
      <c r="B38" s="13" t="s">
        <v>93</v>
      </c>
      <c r="C38" s="14">
        <v>9</v>
      </c>
      <c r="D38" s="15">
        <f>I38-草稿!I38</f>
        <v>2</v>
      </c>
      <c r="E38" s="15">
        <f>VLOOKUP(B38,草稿!$AR:$AV,4,FALSE)</f>
        <v>8</v>
      </c>
      <c r="F38" s="26"/>
      <c r="G38" s="15"/>
      <c r="H38" s="15"/>
      <c r="I38" s="15">
        <f t="shared" si="6"/>
        <v>8</v>
      </c>
      <c r="J38" s="39">
        <f t="shared" si="0"/>
        <v>0.888888888888889</v>
      </c>
      <c r="K38" s="40">
        <v>30</v>
      </c>
      <c r="L38" s="15">
        <f>P38-草稿!P38</f>
        <v>2</v>
      </c>
      <c r="M38" s="15">
        <f>VLOOKUP(B38,草稿!$AR:$AV,5,FALSE)/10000</f>
        <v>8.4</v>
      </c>
      <c r="N38" s="15"/>
      <c r="O38" s="26"/>
      <c r="P38" s="15">
        <f t="shared" si="1"/>
        <v>8.4</v>
      </c>
      <c r="Q38" s="61">
        <f t="shared" si="2"/>
        <v>0.28</v>
      </c>
      <c r="R38" s="40">
        <v>1</v>
      </c>
      <c r="S38" s="62"/>
      <c r="T38" s="71"/>
      <c r="U38" s="71"/>
      <c r="V38" s="15">
        <f t="shared" si="3"/>
        <v>0</v>
      </c>
      <c r="W38" s="72">
        <f t="shared" si="4"/>
        <v>0</v>
      </c>
      <c r="X38" s="63">
        <f t="shared" si="5"/>
        <v>0.0584444444444445</v>
      </c>
    </row>
    <row r="39" ht="17.25" spans="1:24">
      <c r="A39" s="25"/>
      <c r="B39" s="13" t="s">
        <v>241</v>
      </c>
      <c r="C39" s="14">
        <v>9</v>
      </c>
      <c r="D39" s="15">
        <f>I39-草稿!I39</f>
        <v>2</v>
      </c>
      <c r="E39" s="15">
        <f>VLOOKUP(B39,草稿!$AR:$AV,4,FALSE)</f>
        <v>5</v>
      </c>
      <c r="F39" s="26"/>
      <c r="G39" s="15"/>
      <c r="H39" s="15"/>
      <c r="I39" s="15">
        <f t="shared" si="6"/>
        <v>5</v>
      </c>
      <c r="J39" s="39">
        <f t="shared" si="0"/>
        <v>0.555555555555556</v>
      </c>
      <c r="K39" s="40">
        <v>40</v>
      </c>
      <c r="L39" s="15">
        <f>P39-草稿!P39</f>
        <v>0</v>
      </c>
      <c r="M39" s="15">
        <f>VLOOKUP(B39,草稿!$AR:$AV,5,FALSE)/10000</f>
        <v>5</v>
      </c>
      <c r="N39" s="15">
        <v>10</v>
      </c>
      <c r="O39" s="26"/>
      <c r="P39" s="15">
        <f t="shared" si="1"/>
        <v>15</v>
      </c>
      <c r="Q39" s="61">
        <f t="shared" si="2"/>
        <v>0.375</v>
      </c>
      <c r="R39" s="40">
        <v>1</v>
      </c>
      <c r="S39" s="62"/>
      <c r="T39" s="71"/>
      <c r="U39" s="71"/>
      <c r="V39" s="15">
        <f t="shared" si="3"/>
        <v>0</v>
      </c>
      <c r="W39" s="72">
        <f t="shared" si="4"/>
        <v>0</v>
      </c>
      <c r="X39" s="63">
        <f t="shared" si="5"/>
        <v>0.0465277777777778</v>
      </c>
    </row>
    <row r="40" ht="17.25" spans="1:24">
      <c r="A40" s="25"/>
      <c r="B40" s="13" t="s">
        <v>225</v>
      </c>
      <c r="C40" s="14">
        <v>9</v>
      </c>
      <c r="D40" s="15">
        <f>I40-草稿!I40</f>
        <v>3</v>
      </c>
      <c r="E40" s="15">
        <f>VLOOKUP(B40,草稿!$AR:$AV,4,FALSE)</f>
        <v>7</v>
      </c>
      <c r="F40" s="26"/>
      <c r="G40" s="15"/>
      <c r="H40" s="15"/>
      <c r="I40" s="15">
        <f t="shared" si="6"/>
        <v>7</v>
      </c>
      <c r="J40" s="39">
        <f t="shared" si="0"/>
        <v>0.777777777777778</v>
      </c>
      <c r="K40" s="40">
        <v>20</v>
      </c>
      <c r="L40" s="15">
        <f>P40-草稿!P40</f>
        <v>0</v>
      </c>
      <c r="M40" s="15">
        <f>VLOOKUP(B40,草稿!$AR:$AV,5,FALSE)/10000</f>
        <v>0.6</v>
      </c>
      <c r="N40" s="15"/>
      <c r="O40" s="26"/>
      <c r="P40" s="15">
        <f t="shared" si="1"/>
        <v>0.6</v>
      </c>
      <c r="Q40" s="61">
        <f t="shared" si="2"/>
        <v>0.03</v>
      </c>
      <c r="R40" s="40">
        <v>1</v>
      </c>
      <c r="S40" s="62"/>
      <c r="T40" s="71"/>
      <c r="U40" s="71"/>
      <c r="V40" s="15">
        <f t="shared" si="3"/>
        <v>0</v>
      </c>
      <c r="W40" s="72">
        <f t="shared" si="4"/>
        <v>0</v>
      </c>
      <c r="X40" s="63">
        <f t="shared" si="5"/>
        <v>0.0403888888888889</v>
      </c>
    </row>
    <row r="41" ht="17.25" spans="1:24">
      <c r="A41" s="25"/>
      <c r="B41" s="13" t="s">
        <v>82</v>
      </c>
      <c r="C41" s="14">
        <v>9</v>
      </c>
      <c r="D41" s="15">
        <f>I41-草稿!I41</f>
        <v>1</v>
      </c>
      <c r="E41" s="15">
        <f>VLOOKUP(B41,草稿!$AR:$AV,4,FALSE)</f>
        <v>1</v>
      </c>
      <c r="F41" s="26"/>
      <c r="G41" s="15"/>
      <c r="H41" s="15"/>
      <c r="I41" s="15">
        <f t="shared" si="6"/>
        <v>1</v>
      </c>
      <c r="J41" s="39">
        <f t="shared" si="0"/>
        <v>0.111111111111111</v>
      </c>
      <c r="K41" s="40">
        <v>20</v>
      </c>
      <c r="L41" s="15">
        <f>P41-草稿!P41</f>
        <v>1.3</v>
      </c>
      <c r="M41" s="15">
        <f>VLOOKUP(B41,草稿!$AR:$AV,5,FALSE)/10000</f>
        <v>1.3</v>
      </c>
      <c r="N41" s="15">
        <v>5</v>
      </c>
      <c r="O41" s="26"/>
      <c r="P41" s="15">
        <f t="shared" si="1"/>
        <v>6.3</v>
      </c>
      <c r="Q41" s="61">
        <f t="shared" si="2"/>
        <v>0.315</v>
      </c>
      <c r="R41" s="40">
        <v>1</v>
      </c>
      <c r="S41" s="62"/>
      <c r="T41" s="71"/>
      <c r="U41" s="71"/>
      <c r="V41" s="15">
        <f t="shared" si="3"/>
        <v>0</v>
      </c>
      <c r="W41" s="72">
        <f t="shared" si="4"/>
        <v>0</v>
      </c>
      <c r="X41" s="63">
        <f t="shared" si="5"/>
        <v>0.0213055555555556</v>
      </c>
    </row>
    <row r="42" ht="17.25" spans="1:24">
      <c r="A42" s="25"/>
      <c r="B42" s="13" t="s">
        <v>128</v>
      </c>
      <c r="C42" s="14">
        <v>9</v>
      </c>
      <c r="D42" s="15">
        <f>I42-草稿!I42</f>
        <v>-1</v>
      </c>
      <c r="E42" s="15">
        <f>VLOOKUP(B42,草稿!$AR:$AV,4,FALSE)</f>
        <v>0</v>
      </c>
      <c r="F42" s="26"/>
      <c r="G42" s="15"/>
      <c r="H42" s="15"/>
      <c r="I42" s="15">
        <f t="shared" si="6"/>
        <v>0</v>
      </c>
      <c r="J42" s="39">
        <f t="shared" si="0"/>
        <v>0</v>
      </c>
      <c r="K42" s="40">
        <v>40</v>
      </c>
      <c r="L42" s="15">
        <f>P42-草稿!P42</f>
        <v>0</v>
      </c>
      <c r="M42" s="15">
        <f>VLOOKUP(B42,草稿!$AR:$AV,5,FALSE)/10000</f>
        <v>5</v>
      </c>
      <c r="N42" s="15">
        <v>0</v>
      </c>
      <c r="O42" s="26"/>
      <c r="P42" s="15">
        <f t="shared" si="1"/>
        <v>5</v>
      </c>
      <c r="Q42" s="61">
        <f t="shared" si="2"/>
        <v>0.125</v>
      </c>
      <c r="R42" s="40">
        <v>1</v>
      </c>
      <c r="S42" s="62"/>
      <c r="T42" s="71"/>
      <c r="U42" s="71"/>
      <c r="V42" s="15">
        <f t="shared" si="3"/>
        <v>0</v>
      </c>
      <c r="W42" s="72">
        <f t="shared" si="4"/>
        <v>0</v>
      </c>
      <c r="X42" s="63">
        <f t="shared" si="5"/>
        <v>0.00625</v>
      </c>
    </row>
    <row r="43" ht="17.25" spans="1:24">
      <c r="A43" s="25"/>
      <c r="B43" s="13" t="s">
        <v>159</v>
      </c>
      <c r="C43" s="14">
        <v>9</v>
      </c>
      <c r="D43" s="15">
        <f>I43-草稿!I43</f>
        <v>0</v>
      </c>
      <c r="E43" s="15">
        <f>VLOOKUP(B43,草稿!$AR:$AV,4,FALSE)</f>
        <v>1</v>
      </c>
      <c r="F43" s="26"/>
      <c r="G43" s="15"/>
      <c r="H43" s="15"/>
      <c r="I43" s="15">
        <f t="shared" si="6"/>
        <v>1</v>
      </c>
      <c r="J43" s="39">
        <f t="shared" si="0"/>
        <v>0.111111111111111</v>
      </c>
      <c r="K43" s="40">
        <v>40</v>
      </c>
      <c r="L43" s="15">
        <f>P43-草稿!P43</f>
        <v>2</v>
      </c>
      <c r="M43" s="15">
        <f>VLOOKUP(B43,草稿!$AR:$AV,5,FALSE)/10000</f>
        <v>4</v>
      </c>
      <c r="N43" s="15"/>
      <c r="O43" s="26"/>
      <c r="P43" s="15">
        <f t="shared" si="1"/>
        <v>4</v>
      </c>
      <c r="Q43" s="61">
        <f t="shared" si="2"/>
        <v>0.1</v>
      </c>
      <c r="R43" s="40">
        <v>1</v>
      </c>
      <c r="S43" s="62"/>
      <c r="T43" s="71"/>
      <c r="U43" s="71"/>
      <c r="V43" s="15">
        <f t="shared" si="3"/>
        <v>0</v>
      </c>
      <c r="W43" s="72">
        <f t="shared" si="4"/>
        <v>0</v>
      </c>
      <c r="X43" s="63">
        <f t="shared" si="5"/>
        <v>0.0105555555555556</v>
      </c>
    </row>
    <row r="44" ht="17.25" spans="1:24">
      <c r="A44" s="25"/>
      <c r="B44" s="13" t="s">
        <v>182</v>
      </c>
      <c r="C44" s="14">
        <v>12</v>
      </c>
      <c r="D44" s="15">
        <f>I44-草稿!I44</f>
        <v>12</v>
      </c>
      <c r="E44" s="15">
        <f>VLOOKUP(B44,草稿!$AR:$AV,4,FALSE)</f>
        <v>6</v>
      </c>
      <c r="F44" s="26">
        <v>6</v>
      </c>
      <c r="G44" s="15"/>
      <c r="H44" s="15"/>
      <c r="I44" s="15">
        <f t="shared" si="6"/>
        <v>12</v>
      </c>
      <c r="J44" s="39">
        <f t="shared" si="0"/>
        <v>1</v>
      </c>
      <c r="K44" s="40">
        <v>50</v>
      </c>
      <c r="L44" s="15">
        <f>P44-草稿!P44</f>
        <v>0</v>
      </c>
      <c r="M44" s="15">
        <f>VLOOKUP(B44,草稿!$AR:$AV,5,FALSE)/10000</f>
        <v>5.8</v>
      </c>
      <c r="N44" s="15"/>
      <c r="O44" s="26"/>
      <c r="P44" s="15">
        <f t="shared" si="1"/>
        <v>5.8</v>
      </c>
      <c r="Q44" s="61">
        <f t="shared" si="2"/>
        <v>0.116</v>
      </c>
      <c r="R44" s="40">
        <v>1</v>
      </c>
      <c r="S44" s="62"/>
      <c r="T44" s="71">
        <v>1</v>
      </c>
      <c r="U44" s="71"/>
      <c r="V44" s="15">
        <f t="shared" si="3"/>
        <v>1</v>
      </c>
      <c r="W44" s="72">
        <f t="shared" si="4"/>
        <v>1</v>
      </c>
      <c r="X44" s="63">
        <f t="shared" si="5"/>
        <v>0.1058</v>
      </c>
    </row>
    <row r="45" ht="17.25" spans="1:24">
      <c r="A45" s="25"/>
      <c r="B45" s="17" t="s">
        <v>213</v>
      </c>
      <c r="C45" s="14">
        <v>9</v>
      </c>
      <c r="D45" s="15">
        <f>I45-草稿!I45</f>
        <v>1</v>
      </c>
      <c r="E45" s="15">
        <f>VLOOKUP(B45,草稿!$AR:$AV,4,FALSE)</f>
        <v>2</v>
      </c>
      <c r="F45" s="26"/>
      <c r="G45" s="15"/>
      <c r="H45" s="15"/>
      <c r="I45" s="15">
        <f t="shared" si="6"/>
        <v>2</v>
      </c>
      <c r="J45" s="39">
        <f t="shared" si="0"/>
        <v>0.222222222222222</v>
      </c>
      <c r="K45" s="40">
        <v>30</v>
      </c>
      <c r="L45" s="15">
        <f>P45-草稿!P45</f>
        <v>0</v>
      </c>
      <c r="M45" s="15">
        <f>VLOOKUP(B45,草稿!$AR:$AV,5,FALSE)/10000</f>
        <v>0</v>
      </c>
      <c r="N45" s="15"/>
      <c r="O45" s="26"/>
      <c r="P45" s="15">
        <f t="shared" si="1"/>
        <v>0</v>
      </c>
      <c r="Q45" s="61">
        <f t="shared" si="2"/>
        <v>0</v>
      </c>
      <c r="R45" s="40">
        <v>1</v>
      </c>
      <c r="S45" s="62"/>
      <c r="T45" s="71"/>
      <c r="U45" s="71"/>
      <c r="V45" s="15">
        <f t="shared" si="3"/>
        <v>0</v>
      </c>
      <c r="W45" s="72">
        <f t="shared" si="4"/>
        <v>0</v>
      </c>
      <c r="X45" s="63">
        <f t="shared" si="5"/>
        <v>0.0111111111111111</v>
      </c>
    </row>
    <row r="46" ht="17.25" spans="1:24">
      <c r="A46" s="25"/>
      <c r="B46" s="13" t="s">
        <v>229</v>
      </c>
      <c r="C46" s="14">
        <v>9</v>
      </c>
      <c r="D46" s="15">
        <f>I46-草稿!I46</f>
        <v>1</v>
      </c>
      <c r="E46" s="15">
        <f>VLOOKUP(B46,草稿!$AR:$AV,4,FALSE)</f>
        <v>1</v>
      </c>
      <c r="F46" s="26"/>
      <c r="G46" s="15"/>
      <c r="H46" s="15"/>
      <c r="I46" s="15">
        <f t="shared" si="6"/>
        <v>1</v>
      </c>
      <c r="J46" s="39">
        <f t="shared" si="0"/>
        <v>0.111111111111111</v>
      </c>
      <c r="K46" s="40">
        <v>20</v>
      </c>
      <c r="L46" s="15">
        <f>P46-草稿!P46</f>
        <v>0</v>
      </c>
      <c r="M46" s="15">
        <f>VLOOKUP(B46,草稿!$AR:$AV,5,FALSE)/10000</f>
        <v>0</v>
      </c>
      <c r="N46" s="15"/>
      <c r="O46" s="26"/>
      <c r="P46" s="15">
        <f t="shared" si="1"/>
        <v>0</v>
      </c>
      <c r="Q46" s="61">
        <f t="shared" si="2"/>
        <v>0</v>
      </c>
      <c r="R46" s="40">
        <v>1</v>
      </c>
      <c r="S46" s="62"/>
      <c r="T46" s="71"/>
      <c r="U46" s="71"/>
      <c r="V46" s="15">
        <f t="shared" si="3"/>
        <v>0</v>
      </c>
      <c r="W46" s="72">
        <f t="shared" si="4"/>
        <v>0</v>
      </c>
      <c r="X46" s="63">
        <f t="shared" si="5"/>
        <v>0.00555555555555556</v>
      </c>
    </row>
    <row r="47" ht="18" spans="1:24">
      <c r="A47" s="31"/>
      <c r="B47" s="32" t="s">
        <v>133</v>
      </c>
      <c r="C47" s="14">
        <v>9</v>
      </c>
      <c r="D47" s="15">
        <f>I47-草稿!I47</f>
        <v>0</v>
      </c>
      <c r="E47" s="15">
        <f>VLOOKUP(B47,草稿!$AR:$AV,4,FALSE)</f>
        <v>0</v>
      </c>
      <c r="F47" s="26"/>
      <c r="G47" s="15"/>
      <c r="H47" s="15"/>
      <c r="I47" s="15">
        <f t="shared" si="6"/>
        <v>0</v>
      </c>
      <c r="J47" s="48">
        <f t="shared" si="0"/>
        <v>0</v>
      </c>
      <c r="K47" s="40">
        <v>30</v>
      </c>
      <c r="L47" s="49">
        <f>P47-草稿!P47</f>
        <v>2.5</v>
      </c>
      <c r="M47" s="15">
        <f>VLOOKUP(B47,草稿!$AR:$AV,5,FALSE)/10000</f>
        <v>0</v>
      </c>
      <c r="N47" s="15">
        <v>2.5</v>
      </c>
      <c r="O47" s="26"/>
      <c r="P47" s="15">
        <f t="shared" si="1"/>
        <v>2.5</v>
      </c>
      <c r="Q47" s="61">
        <f t="shared" si="2"/>
        <v>0.0833333333333333</v>
      </c>
      <c r="R47" s="40">
        <v>1</v>
      </c>
      <c r="S47" s="62"/>
      <c r="T47" s="71"/>
      <c r="U47" s="71"/>
      <c r="V47" s="15">
        <f t="shared" si="3"/>
        <v>0</v>
      </c>
      <c r="W47" s="72">
        <f t="shared" si="4"/>
        <v>0</v>
      </c>
      <c r="X47" s="63">
        <f t="shared" si="5"/>
        <v>0.00416666666666667</v>
      </c>
    </row>
    <row r="48" ht="18.75" spans="1:24">
      <c r="A48" s="33" t="s">
        <v>264</v>
      </c>
      <c r="B48" s="34"/>
      <c r="C48" s="35">
        <f t="shared" ref="C48:I48" si="7">SUM(C4:C47)</f>
        <v>686</v>
      </c>
      <c r="D48" s="36">
        <f t="shared" si="7"/>
        <v>62</v>
      </c>
      <c r="E48" s="15">
        <f t="shared" si="7"/>
        <v>123</v>
      </c>
      <c r="F48" s="36">
        <f t="shared" si="7"/>
        <v>100</v>
      </c>
      <c r="G48" s="36">
        <f t="shared" si="7"/>
        <v>0</v>
      </c>
      <c r="H48" s="36">
        <f t="shared" si="7"/>
        <v>0</v>
      </c>
      <c r="I48" s="36">
        <f t="shared" si="7"/>
        <v>223</v>
      </c>
      <c r="J48" s="50">
        <f t="shared" si="0"/>
        <v>0.325072886297376</v>
      </c>
      <c r="K48" s="35">
        <f t="shared" ref="K48:P48" si="8">SUM(K4:K47)</f>
        <v>3410</v>
      </c>
      <c r="L48" s="49">
        <f t="shared" si="8"/>
        <v>216.876</v>
      </c>
      <c r="M48" s="15">
        <f t="shared" si="8"/>
        <v>693.0885</v>
      </c>
      <c r="N48" s="36">
        <f t="shared" si="8"/>
        <v>56.6921</v>
      </c>
      <c r="O48" s="36">
        <f t="shared" si="8"/>
        <v>0</v>
      </c>
      <c r="P48" s="36">
        <f t="shared" si="8"/>
        <v>749.7806</v>
      </c>
      <c r="Q48" s="77">
        <f t="shared" si="2"/>
        <v>0.219877008797654</v>
      </c>
      <c r="R48" s="78">
        <f t="shared" ref="R48:V48" si="9">SUM(R4:R47)</f>
        <v>57</v>
      </c>
      <c r="S48" s="79">
        <f t="shared" si="9"/>
        <v>4</v>
      </c>
      <c r="T48" s="79">
        <f t="shared" si="9"/>
        <v>44</v>
      </c>
      <c r="U48" s="79">
        <f t="shared" si="9"/>
        <v>0</v>
      </c>
      <c r="V48" s="79">
        <f t="shared" si="9"/>
        <v>48</v>
      </c>
      <c r="W48" s="77">
        <f t="shared" si="4"/>
        <v>0.842105263157895</v>
      </c>
      <c r="X48" s="80">
        <f t="shared" si="5"/>
        <v>0.0693527579126462</v>
      </c>
    </row>
    <row r="51" spans="1:3">
      <c r="A51" t="s">
        <v>1065</v>
      </c>
      <c r="B51" t="s">
        <v>39</v>
      </c>
      <c r="C51" t="s">
        <v>1066</v>
      </c>
    </row>
    <row r="52" spans="1:3">
      <c r="A52" t="s">
        <v>1067</v>
      </c>
      <c r="B52" t="s">
        <v>1068</v>
      </c>
      <c r="C52" t="s">
        <v>1069</v>
      </c>
    </row>
    <row r="53" spans="1:3">
      <c r="A53" t="s">
        <v>1070</v>
      </c>
      <c r="B53" t="s">
        <v>1071</v>
      </c>
      <c r="C53" t="s">
        <v>1072</v>
      </c>
    </row>
    <row r="54" spans="1:3">
      <c r="A54" t="s">
        <v>1073</v>
      </c>
      <c r="B54" t="s">
        <v>1074</v>
      </c>
      <c r="C54" t="s">
        <v>1075</v>
      </c>
    </row>
    <row r="55" spans="1:3">
      <c r="A55" t="s">
        <v>1076</v>
      </c>
      <c r="B55" t="s">
        <v>1077</v>
      </c>
      <c r="C55" t="s">
        <v>1078</v>
      </c>
    </row>
  </sheetData>
  <mergeCells count="11">
    <mergeCell ref="A1:X1"/>
    <mergeCell ref="C2:J2"/>
    <mergeCell ref="K2:Q2"/>
    <mergeCell ref="R2:W2"/>
    <mergeCell ref="A48:B48"/>
    <mergeCell ref="A2:A3"/>
    <mergeCell ref="A4:A18"/>
    <mergeCell ref="A19:A37"/>
    <mergeCell ref="A38:A47"/>
    <mergeCell ref="B2:B3"/>
    <mergeCell ref="X2:X3"/>
  </mergeCells>
  <conditionalFormatting sqref="D4:D47">
    <cfRule type="cellIs" dxfId="0" priority="2" operator="greaterThan">
      <formula>0</formula>
    </cfRule>
  </conditionalFormatting>
  <conditionalFormatting sqref="E4:E48">
    <cfRule type="cellIs" dxfId="1" priority="6" operator="equal">
      <formula>0</formula>
    </cfRule>
  </conditionalFormatting>
  <conditionalFormatting sqref="I4:I47">
    <cfRule type="cellIs" dxfId="2" priority="4" operator="equal">
      <formula>0</formula>
    </cfRule>
  </conditionalFormatting>
  <conditionalFormatting sqref="J4:J47">
    <cfRule type="dataBar" priority="13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{f12aa965-d5df-4c0f-93f9-9d3473473141}</x14:id>
        </ext>
      </extLst>
    </cfRule>
    <cfRule type="dataBar" priority="14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{51c967d0-57d7-472a-963f-7cc8c593b9d3}</x14:id>
        </ext>
      </extLst>
    </cfRule>
    <cfRule type="dataBar" priority="15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{b1240f0e-5fae-4fa5-87d5-58ed4fdc1a20}</x14:id>
        </ext>
      </extLst>
    </cfRule>
    <cfRule type="dataBar" priority="16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{44a7b8db-1093-4f41-95aa-9846cff60d94}</x14:id>
        </ext>
      </extLst>
    </cfRule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{c178f076-b52c-4aa7-8d98-79d77e225c1a}</x14:id>
        </ext>
      </extLst>
    </cfRule>
  </conditionalFormatting>
  <conditionalFormatting sqref="L4:L48">
    <cfRule type="cellIs" dxfId="0" priority="1" operator="greaterThan">
      <formula>0</formula>
    </cfRule>
  </conditionalFormatting>
  <conditionalFormatting sqref="P4:P47">
    <cfRule type="cellIs" dxfId="1" priority="7" operator="equal">
      <formula>0</formula>
    </cfRule>
  </conditionalFormatting>
  <conditionalFormatting sqref="V4:V47">
    <cfRule type="cellIs" dxfId="2" priority="3" operator="equal">
      <formula>0</formula>
    </cfRule>
  </conditionalFormatting>
  <conditionalFormatting sqref="X4:X47">
    <cfRule type="top10" dxfId="3" priority="5" rank="10"/>
  </conditionalFormatting>
  <conditionalFormatting sqref="Q4:Q47 W4:W47">
    <cfRule type="dataBar" priority="8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{dde314f4-8cce-4525-a196-7906cd85c7ef}</x14:id>
        </ext>
      </extLst>
    </cfRule>
    <cfRule type="dataBar" priority="9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{330ba553-b49a-421a-bf36-e88bb3f512a0}</x14:id>
        </ext>
      </extLst>
    </cfRule>
    <cfRule type="dataBar" priority="10">
      <dataBar>
        <cfvo type="min"/>
        <cfvo type="max"/>
        <color theme="4"/>
      </dataBar>
      <extLst>
        <ext xmlns:x14="http://schemas.microsoft.com/office/spreadsheetml/2009/9/main" uri="{B025F937-C7B1-47D3-B67F-A62EFF666E3E}">
          <x14:id>{356375c0-75cb-4484-8e55-a7a10060be1d}</x14:id>
        </ext>
      </extLst>
    </cfRule>
    <cfRule type="dataBar" priority="11">
      <dataBar>
        <cfvo type="num" val="0"/>
        <cfvo type="num" val="1"/>
        <color rgb="FF638EC6"/>
      </dataBar>
      <extLst>
        <ext xmlns:x14="http://schemas.microsoft.com/office/spreadsheetml/2009/9/main" uri="{B025F937-C7B1-47D3-B67F-A62EFF666E3E}">
          <x14:id>{2a519b36-411c-4c02-8c2c-24dedc6b290f}</x14:id>
        </ext>
      </extLst>
    </cfRule>
    <cfRule type="dataBar" priority="1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{96c033d2-3adf-4027-8a5d-aa6a9058aee1}</x14:id>
        </ext>
      </extLst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12aa965-d5df-4c0f-93f9-9d3473473141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51c967d0-57d7-472a-963f-7cc8c593b9d3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b1240f0e-5fae-4fa5-87d5-58ed4fdc1a20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44a7b8db-1093-4f41-95aa-9846cff60d94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c178f076-b52c-4aa7-8d98-79d77e225c1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J4:J47</xm:sqref>
        </x14:conditionalFormatting>
        <x14:conditionalFormatting xmlns:xm="http://schemas.microsoft.com/office/excel/2006/main">
          <x14:cfRule type="dataBar" id="{dde314f4-8cce-4525-a196-7906cd85c7ef}">
            <x14:dataBar minLength="0" maxLength="10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30ba553-b49a-421a-bf36-e88bb3f512a0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356375c0-75cb-4484-8e55-a7a10060be1d}">
            <x14:dataBar minLength="0" maxLength="100">
              <x14:cfvo type="autoMin"/>
              <x14:cfvo type="autoMax"/>
              <x14:negativeFillColor rgb="FFFF0000"/>
              <x14:axisColor rgb="FF000000"/>
            </x14:dataBar>
          </x14:cfRule>
          <x14:cfRule type="dataBar" id="{2a519b36-411c-4c02-8c2c-24dedc6b290f}">
            <x14:dataBar minLength="0" maxLength="100" gradient="0">
              <x14:cfvo type="num">
                <xm:f>0</xm:f>
              </x14:cfvo>
              <x14:cfvo type="num">
                <xm:f>1</xm:f>
              </x14:cfvo>
              <x14:negativeFillColor rgb="FFFF0000"/>
              <x14:axisColor rgb="FF000000"/>
            </x14:dataBar>
          </x14:cfRule>
          <x14:cfRule type="dataBar" id="{96c033d2-3adf-4027-8a5d-aa6a9058aee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Q4:Q47 W4:W47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1129</vt:lpstr>
      <vt:lpstr>11月月报</vt:lpstr>
      <vt:lpstr>1203</vt:lpstr>
      <vt:lpstr>1204</vt:lpstr>
      <vt:lpstr>1205</vt:lpstr>
      <vt:lpstr>草稿</vt:lpstr>
      <vt:lpstr>1206 (2)</vt:lpstr>
      <vt:lpstr>1206</vt:lpstr>
      <vt:lpstr>1209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程鹏翔</cp:lastModifiedBy>
  <dcterms:created xsi:type="dcterms:W3CDTF">2024-12-02T07:00:00Z</dcterms:created>
  <dcterms:modified xsi:type="dcterms:W3CDTF">2024-12-10T09:54:03Z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2052-12.1.0.18912</vt:lpwstr>
  </property>
  <property fmtid="{D5CDD505-2E9C-101B-9397-08002B2CF9AE}" pid="3" name="ICV">
    <vt:lpwstr>43757554E1624C2C8321D1D91BED71D0</vt:lpwstr>
  </property>
</Properties>
</file>