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<sst xmlns="http://schemas.openxmlformats.org/spreadsheetml/2006/main" count="86" uniqueCount="39">
  <si>
    <t>零贷专营团队月度指标完成日报</t>
  </si>
  <si>
    <t>团队名称</t>
  </si>
  <si>
    <t>姓名</t>
  </si>
  <si>
    <t>按揭受理</t>
  </si>
  <si>
    <t>鑫e贷放款</t>
  </si>
  <si>
    <t>鑫e贷总授信（A/B款）</t>
  </si>
  <si>
    <t>财富转介户数</t>
  </si>
  <si>
    <t>企微添加户数</t>
  </si>
  <si>
    <t>指标</t>
  </si>
  <si>
    <t>昨日</t>
  </si>
  <si>
    <t>本月</t>
  </si>
  <si>
    <t>完成率</t>
  </si>
  <si>
    <t>报表完成数</t>
  </si>
  <si>
    <t>自然流量完成数</t>
  </si>
  <si>
    <t>线下贷款</t>
  </si>
  <si>
    <t>调整数</t>
  </si>
  <si>
    <t>外拓双算数</t>
  </si>
  <si>
    <t>自然流量</t>
  </si>
  <si>
    <t>按揭队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</si>
  <si>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</si>
  <si>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</si>
  <si>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</si>
  <si>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</si>
  <si>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</si>
  <si>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</si>
  <si>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</si>
  <si>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</si>
  <si>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</si>
  <si>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</si>
  <si>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合计</t>
  </si>
  <si>
    <t>非按揭队</t>
  </si>
  <si>
    <t>杨小东</t>
  </si>
  <si>
    <t>-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</si>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</sst>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2" applyNumberFormat="0" applyAlignment="0" applyProtection="0">
      <alignment vertical="center"/>
    </xf>
    <xf numFmtId="0" fontId="19" fillId="13" borderId="48" applyNumberFormat="0" applyAlignment="0" applyProtection="0">
      <alignment vertical="center"/>
    </xf>
    <xf numFmtId="0" fontId="20" fillId="14" borderId="5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54" applyNumberFormat="0" applyFill="0" applyAlignment="0" applyProtection="0">
      <alignment vertical="center"/>
    </xf>
    <xf numFmtId="0" fontId="22" fillId="0" borderId="5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76" fontId="3" fillId="0" borderId="14" xfId="0" applyNumberFormat="1" applyFont="1" applyFill="1" applyBorder="1" applyAlignment="1">
      <alignment horizontal="center" vertical="center" wrapText="1"/>
    </xf>
    <xf numFmtId="176" fontId="3" fillId="0" borderId="15" xfId="0" applyNumberFormat="1" applyFont="1" applyFill="1" applyBorder="1" applyAlignment="1">
      <alignment horizontal="center" vertical="center" wrapText="1"/>
    </xf>
    <xf numFmtId="176" fontId="3" fillId="0" borderId="16" xfId="0" applyNumberFormat="1" applyFont="1" applyFill="1" applyBorder="1" applyAlignment="1">
      <alignment horizontal="center" vertical="center" wrapText="1"/>
    </xf>
    <xf numFmtId="9" fontId="3" fillId="0" borderId="13" xfId="11" applyFont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176" fontId="3" fillId="0" borderId="18" xfId="0" applyNumberFormat="1" applyFont="1" applyFill="1" applyBorder="1" applyAlignment="1">
      <alignment horizontal="center" vertical="center" wrapText="1"/>
    </xf>
    <xf numFmtId="176" fontId="3" fillId="0" borderId="19" xfId="0" applyNumberFormat="1" applyFont="1" applyFill="1" applyBorder="1" applyAlignment="1">
      <alignment horizontal="center" vertical="center" wrapText="1"/>
    </xf>
    <xf numFmtId="176" fontId="4" fillId="0" borderId="16" xfId="0" applyNumberFormat="1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176" fontId="5" fillId="0" borderId="16" xfId="0" applyNumberFormat="1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176" fontId="4" fillId="0" borderId="20" xfId="0" applyNumberFormat="1" applyFont="1" applyFill="1" applyBorder="1" applyAlignment="1">
      <alignment horizontal="center" vertical="center" wrapText="1"/>
    </xf>
    <xf numFmtId="176" fontId="3" fillId="0" borderId="20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176" fontId="3" fillId="0" borderId="22" xfId="0" applyNumberFormat="1" applyFont="1" applyFill="1" applyBorder="1" applyAlignment="1">
      <alignment horizontal="center" vertical="center" wrapText="1"/>
    </xf>
    <xf numFmtId="176" fontId="5" fillId="0" borderId="20" xfId="0" applyNumberFormat="1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176" fontId="2" fillId="0" borderId="25" xfId="0" applyNumberFormat="1" applyFont="1" applyFill="1" applyBorder="1" applyAlignment="1">
      <alignment horizontal="center" vertical="center" wrapText="1"/>
    </xf>
    <xf numFmtId="176" fontId="2" fillId="0" borderId="26" xfId="0" applyNumberFormat="1" applyFont="1" applyFill="1" applyBorder="1" applyAlignment="1">
      <alignment horizontal="center" vertical="center" wrapText="1"/>
    </xf>
    <xf numFmtId="9" fontId="2" fillId="0" borderId="27" xfId="11" applyFont="1" applyBorder="1" applyAlignment="1">
      <alignment horizontal="center" vertical="center" wrapText="1"/>
    </xf>
    <xf numFmtId="176" fontId="3" fillId="0" borderId="28" xfId="0" applyNumberFormat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176" fontId="2" fillId="0" borderId="23" xfId="0" applyNumberFormat="1" applyFont="1" applyFill="1" applyBorder="1" applyAlignment="1">
      <alignment horizontal="center" vertical="center" wrapText="1"/>
    </xf>
    <xf numFmtId="176" fontId="2" fillId="0" borderId="29" xfId="0" applyNumberFormat="1" applyFont="1" applyFill="1" applyBorder="1" applyAlignment="1">
      <alignment horizontal="center" vertical="center" wrapText="1"/>
    </xf>
    <xf numFmtId="176" fontId="2" fillId="0" borderId="30" xfId="0" applyNumberFormat="1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176" fontId="2" fillId="3" borderId="33" xfId="0" applyNumberFormat="1" applyFont="1" applyFill="1" applyBorder="1" applyAlignment="1">
      <alignment horizontal="center" vertical="center" wrapText="1"/>
    </xf>
    <xf numFmtId="176" fontId="2" fillId="3" borderId="34" xfId="0" applyNumberFormat="1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9" fontId="2" fillId="0" borderId="24" xfId="11" applyFont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177" fontId="3" fillId="0" borderId="15" xfId="11" applyNumberFormat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176" fontId="2" fillId="3" borderId="31" xfId="0" applyNumberFormat="1" applyFont="1" applyFill="1" applyBorder="1" applyAlignment="1">
      <alignment horizontal="center" vertical="center" wrapText="1"/>
    </xf>
    <xf numFmtId="9" fontId="2" fillId="3" borderId="39" xfId="11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9" fontId="3" fillId="0" borderId="27" xfId="11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177" fontId="2" fillId="3" borderId="31" xfId="11" applyNumberFormat="1" applyFont="1" applyFill="1" applyBorder="1" applyAlignment="1">
      <alignment horizontal="center" vertical="center" wrapText="1"/>
    </xf>
    <xf numFmtId="177" fontId="2" fillId="3" borderId="34" xfId="11" applyNumberFormat="1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176" fontId="3" fillId="0" borderId="46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47" xfId="0" applyFont="1" applyFill="1" applyBorder="1" applyAlignment="1">
      <alignment horizontal="center" vertical="center" wrapText="1"/>
    </xf>
    <xf numFmtId="177" fontId="2" fillId="3" borderId="32" xfId="11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color rgb="FFFF0000"/>
      </font>
      <numFmt numFmtId="176" formatCode="0_ "/>
    </dxf>
    <dxf>
      <font>
        <b val="1"/>
        <i val="0"/>
        <color rgb="FF00B050"/>
      </font>
    </dxf>
    <dxf>
      <font>
        <b val="1"/>
        <i val="0"/>
        <color rgb="FFFF0000"/>
      </font>
      <numFmt numFmtId="176" formatCode="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"/>
  <sheetViews>
    <sheetView tabSelected="1" workbookViewId="0">
      <selection activeCell="J28" sqref="J28"/>
    </sheetView>
  </sheetViews>
  <sheetFormatPr defaultColWidth="9" defaultRowHeight="13.5"/>
  <cols>
    <col min="3" max="3" width="9" customWidth="1"/>
    <col min="4" max="4" width="10.25" customWidth="1"/>
    <col min="5" max="5" width="9" customWidth="1"/>
    <col min="6" max="6" width="10.25" customWidth="1"/>
    <col min="8" max="8" width="7.25" customWidth="1"/>
    <col min="9" max="9" width="10.875" customWidth="1"/>
    <col min="11" max="12" width="9" customWidth="1"/>
    <col min="13" max="13" width="7.25" customWidth="1"/>
    <col min="15" max="15" width="10.25"/>
    <col min="16" max="20" width="9" customWidth="1"/>
    <col min="22" max="22" width="9.125"/>
  </cols>
  <sheetData>
    <row r="1" customFormat="1" ht="23.25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1" ht="18.75" spans="1:26">
      <c r="A2" s="2" t="s">
        <v>1</v>
      </c>
      <c r="B2" s="3" t="s">
        <v>2</v>
      </c>
      <c r="C2" s="4" t="s">
        <v>3</v>
      </c>
      <c r="D2" s="4"/>
      <c r="E2" s="4"/>
      <c r="F2" s="4"/>
      <c r="G2" s="2" t="s">
        <v>4</v>
      </c>
      <c r="H2" s="5"/>
      <c r="I2" s="46"/>
      <c r="J2" s="47"/>
      <c r="K2" s="47"/>
      <c r="L2" s="47"/>
      <c r="M2" s="47"/>
      <c r="N2" s="3"/>
      <c r="O2" s="2" t="s">
        <v>5</v>
      </c>
      <c r="P2" s="5"/>
      <c r="Q2" s="46"/>
      <c r="R2" s="47"/>
      <c r="S2" s="47"/>
      <c r="T2" s="47"/>
      <c r="U2" s="47"/>
      <c r="V2" s="3"/>
      <c r="W2" s="59" t="s">
        <v>6</v>
      </c>
      <c r="X2" s="60"/>
      <c r="Y2" s="47" t="s">
        <v>7</v>
      </c>
      <c r="Z2" s="69"/>
    </row>
    <row r="3" customFormat="1" ht="36.75" spans="1:26">
      <c r="A3" s="6"/>
      <c r="B3" s="7"/>
      <c r="C3" s="8" t="s">
        <v>8</v>
      </c>
      <c r="D3" s="9" t="s">
        <v>9</v>
      </c>
      <c r="E3" s="10" t="s">
        <v>10</v>
      </c>
      <c r="F3" s="11" t="s">
        <v>11</v>
      </c>
      <c r="G3" s="6" t="s">
        <v>8</v>
      </c>
      <c r="H3" s="12" t="s">
        <v>9</v>
      </c>
      <c r="I3" s="12" t="s">
        <v>12</v>
      </c>
      <c r="J3" s="48" t="s">
        <v>13</v>
      </c>
      <c r="K3" s="48" t="s">
        <v>14</v>
      </c>
      <c r="L3" s="48" t="s">
        <v>15</v>
      </c>
      <c r="M3" s="48" t="s">
        <v>10</v>
      </c>
      <c r="N3" s="7" t="s">
        <v>11</v>
      </c>
      <c r="O3" s="6" t="s">
        <v>8</v>
      </c>
      <c r="P3" s="49" t="s">
        <v>9</v>
      </c>
      <c r="Q3" s="12" t="s">
        <v>12</v>
      </c>
      <c r="R3" s="49" t="s">
        <v>16</v>
      </c>
      <c r="S3" s="49" t="s">
        <v>17</v>
      </c>
      <c r="T3" s="49" t="s">
        <v>15</v>
      </c>
      <c r="U3" s="49" t="s">
        <v>10</v>
      </c>
      <c r="V3" s="7" t="s">
        <v>11</v>
      </c>
      <c r="W3" s="6" t="s">
        <v>8</v>
      </c>
      <c r="X3" s="48" t="s">
        <v>10</v>
      </c>
      <c r="Y3" s="48" t="s">
        <v>8</v>
      </c>
      <c r="Z3" s="70" t="s">
        <v>10</v>
      </c>
    </row>
    <row r="4" customFormat="1" ht="17.25" spans="1:26">
      <c r="A4" s="13" t="s">
        <v>18</v>
      </c>
      <c r="B4" s="14" t="s">
        <v>19</v>
      </c>
      <c r="C4" s="15">
        <v>3000</v>
      </c>
      <c r="D4" s="16"/>
      <c r="E4" s="17"/>
      <c r="F4" s="18">
        <f t="shared" ref="F4:F14" si="0">E4/C4</f>
        <v>0</v>
      </c>
      <c r="G4" s="15">
        <v>150</v>
      </c>
      <c r="H4" s="16">
        <v>20.7</v>
      </c>
      <c r="I4" s="15">
        <v>15.7</v>
      </c>
      <c r="J4" s="16">
        <v>5</v>
      </c>
      <c r="K4" s="16">
        <v>0</v>
      </c>
      <c r="L4" s="16">
        <v>0</v>
      </c>
      <c r="M4" s="16">
        <v>20.7</v>
      </c>
      <c r="N4" s="18">
        <f t="shared" ref="N4:N23" si="1">M4/G4</f>
        <v>0.138</v>
      </c>
      <c r="O4" s="50">
        <v>8</v>
      </c>
      <c r="P4" s="17">
        <v>0</v>
      </c>
      <c r="Q4" s="16">
        <v>0</v>
      </c>
      <c r="R4" s="61">
        <v>0</v>
      </c>
      <c r="S4" s="61">
        <v>0</v>
      </c>
      <c r="T4" s="61">
        <v>0</v>
      </c>
      <c r="U4" s="16">
        <v>0</v>
      </c>
      <c r="V4" s="18">
        <f t="shared" ref="V4:V23" si="2">U4/O4</f>
        <v>0</v>
      </c>
      <c r="W4" s="50">
        <v>3</v>
      </c>
      <c r="X4" s="17">
        <v>0</v>
      </c>
      <c r="Y4" s="37">
        <v>30</v>
      </c>
      <c r="Z4" s="71">
        <v>0</v>
      </c>
    </row>
    <row r="5" customFormat="1" ht="18" spans="1:26">
      <c r="A5" s="13"/>
      <c r="B5" s="19" t="s">
        <v>20</v>
      </c>
      <c r="C5" s="20">
        <v>3500</v>
      </c>
      <c r="D5" s="21"/>
      <c r="E5" s="22"/>
      <c r="F5" s="18">
        <f t="shared" si="0"/>
        <v>0</v>
      </c>
      <c r="G5" s="20">
        <v>150</v>
      </c>
      <c r="H5" s="16">
        <v>0</v>
      </c>
      <c r="I5" s="15">
        <v>0</v>
      </c>
      <c r="J5" s="16">
        <v>0</v>
      </c>
      <c r="K5" s="16">
        <v>0</v>
      </c>
      <c r="L5" s="16">
        <v>0</v>
      </c>
      <c r="M5" s="16">
        <v>0</v>
      </c>
      <c r="N5" s="18">
        <f t="shared" si="1"/>
        <v>0</v>
      </c>
      <c r="O5" s="50">
        <v>8</v>
      </c>
      <c r="P5" s="17">
        <v>0</v>
      </c>
      <c r="Q5" s="16">
        <v>0</v>
      </c>
      <c r="R5" s="62">
        <v>0</v>
      </c>
      <c r="S5" s="61">
        <v>0</v>
      </c>
      <c r="T5" s="61">
        <v>0</v>
      </c>
      <c r="U5" s="16">
        <v>0</v>
      </c>
      <c r="V5" s="18">
        <f t="shared" si="2"/>
        <v>0</v>
      </c>
      <c r="W5" s="50">
        <v>3</v>
      </c>
      <c r="X5" s="17">
        <v>0</v>
      </c>
      <c r="Y5" s="37">
        <v>30</v>
      </c>
      <c r="Z5" s="71">
        <v>0</v>
      </c>
    </row>
    <row r="6" customFormat="1" ht="18" spans="1:26">
      <c r="A6" s="13"/>
      <c r="B6" s="19" t="s">
        <v>21</v>
      </c>
      <c r="C6" s="20">
        <v>3500</v>
      </c>
      <c r="D6" s="21"/>
      <c r="E6" s="22"/>
      <c r="F6" s="18">
        <f t="shared" si="0"/>
        <v>0</v>
      </c>
      <c r="G6" s="20">
        <v>200</v>
      </c>
      <c r="H6" s="16">
        <v>4.35</v>
      </c>
      <c r="I6" s="15">
        <v>4.35</v>
      </c>
      <c r="J6" s="16">
        <v>0</v>
      </c>
      <c r="K6" s="16">
        <v>0</v>
      </c>
      <c r="L6" s="16">
        <v>0</v>
      </c>
      <c r="M6" s="16">
        <v>4.35</v>
      </c>
      <c r="N6" s="18">
        <f t="shared" si="1"/>
        <v>0.02175</v>
      </c>
      <c r="O6" s="50">
        <v>8</v>
      </c>
      <c r="P6" s="17">
        <v>0</v>
      </c>
      <c r="Q6" s="16">
        <v>0</v>
      </c>
      <c r="R6" s="62">
        <v>0</v>
      </c>
      <c r="S6" s="61">
        <v>0</v>
      </c>
      <c r="T6" s="61">
        <v>0</v>
      </c>
      <c r="U6" s="16">
        <v>0</v>
      </c>
      <c r="V6" s="18">
        <f t="shared" si="2"/>
        <v>0</v>
      </c>
      <c r="W6" s="50">
        <v>3</v>
      </c>
      <c r="X6" s="17">
        <v>1</v>
      </c>
      <c r="Y6" s="37">
        <v>30</v>
      </c>
      <c r="Z6" s="71">
        <v>0</v>
      </c>
    </row>
    <row r="7" customFormat="1" ht="17.25" spans="1:26">
      <c r="A7" s="13"/>
      <c r="B7" s="19" t="s">
        <v>22</v>
      </c>
      <c r="C7" s="20">
        <v>3000</v>
      </c>
      <c r="D7" s="21"/>
      <c r="E7" s="17"/>
      <c r="F7" s="18">
        <f t="shared" si="0"/>
        <v>0</v>
      </c>
      <c r="G7" s="20">
        <v>150</v>
      </c>
      <c r="H7" s="16">
        <v>0</v>
      </c>
      <c r="I7" s="15">
        <v>0</v>
      </c>
      <c r="J7" s="16">
        <v>0</v>
      </c>
      <c r="K7" s="16">
        <v>0</v>
      </c>
      <c r="L7" s="16">
        <v>0</v>
      </c>
      <c r="M7" s="16">
        <v>0</v>
      </c>
      <c r="N7" s="18">
        <f t="shared" si="1"/>
        <v>0</v>
      </c>
      <c r="O7" s="50">
        <v>8</v>
      </c>
      <c r="P7" s="17">
        <v>0</v>
      </c>
      <c r="Q7" s="16">
        <v>0</v>
      </c>
      <c r="R7" s="62">
        <v>0</v>
      </c>
      <c r="S7" s="61">
        <v>0</v>
      </c>
      <c r="T7" s="61">
        <v>0</v>
      </c>
      <c r="U7" s="16">
        <v>0</v>
      </c>
      <c r="V7" s="18">
        <f t="shared" si="2"/>
        <v>0</v>
      </c>
      <c r="W7" s="50">
        <v>3</v>
      </c>
      <c r="X7" s="17">
        <v>0</v>
      </c>
      <c r="Y7" s="37">
        <v>30</v>
      </c>
      <c r="Z7" s="71">
        <v>0</v>
      </c>
    </row>
    <row r="8" customFormat="1" ht="17.25" spans="1:26">
      <c r="A8" s="13"/>
      <c r="B8" s="14" t="s">
        <v>23</v>
      </c>
      <c r="C8" s="15">
        <v>3000</v>
      </c>
      <c r="D8" s="21"/>
      <c r="E8" s="17"/>
      <c r="F8" s="18">
        <f t="shared" si="0"/>
        <v>0</v>
      </c>
      <c r="G8" s="15">
        <v>150</v>
      </c>
      <c r="H8" s="16">
        <v>22.6327</v>
      </c>
      <c r="I8" s="15">
        <v>22.6327</v>
      </c>
      <c r="J8" s="16">
        <v>0</v>
      </c>
      <c r="K8" s="16">
        <v>0</v>
      </c>
      <c r="L8" s="16">
        <v>0</v>
      </c>
      <c r="M8" s="16">
        <v>22.6327</v>
      </c>
      <c r="N8" s="18">
        <f t="shared" si="1"/>
        <v>0.150884666666667</v>
      </c>
      <c r="O8" s="50">
        <v>8</v>
      </c>
      <c r="P8" s="16">
        <v>0</v>
      </c>
      <c r="Q8" s="16">
        <v>0</v>
      </c>
      <c r="R8" s="61">
        <v>0</v>
      </c>
      <c r="S8" s="61">
        <v>0</v>
      </c>
      <c r="T8" s="61">
        <v>0</v>
      </c>
      <c r="U8" s="16">
        <v>0</v>
      </c>
      <c r="V8" s="18">
        <f t="shared" si="2"/>
        <v>0</v>
      </c>
      <c r="W8" s="50">
        <v>3</v>
      </c>
      <c r="X8" s="17">
        <v>0</v>
      </c>
      <c r="Y8" s="37">
        <v>30</v>
      </c>
      <c r="Z8" s="71">
        <v>0</v>
      </c>
    </row>
    <row r="9" customFormat="1" ht="17.25" spans="1:26">
      <c r="A9" s="13"/>
      <c r="B9" s="23" t="s">
        <v>24</v>
      </c>
      <c r="C9" s="15">
        <v>4000</v>
      </c>
      <c r="D9" s="16"/>
      <c r="E9" s="24"/>
      <c r="F9" s="18">
        <f t="shared" si="0"/>
        <v>0</v>
      </c>
      <c r="G9" s="15">
        <v>150</v>
      </c>
      <c r="H9" s="16">
        <v>0</v>
      </c>
      <c r="I9" s="15">
        <v>0</v>
      </c>
      <c r="J9" s="16">
        <v>0</v>
      </c>
      <c r="K9" s="16">
        <v>0</v>
      </c>
      <c r="L9" s="16">
        <v>0</v>
      </c>
      <c r="M9" s="16">
        <v>0</v>
      </c>
      <c r="N9" s="18">
        <f t="shared" si="1"/>
        <v>0</v>
      </c>
      <c r="O9" s="50">
        <v>8</v>
      </c>
      <c r="P9" s="17">
        <v>0</v>
      </c>
      <c r="Q9" s="16">
        <v>0</v>
      </c>
      <c r="R9" s="61">
        <v>0</v>
      </c>
      <c r="S9" s="61">
        <v>0</v>
      </c>
      <c r="T9" s="61">
        <v>0</v>
      </c>
      <c r="U9" s="16">
        <v>0</v>
      </c>
      <c r="V9" s="18">
        <f t="shared" si="2"/>
        <v>0</v>
      </c>
      <c r="W9" s="50">
        <v>3</v>
      </c>
      <c r="X9" s="17">
        <v>0</v>
      </c>
      <c r="Y9" s="37">
        <v>30</v>
      </c>
      <c r="Z9" s="71">
        <v>0</v>
      </c>
    </row>
    <row r="10" customFormat="1" ht="18" spans="1:26">
      <c r="A10" s="13"/>
      <c r="B10" s="25" t="s">
        <v>25</v>
      </c>
      <c r="C10" s="20">
        <v>3000</v>
      </c>
      <c r="D10" s="21"/>
      <c r="E10" s="26"/>
      <c r="F10" s="18">
        <f t="shared" si="0"/>
        <v>0</v>
      </c>
      <c r="G10" s="20">
        <v>150</v>
      </c>
      <c r="H10" s="16">
        <v>28.46</v>
      </c>
      <c r="I10" s="15">
        <v>28.46</v>
      </c>
      <c r="J10" s="16">
        <v>0</v>
      </c>
      <c r="K10" s="21">
        <v>0</v>
      </c>
      <c r="L10" s="21">
        <v>0</v>
      </c>
      <c r="M10" s="16">
        <v>28.46</v>
      </c>
      <c r="N10" s="18">
        <f t="shared" si="1"/>
        <v>0.189733333333333</v>
      </c>
      <c r="O10" s="50">
        <v>8</v>
      </c>
      <c r="P10" s="17">
        <v>0</v>
      </c>
      <c r="Q10" s="16">
        <v>0</v>
      </c>
      <c r="R10" s="62">
        <v>0</v>
      </c>
      <c r="S10" s="61">
        <v>0</v>
      </c>
      <c r="T10" s="61">
        <v>0</v>
      </c>
      <c r="U10" s="16">
        <v>0</v>
      </c>
      <c r="V10" s="18">
        <f t="shared" si="2"/>
        <v>0</v>
      </c>
      <c r="W10" s="50">
        <v>3</v>
      </c>
      <c r="X10" s="17">
        <v>0</v>
      </c>
      <c r="Y10" s="37">
        <v>30</v>
      </c>
      <c r="Z10" s="71">
        <v>0</v>
      </c>
    </row>
    <row r="11" customFormat="1" ht="17.25" spans="1:27">
      <c r="A11" s="13"/>
      <c r="B11" s="25" t="s">
        <v>26</v>
      </c>
      <c r="C11" s="20">
        <v>3000</v>
      </c>
      <c r="D11" s="21"/>
      <c r="E11" s="27"/>
      <c r="F11" s="18">
        <f t="shared" si="0"/>
        <v>0</v>
      </c>
      <c r="G11" s="20">
        <v>150</v>
      </c>
      <c r="H11" s="16">
        <v>14</v>
      </c>
      <c r="I11" s="15">
        <v>14</v>
      </c>
      <c r="J11" s="16">
        <v>0</v>
      </c>
      <c r="K11" s="21">
        <v>0</v>
      </c>
      <c r="L11" s="21">
        <v>0</v>
      </c>
      <c r="M11" s="16">
        <v>14</v>
      </c>
      <c r="N11" s="18">
        <f t="shared" si="1"/>
        <v>0.0933333333333333</v>
      </c>
      <c r="O11" s="50">
        <v>8</v>
      </c>
      <c r="P11" s="17">
        <v>0</v>
      </c>
      <c r="Q11" s="16">
        <v>0</v>
      </c>
      <c r="R11" s="62">
        <v>0</v>
      </c>
      <c r="S11" s="61">
        <v>0</v>
      </c>
      <c r="T11" s="61">
        <v>0</v>
      </c>
      <c r="U11" s="16">
        <v>0</v>
      </c>
      <c r="V11" s="18">
        <f t="shared" si="2"/>
        <v>0</v>
      </c>
      <c r="W11" s="50">
        <v>3</v>
      </c>
      <c r="X11" s="17">
        <v>0</v>
      </c>
      <c r="Y11" s="37">
        <v>30</v>
      </c>
      <c r="Z11" s="71">
        <v>0</v>
      </c>
      <c r="AA11" s="72"/>
    </row>
    <row r="12" customFormat="1" ht="17.25" spans="1:26">
      <c r="A12" s="13"/>
      <c r="B12" s="28" t="s">
        <v>27</v>
      </c>
      <c r="C12" s="29">
        <v>3500</v>
      </c>
      <c r="D12" s="21"/>
      <c r="E12" s="30"/>
      <c r="F12" s="18">
        <f t="shared" si="0"/>
        <v>0</v>
      </c>
      <c r="G12" s="20">
        <v>150</v>
      </c>
      <c r="H12" s="16">
        <v>24</v>
      </c>
      <c r="I12" s="15">
        <v>24</v>
      </c>
      <c r="J12" s="16">
        <v>0</v>
      </c>
      <c r="K12" s="21">
        <v>0</v>
      </c>
      <c r="L12" s="21">
        <v>0</v>
      </c>
      <c r="M12" s="16">
        <v>24</v>
      </c>
      <c r="N12" s="18">
        <f t="shared" si="1"/>
        <v>0.16</v>
      </c>
      <c r="O12" s="50">
        <v>8</v>
      </c>
      <c r="P12" s="17">
        <v>0</v>
      </c>
      <c r="Q12" s="16">
        <v>0</v>
      </c>
      <c r="R12" s="63">
        <v>0</v>
      </c>
      <c r="S12" s="61">
        <v>0</v>
      </c>
      <c r="T12" s="61">
        <v>0</v>
      </c>
      <c r="U12" s="16">
        <v>0</v>
      </c>
      <c r="V12" s="18">
        <f t="shared" si="2"/>
        <v>0</v>
      </c>
      <c r="W12" s="50">
        <v>3</v>
      </c>
      <c r="X12" s="17">
        <v>0</v>
      </c>
      <c r="Y12" s="37">
        <v>30</v>
      </c>
      <c r="Z12" s="71">
        <v>0</v>
      </c>
    </row>
    <row r="13" customFormat="1" ht="17.25" spans="1:26">
      <c r="A13" s="13"/>
      <c r="B13" s="28" t="s">
        <v>28</v>
      </c>
      <c r="C13" s="29">
        <v>3000</v>
      </c>
      <c r="D13" s="21"/>
      <c r="E13" s="17"/>
      <c r="F13" s="18">
        <f t="shared" si="0"/>
        <v>0</v>
      </c>
      <c r="G13" s="20">
        <v>150</v>
      </c>
      <c r="H13" s="16">
        <v>1.05</v>
      </c>
      <c r="I13" s="15">
        <v>1.05</v>
      </c>
      <c r="J13" s="16">
        <v>0</v>
      </c>
      <c r="K13" s="21">
        <v>0</v>
      </c>
      <c r="L13" s="21">
        <v>0</v>
      </c>
      <c r="M13" s="16">
        <v>1.05</v>
      </c>
      <c r="N13" s="18">
        <f t="shared" si="1"/>
        <v>0.007</v>
      </c>
      <c r="O13" s="50">
        <v>8</v>
      </c>
      <c r="P13" s="17">
        <v>1</v>
      </c>
      <c r="Q13" s="16">
        <v>1</v>
      </c>
      <c r="R13" s="63">
        <v>0</v>
      </c>
      <c r="S13" s="61">
        <v>0</v>
      </c>
      <c r="T13" s="61">
        <v>0</v>
      </c>
      <c r="U13" s="16">
        <v>1</v>
      </c>
      <c r="V13" s="18">
        <f t="shared" si="2"/>
        <v>0.125</v>
      </c>
      <c r="W13" s="50">
        <v>3</v>
      </c>
      <c r="X13" s="17">
        <v>0</v>
      </c>
      <c r="Y13" s="37">
        <v>30</v>
      </c>
      <c r="Z13" s="71">
        <v>1</v>
      </c>
    </row>
    <row r="14" customFormat="1" ht="18.75" spans="1:26">
      <c r="A14" s="31"/>
      <c r="B14" s="32" t="s">
        <v>29</v>
      </c>
      <c r="C14" s="33">
        <f t="shared" ref="C14:M14" si="3">SUM(C4:C13)</f>
        <v>32500</v>
      </c>
      <c r="D14" s="34">
        <f t="shared" si="3"/>
        <v>0</v>
      </c>
      <c r="E14" s="34">
        <f t="shared" si="3"/>
        <v>0</v>
      </c>
      <c r="F14" s="35">
        <f t="shared" si="0"/>
        <v>0</v>
      </c>
      <c r="G14" s="33">
        <f t="shared" si="3"/>
        <v>1550</v>
      </c>
      <c r="H14" s="34">
        <f t="shared" si="3"/>
        <v>115.1927</v>
      </c>
      <c r="I14" s="33">
        <f t="shared" si="3"/>
        <v>110.1927</v>
      </c>
      <c r="J14" s="34">
        <f t="shared" si="3"/>
        <v>5</v>
      </c>
      <c r="K14" s="33">
        <f t="shared" si="3"/>
        <v>0</v>
      </c>
      <c r="L14" s="33">
        <f t="shared" si="3"/>
        <v>0</v>
      </c>
      <c r="M14" s="34">
        <f t="shared" si="3"/>
        <v>115.1927</v>
      </c>
      <c r="N14" s="51">
        <f t="shared" si="1"/>
        <v>0.0743178709677419</v>
      </c>
      <c r="O14" s="52">
        <f t="shared" ref="O14:U14" si="4">SUM(O4:O13)</f>
        <v>80</v>
      </c>
      <c r="P14" s="53">
        <f t="shared" si="4"/>
        <v>1</v>
      </c>
      <c r="Q14" s="53">
        <f t="shared" si="4"/>
        <v>1</v>
      </c>
      <c r="R14" s="53">
        <f t="shared" si="4"/>
        <v>0</v>
      </c>
      <c r="S14" s="53">
        <f t="shared" si="4"/>
        <v>0</v>
      </c>
      <c r="T14" s="53">
        <f t="shared" si="4"/>
        <v>0</v>
      </c>
      <c r="U14" s="53">
        <f t="shared" si="4"/>
        <v>1</v>
      </c>
      <c r="V14" s="64">
        <f t="shared" si="2"/>
        <v>0.0125</v>
      </c>
      <c r="W14" s="56">
        <f t="shared" ref="W14:Z14" si="5">SUM(W4:W13)</f>
        <v>30</v>
      </c>
      <c r="X14" s="65">
        <f t="shared" si="5"/>
        <v>1</v>
      </c>
      <c r="Y14" s="65">
        <f t="shared" si="5"/>
        <v>300</v>
      </c>
      <c r="Z14" s="38">
        <f t="shared" si="5"/>
        <v>1</v>
      </c>
    </row>
    <row r="15" customFormat="1" ht="18" spans="1:26">
      <c r="A15" s="13" t="s">
        <v>30</v>
      </c>
      <c r="B15" s="14" t="s">
        <v>31</v>
      </c>
      <c r="C15" s="15" t="s">
        <v>32</v>
      </c>
      <c r="D15" s="17" t="s">
        <v>32</v>
      </c>
      <c r="E15" s="36" t="s">
        <v>32</v>
      </c>
      <c r="F15" s="18" t="s">
        <v>32</v>
      </c>
      <c r="G15" s="15">
        <v>1200</v>
      </c>
      <c r="H15" s="16">
        <v>152.5312</v>
      </c>
      <c r="I15" s="15">
        <v>87.0312</v>
      </c>
      <c r="J15" s="16">
        <v>65.5</v>
      </c>
      <c r="K15" s="54">
        <v>0</v>
      </c>
      <c r="L15" s="16">
        <v>0</v>
      </c>
      <c r="M15" s="16">
        <v>152.5312</v>
      </c>
      <c r="N15" s="18">
        <f t="shared" si="1"/>
        <v>0.127109333333333</v>
      </c>
      <c r="O15" s="50">
        <v>65</v>
      </c>
      <c r="P15" s="16">
        <v>8</v>
      </c>
      <c r="Q15" s="16">
        <v>4</v>
      </c>
      <c r="R15" s="61">
        <v>0</v>
      </c>
      <c r="S15" s="61">
        <v>4</v>
      </c>
      <c r="T15" s="61">
        <v>0</v>
      </c>
      <c r="U15" s="16">
        <v>8</v>
      </c>
      <c r="V15" s="18">
        <f t="shared" si="2"/>
        <v>0.123076923076923</v>
      </c>
      <c r="W15" s="50">
        <v>3</v>
      </c>
      <c r="X15" s="17">
        <v>0</v>
      </c>
      <c r="Y15" s="37">
        <v>30</v>
      </c>
      <c r="Z15" s="71">
        <v>0</v>
      </c>
    </row>
    <row r="16" customFormat="1" ht="17.25" spans="1:26">
      <c r="A16" s="13"/>
      <c r="B16" s="19" t="s">
        <v>33</v>
      </c>
      <c r="C16" s="20" t="s">
        <v>32</v>
      </c>
      <c r="D16" s="27" t="s">
        <v>32</v>
      </c>
      <c r="E16" s="36" t="s">
        <v>32</v>
      </c>
      <c r="F16" s="18" t="s">
        <v>32</v>
      </c>
      <c r="G16" s="20">
        <v>650</v>
      </c>
      <c r="H16" s="16">
        <v>315.22</v>
      </c>
      <c r="I16" s="15">
        <v>21.62</v>
      </c>
      <c r="J16" s="16">
        <v>293.6</v>
      </c>
      <c r="K16" s="54">
        <v>0</v>
      </c>
      <c r="L16" s="16">
        <v>0</v>
      </c>
      <c r="M16" s="16">
        <v>315.22</v>
      </c>
      <c r="N16" s="18">
        <f t="shared" si="1"/>
        <v>0.484953846153846</v>
      </c>
      <c r="O16" s="55">
        <v>65</v>
      </c>
      <c r="P16" s="16">
        <v>32</v>
      </c>
      <c r="Q16" s="16">
        <v>5</v>
      </c>
      <c r="R16" s="62">
        <v>0</v>
      </c>
      <c r="S16" s="61">
        <v>27</v>
      </c>
      <c r="T16" s="61">
        <v>0</v>
      </c>
      <c r="U16" s="16">
        <v>32</v>
      </c>
      <c r="V16" s="18">
        <f t="shared" si="2"/>
        <v>0.492307692307692</v>
      </c>
      <c r="W16" s="50">
        <v>3</v>
      </c>
      <c r="X16" s="17">
        <v>3</v>
      </c>
      <c r="Y16" s="37">
        <v>30</v>
      </c>
      <c r="Z16" s="71">
        <v>0</v>
      </c>
    </row>
    <row r="17" customFormat="1" ht="17.25" spans="1:26">
      <c r="A17" s="13"/>
      <c r="B17" s="14" t="s">
        <v>34</v>
      </c>
      <c r="C17" s="15" t="s">
        <v>32</v>
      </c>
      <c r="D17" s="17" t="s">
        <v>32</v>
      </c>
      <c r="E17" s="36" t="s">
        <v>32</v>
      </c>
      <c r="F17" s="18" t="s">
        <v>32</v>
      </c>
      <c r="G17" s="20">
        <v>650</v>
      </c>
      <c r="H17" s="37">
        <v>116.5</v>
      </c>
      <c r="I17" s="15">
        <v>116.5</v>
      </c>
      <c r="J17" s="16">
        <v>0</v>
      </c>
      <c r="K17" s="54">
        <v>0</v>
      </c>
      <c r="L17" s="16">
        <v>0</v>
      </c>
      <c r="M17" s="16">
        <v>116.5</v>
      </c>
      <c r="N17" s="18">
        <f t="shared" si="1"/>
        <v>0.179230769230769</v>
      </c>
      <c r="O17" s="50">
        <v>65</v>
      </c>
      <c r="P17" s="16">
        <v>20</v>
      </c>
      <c r="Q17" s="16">
        <v>20</v>
      </c>
      <c r="R17" s="61">
        <v>0</v>
      </c>
      <c r="S17" s="61">
        <v>0</v>
      </c>
      <c r="T17" s="61">
        <v>0</v>
      </c>
      <c r="U17" s="16">
        <v>20</v>
      </c>
      <c r="V17" s="18">
        <f t="shared" si="2"/>
        <v>0.307692307692308</v>
      </c>
      <c r="W17" s="50">
        <v>3</v>
      </c>
      <c r="X17" s="17">
        <v>0</v>
      </c>
      <c r="Y17" s="37">
        <v>30</v>
      </c>
      <c r="Z17" s="71">
        <v>16</v>
      </c>
    </row>
    <row r="18" customFormat="1" ht="17.25" spans="1:26">
      <c r="A18" s="13"/>
      <c r="B18" s="19" t="s">
        <v>35</v>
      </c>
      <c r="C18" s="20" t="s">
        <v>32</v>
      </c>
      <c r="D18" s="27" t="s">
        <v>32</v>
      </c>
      <c r="E18" s="36" t="s">
        <v>32</v>
      </c>
      <c r="F18" s="18" t="s">
        <v>32</v>
      </c>
      <c r="G18" s="20">
        <v>650</v>
      </c>
      <c r="H18" s="37">
        <v>75.2</v>
      </c>
      <c r="I18" s="15">
        <v>39.8</v>
      </c>
      <c r="J18" s="16">
        <v>35.4</v>
      </c>
      <c r="K18" s="54">
        <v>0</v>
      </c>
      <c r="L18" s="16">
        <v>0</v>
      </c>
      <c r="M18" s="16">
        <v>75.2</v>
      </c>
      <c r="N18" s="18">
        <f t="shared" si="1"/>
        <v>0.115692307692308</v>
      </c>
      <c r="O18" s="55">
        <v>60</v>
      </c>
      <c r="P18" s="16">
        <v>1</v>
      </c>
      <c r="Q18" s="16">
        <v>0</v>
      </c>
      <c r="R18" s="61">
        <v>3</v>
      </c>
      <c r="S18" s="61">
        <v>1</v>
      </c>
      <c r="T18" s="61">
        <v>0</v>
      </c>
      <c r="U18" s="16">
        <v>4</v>
      </c>
      <c r="V18" s="18">
        <f t="shared" si="2"/>
        <v>0.0666666666666667</v>
      </c>
      <c r="W18" s="50">
        <v>3</v>
      </c>
      <c r="X18" s="17">
        <v>1</v>
      </c>
      <c r="Y18" s="37">
        <v>30</v>
      </c>
      <c r="Z18" s="71">
        <v>0</v>
      </c>
    </row>
    <row r="19" customFormat="1" ht="17.25" spans="1:26">
      <c r="A19" s="13"/>
      <c r="B19" s="19" t="s">
        <v>36</v>
      </c>
      <c r="C19" s="20" t="s">
        <v>32</v>
      </c>
      <c r="D19" s="27" t="s">
        <v>32</v>
      </c>
      <c r="E19" s="36" t="s">
        <v>32</v>
      </c>
      <c r="F19" s="18" t="s">
        <v>32</v>
      </c>
      <c r="G19" s="20">
        <v>450</v>
      </c>
      <c r="H19" s="37">
        <v>92.3</v>
      </c>
      <c r="I19" s="15">
        <v>11.5</v>
      </c>
      <c r="J19" s="16">
        <v>80.8</v>
      </c>
      <c r="K19" s="54">
        <v>0</v>
      </c>
      <c r="L19" s="16">
        <v>0</v>
      </c>
      <c r="M19" s="16">
        <v>92.3</v>
      </c>
      <c r="N19" s="18">
        <f t="shared" si="1"/>
        <v>0.205111111111111</v>
      </c>
      <c r="O19" s="55">
        <v>60</v>
      </c>
      <c r="P19" s="16">
        <v>2</v>
      </c>
      <c r="Q19" s="16">
        <v>1</v>
      </c>
      <c r="R19" s="61">
        <v>0</v>
      </c>
      <c r="S19" s="61">
        <v>1</v>
      </c>
      <c r="T19" s="61">
        <v>0</v>
      </c>
      <c r="U19" s="16">
        <v>2</v>
      </c>
      <c r="V19" s="18">
        <f t="shared" si="2"/>
        <v>0.0333333333333333</v>
      </c>
      <c r="W19" s="50">
        <v>3</v>
      </c>
      <c r="X19" s="17">
        <v>0</v>
      </c>
      <c r="Y19" s="37">
        <v>30</v>
      </c>
      <c r="Z19" s="71">
        <v>0</v>
      </c>
    </row>
    <row r="20" customFormat="1" ht="17.25" spans="1:26">
      <c r="A20" s="13"/>
      <c r="B20" s="14" t="s">
        <v>37</v>
      </c>
      <c r="C20" s="15" t="s">
        <v>32</v>
      </c>
      <c r="D20" s="17" t="s">
        <v>32</v>
      </c>
      <c r="E20" s="36" t="s">
        <v>32</v>
      </c>
      <c r="F20" s="18" t="s">
        <v>32</v>
      </c>
      <c r="G20" s="20">
        <v>450</v>
      </c>
      <c r="H20" s="16">
        <v>104.8</v>
      </c>
      <c r="I20" s="15">
        <v>69.8</v>
      </c>
      <c r="J20" s="16">
        <v>35</v>
      </c>
      <c r="K20" s="54">
        <v>0</v>
      </c>
      <c r="L20" s="16">
        <v>0</v>
      </c>
      <c r="M20" s="16">
        <v>104.8</v>
      </c>
      <c r="N20" s="18">
        <f t="shared" si="1"/>
        <v>0.232888888888889</v>
      </c>
      <c r="O20" s="50">
        <v>60</v>
      </c>
      <c r="P20" s="16">
        <v>7</v>
      </c>
      <c r="Q20" s="16">
        <v>2</v>
      </c>
      <c r="R20" s="61">
        <v>0</v>
      </c>
      <c r="S20" s="61">
        <v>5</v>
      </c>
      <c r="T20" s="61">
        <v>0</v>
      </c>
      <c r="U20" s="16">
        <v>7</v>
      </c>
      <c r="V20" s="18">
        <f t="shared" si="2"/>
        <v>0.116666666666667</v>
      </c>
      <c r="W20" s="50">
        <v>3</v>
      </c>
      <c r="X20" s="17">
        <v>0</v>
      </c>
      <c r="Y20" s="37">
        <v>30</v>
      </c>
      <c r="Z20" s="71">
        <v>0</v>
      </c>
    </row>
    <row r="21" customFormat="1" ht="17.25" spans="1:26">
      <c r="A21" s="13"/>
      <c r="B21" s="14" t="s">
        <v>38</v>
      </c>
      <c r="C21" s="15" t="s">
        <v>32</v>
      </c>
      <c r="D21" s="17" t="s">
        <v>32</v>
      </c>
      <c r="E21" s="36" t="s">
        <v>32</v>
      </c>
      <c r="F21" s="18" t="s">
        <v>32</v>
      </c>
      <c r="G21" s="15">
        <v>450</v>
      </c>
      <c r="H21" s="16">
        <v>90.5</v>
      </c>
      <c r="I21" s="15">
        <v>0</v>
      </c>
      <c r="J21" s="16">
        <v>90.5</v>
      </c>
      <c r="K21" s="54">
        <v>0</v>
      </c>
      <c r="L21" s="16">
        <v>0</v>
      </c>
      <c r="M21" s="16">
        <v>90.5</v>
      </c>
      <c r="N21" s="18">
        <f t="shared" si="1"/>
        <v>0.201111111111111</v>
      </c>
      <c r="O21" s="50">
        <v>60</v>
      </c>
      <c r="P21" s="16">
        <v>6</v>
      </c>
      <c r="Q21" s="16">
        <v>0</v>
      </c>
      <c r="R21" s="61">
        <v>0</v>
      </c>
      <c r="S21" s="61">
        <v>6</v>
      </c>
      <c r="T21" s="61">
        <v>0</v>
      </c>
      <c r="U21" s="16">
        <v>6</v>
      </c>
      <c r="V21" s="18">
        <f t="shared" si="2"/>
        <v>0.1</v>
      </c>
      <c r="W21" s="50">
        <v>3</v>
      </c>
      <c r="X21" s="17">
        <v>0</v>
      </c>
      <c r="Y21" s="37">
        <v>30</v>
      </c>
      <c r="Z21" s="71">
        <v>0</v>
      </c>
    </row>
    <row r="22" customFormat="1" ht="18.75" spans="1:26">
      <c r="A22" s="31"/>
      <c r="B22" s="38" t="s">
        <v>29</v>
      </c>
      <c r="C22" s="39" t="s">
        <v>32</v>
      </c>
      <c r="D22" s="40">
        <v>0</v>
      </c>
      <c r="E22" s="40">
        <v>0</v>
      </c>
      <c r="F22" s="35" t="s">
        <v>32</v>
      </c>
      <c r="G22" s="39">
        <f t="shared" ref="G22:M22" si="6">SUM(G15:G21)</f>
        <v>4500</v>
      </c>
      <c r="H22" s="41">
        <f t="shared" si="6"/>
        <v>947.0512</v>
      </c>
      <c r="I22" s="39">
        <f t="shared" si="6"/>
        <v>346.2512</v>
      </c>
      <c r="J22" s="41">
        <f t="shared" si="6"/>
        <v>600.8</v>
      </c>
      <c r="K22" s="39">
        <f t="shared" si="6"/>
        <v>0</v>
      </c>
      <c r="L22" s="39">
        <f t="shared" si="6"/>
        <v>0</v>
      </c>
      <c r="M22" s="41">
        <f t="shared" si="6"/>
        <v>947.0512</v>
      </c>
      <c r="N22" s="35">
        <f t="shared" si="1"/>
        <v>0.210455822222222</v>
      </c>
      <c r="O22" s="56">
        <f t="shared" ref="O22:U22" si="7">SUM(O15:O21)</f>
        <v>435</v>
      </c>
      <c r="P22" s="56">
        <f t="shared" si="7"/>
        <v>76</v>
      </c>
      <c r="Q22" s="56">
        <f t="shared" si="7"/>
        <v>32</v>
      </c>
      <c r="R22" s="56">
        <f t="shared" si="7"/>
        <v>3</v>
      </c>
      <c r="S22" s="56">
        <f t="shared" si="7"/>
        <v>44</v>
      </c>
      <c r="T22" s="56">
        <f t="shared" si="7"/>
        <v>0</v>
      </c>
      <c r="U22" s="65">
        <f t="shared" si="7"/>
        <v>79</v>
      </c>
      <c r="V22" s="64">
        <f t="shared" si="2"/>
        <v>0.181609195402299</v>
      </c>
      <c r="W22" s="56">
        <f t="shared" ref="W22:Z22" si="8">SUM(W15:W21)</f>
        <v>21</v>
      </c>
      <c r="X22" s="66">
        <f t="shared" si="8"/>
        <v>4</v>
      </c>
      <c r="Y22" s="65">
        <f t="shared" si="8"/>
        <v>210</v>
      </c>
      <c r="Z22" s="73">
        <f t="shared" si="8"/>
        <v>16</v>
      </c>
    </row>
    <row r="23" customFormat="1" ht="19.5" spans="1:26">
      <c r="A23" s="42" t="s">
        <v>29</v>
      </c>
      <c r="B23" s="43"/>
      <c r="C23" s="42" t="s">
        <v>32</v>
      </c>
      <c r="D23" s="44">
        <f>D22+D14</f>
        <v>0</v>
      </c>
      <c r="E23" s="44">
        <f>E22+E14</f>
        <v>0</v>
      </c>
      <c r="F23" s="44" t="s">
        <v>32</v>
      </c>
      <c r="G23" s="42">
        <f t="shared" ref="G23:M23" si="9">G14+G22</f>
        <v>6050</v>
      </c>
      <c r="H23" s="45">
        <f t="shared" si="9"/>
        <v>1062.2439</v>
      </c>
      <c r="I23" s="57">
        <f t="shared" si="9"/>
        <v>456.4439</v>
      </c>
      <c r="J23" s="45">
        <f t="shared" si="9"/>
        <v>605.8</v>
      </c>
      <c r="K23" s="42">
        <f t="shared" si="9"/>
        <v>0</v>
      </c>
      <c r="L23" s="42">
        <f t="shared" si="9"/>
        <v>0</v>
      </c>
      <c r="M23" s="45">
        <f t="shared" si="9"/>
        <v>1062.2439</v>
      </c>
      <c r="N23" s="58">
        <f t="shared" si="1"/>
        <v>0.175577504132231</v>
      </c>
      <c r="O23" s="42">
        <f>O22+O14</f>
        <v>515</v>
      </c>
      <c r="P23" s="45">
        <f t="shared" ref="P23:U23" si="10">P14+P22</f>
        <v>77</v>
      </c>
      <c r="Q23" s="45">
        <f t="shared" si="10"/>
        <v>33</v>
      </c>
      <c r="R23" s="45">
        <f t="shared" si="10"/>
        <v>3</v>
      </c>
      <c r="S23" s="45">
        <f t="shared" si="10"/>
        <v>44</v>
      </c>
      <c r="T23" s="45">
        <f t="shared" si="10"/>
        <v>0</v>
      </c>
      <c r="U23" s="45">
        <f t="shared" si="10"/>
        <v>80</v>
      </c>
      <c r="V23" s="58">
        <f t="shared" si="2"/>
        <v>0.155339805825243</v>
      </c>
      <c r="W23" s="67">
        <f t="shared" ref="W23:Z23" si="11">SUM(W14,W22)</f>
        <v>51</v>
      </c>
      <c r="X23" s="68">
        <f t="shared" si="11"/>
        <v>5</v>
      </c>
      <c r="Y23" s="68">
        <f t="shared" si="11"/>
        <v>510</v>
      </c>
      <c r="Z23" s="74">
        <f t="shared" si="11"/>
        <v>17</v>
      </c>
    </row>
  </sheetData>
  <mergeCells count="11">
    <mergeCell ref="A1:Z1"/>
    <mergeCell ref="C2:F2"/>
    <mergeCell ref="G2:N2"/>
    <mergeCell ref="O2:V2"/>
    <mergeCell ref="W2:X2"/>
    <mergeCell ref="Y2:Z2"/>
    <mergeCell ref="A23:B23"/>
    <mergeCell ref="A2:A3"/>
    <mergeCell ref="A4:A14"/>
    <mergeCell ref="A15:A22"/>
    <mergeCell ref="B2:B3"/>
  </mergeCells>
  <conditionalFormatting sqref="V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{aa5ccd2b-e9fe-4b7e-be9f-089ba5e8ecec}</x14:id>
        </ext>
      </extLst>
    </cfRule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{71e6af74-00d8-491b-a42b-b517635f002a}</x14:id>
        </ext>
      </extLst>
    </cfRule>
    <cfRule type="dataBar" priority="3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{31395df3-be56-434f-acd2-4aa4dd20ef7a}</x14:id>
        </ext>
      </extLst>
    </cfRule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{e6ba1389-ef6e-47d2-a4dd-e81c0fc0c7b4}</x14:id>
        </ext>
      </extLst>
    </cfRule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{6cdfc593-0f91-4143-81d7-b3f13a6b224b}</x14:id>
        </ext>
      </extLst>
    </cfRule>
  </conditionalFormatting>
  <conditionalFormatting sqref="F2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{c97dc203-eaa5-4afa-84fc-2930f32738f3}</x14:id>
        </ext>
      </extLst>
    </cfRule>
    <cfRule type="dataBar" priority="1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{0344ead9-1526-4a8e-a53f-756f8c834439}</x14:id>
        </ext>
      </extLst>
    </cfRule>
    <cfRule type="dataBar" priority="16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{a2e47e06-dd4c-4581-9c05-04f6c672f94c}</x14:id>
        </ext>
      </extLst>
    </cfRule>
    <cfRule type="dataBar" priority="1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{332e1b6f-3f33-4ddd-96e6-47a08d61780d}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{6f3ed2b8-08b7-45e9-9f56-001bea992c57}</x14:id>
        </ext>
      </extLst>
    </cfRule>
  </conditionalFormatting>
  <conditionalFormatting sqref="D4:D13">
    <cfRule type="cellIs" dxfId="0" priority="24" operator="greaterThan">
      <formula>0</formula>
    </cfRule>
  </conditionalFormatting>
  <conditionalFormatting sqref="H15:H16">
    <cfRule type="cellIs" dxfId="1" priority="12" operator="equal">
      <formula>0</formula>
    </cfRule>
  </conditionalFormatting>
  <conditionalFormatting sqref="N4:N22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{a577aa2a-bc2f-4755-8f7a-13bac9f13b89}</x14:id>
        </ext>
      </extLst>
    </cfRule>
    <cfRule type="dataBar" priority="2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{a639d965-67d9-44e6-bf03-ce63c74c2260}</x14:id>
        </ext>
      </extLst>
    </cfRule>
    <cfRule type="dataBar" priority="27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{4b30bc16-10c6-4c5f-b289-ac65fff6cc64}</x14:id>
        </ext>
      </extLst>
    </cfRule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{789466bc-5825-4178-9c85-4464bc77aa45}</x14:id>
        </ext>
      </extLst>
    </cfRule>
    <cfRule type="dataBar" priority="2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{b4887084-a932-4585-9b96-ed6d7fd3be4e}</x14:id>
        </ext>
      </extLst>
    </cfRule>
  </conditionalFormatting>
  <conditionalFormatting sqref="V4:V1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{bddb2267-3155-41a1-b08e-7cad9bf20364}</x14:id>
        </ext>
      </extLst>
    </cfRule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{96c6f276-1d7a-4494-b9f2-83ecaa7805dc}</x14:id>
        </ext>
      </extLst>
    </cfRule>
    <cfRule type="dataBar" priority="8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{3b0199ca-3081-4d62-99fe-b735ee4954b0}</x14:id>
        </ext>
      </extLst>
    </cfRule>
    <cfRule type="dataBar" priority="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{020e116d-9fab-4c5a-a13f-620749c3cadb}</x14:id>
        </ext>
      </extLst>
    </cfRule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{d87bd554-38db-497e-b43a-97f2c65aa348}</x14:id>
        </ext>
      </extLst>
    </cfRule>
  </conditionalFormatting>
  <conditionalFormatting sqref="V15:V2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{afa77574-c3cf-4a5a-b9ec-e0fd6a945363}</x14:id>
        </ext>
      </extLst>
    </cfRule>
    <cfRule type="dataBar" priority="2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{cdfe67b6-aaa1-4f0f-bafe-f17a7e425314}</x14:id>
        </ext>
      </extLst>
    </cfRule>
    <cfRule type="dataBar" priority="21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{bf43975e-1063-429b-b532-f642ce4f46be}</x14:id>
        </ext>
      </extLst>
    </cfRule>
    <cfRule type="dataBar" priority="2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{b79a4c22-dd3d-4a25-8361-3daafff16455}</x14:id>
        </ext>
      </extLst>
    </cfRule>
    <cfRule type="dataBar" priority="1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{f620c9e4-56be-45c4-a41f-c4076672d937}</x14:id>
        </ext>
      </extLst>
    </cfRule>
  </conditionalFormatting>
  <conditionalFormatting sqref="F4:F20 F22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{961c38f1-6fa1-404e-8082-e7dbca43d9c2}</x14:id>
        </ext>
      </extLst>
    </cfRule>
    <cfRule type="dataBar" priority="3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{081f4151-7d46-4be2-bdac-ca9014dec1f5}</x14:id>
        </ext>
      </extLst>
    </cfRule>
    <cfRule type="dataBar" priority="32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{87592036-400d-4120-b3b8-939355016748}</x14:id>
        </ext>
      </extLst>
    </cfRule>
    <cfRule type="dataBar" priority="3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{8ba80000-9f2e-4f89-bada-a09644b68ae7}</x14:id>
        </ext>
      </extLst>
    </cfRule>
    <cfRule type="dataBar" priority="3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{ffeac107-28aa-4e39-b10b-19581e1ce362}</x14:id>
        </ext>
      </extLst>
    </cfRule>
  </conditionalFormatting>
  <conditionalFormatting sqref="M4:M13 M15:M21">
    <cfRule type="top10" dxfId="2" priority="13" rank="3"/>
  </conditionalFormatting>
  <conditionalFormatting sqref="U4:U13 U15:U21">
    <cfRule type="top10" dxfId="2" priority="11" rank="3"/>
  </conditionalFormatting>
  <pageMargins left="0.7" right="0.7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a5ccd2b-e9fe-4b7e-be9f-089ba5e8ec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71e6af74-00d8-491b-a42b-b517635f00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1395df3-be56-434f-acd2-4aa4dd20ef7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6ba1389-ef6e-47d2-a4dd-e81c0fc0c7b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cdfc593-0f91-4143-81d7-b3f13a6b224b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V14</xm:sqref>
        </x14:conditionalFormatting>
        <x14:conditionalFormatting xmlns:xm="http://schemas.microsoft.com/office/excel/2006/main">
          <x14:cfRule type="dataBar" id="{c97dc203-eaa5-4afa-84fc-2930f32738f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0344ead9-1526-4a8e-a53f-756f8c8344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2e47e06-dd4c-4581-9c05-04f6c672f94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32e1b6f-3f33-4ddd-96e6-47a08d61780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f3ed2b8-08b7-45e9-9f56-001bea992c5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F21</xm:sqref>
        </x14:conditionalFormatting>
        <x14:conditionalFormatting xmlns:xm="http://schemas.microsoft.com/office/excel/2006/main">
          <x14:cfRule type="dataBar" id="{a577aa2a-bc2f-4755-8f7a-13bac9f13b8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a639d965-67d9-44e6-bf03-ce63c74c226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4b30bc16-10c6-4c5f-b289-ac65fff6cc6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89466bc-5825-4178-9c85-4464bc77aa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4887084-a932-4585-9b96-ed6d7fd3be4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N4:N22</xm:sqref>
        </x14:conditionalFormatting>
        <x14:conditionalFormatting xmlns:xm="http://schemas.microsoft.com/office/excel/2006/main">
          <x14:cfRule type="dataBar" id="{bddb2267-3155-41a1-b08e-7cad9bf2036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96c6f276-1d7a-4494-b9f2-83ecaa7805d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b0199ca-3081-4d62-99fe-b735ee4954b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20e116d-9fab-4c5a-a13f-620749c3cad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d87bd554-38db-497e-b43a-97f2c65aa34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V4:V13</xm:sqref>
        </x14:conditionalFormatting>
        <x14:conditionalFormatting xmlns:xm="http://schemas.microsoft.com/office/excel/2006/main">
          <x14:cfRule type="dataBar" id="{afa77574-c3cf-4a5a-b9ec-e0fd6a9453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cdfe67b6-aaa1-4f0f-bafe-f17a7e42531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f43975e-1063-429b-b532-f642ce4f46b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79a4c22-dd3d-4a25-8361-3daafff1645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f620c9e4-56be-45c4-a41f-c4076672d937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V15:V22</xm:sqref>
        </x14:conditionalFormatting>
        <x14:conditionalFormatting xmlns:xm="http://schemas.microsoft.com/office/excel/2006/main">
          <x14:cfRule type="dataBar" id="{961c38f1-6fa1-404e-8082-e7dbca43d9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081f4151-7d46-4be2-bdac-ca9014dec1f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87592036-400d-4120-b3b8-939355016748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ba80000-9f2e-4f89-bada-a09644b68a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ffeac107-28aa-4e39-b10b-19581e1ce362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F4:F20 F22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2024-12-31T01:31:00Z</dcterms:created>
  <dcterms:modified xsi:type="dcterms:W3CDTF">2025-01-07T01:22:42Z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956F4DB6D1C3443C8A4139F85EB603ED</vt:lpwstr>
  </property>
  <property fmtid="{D5CDD505-2E9C-101B-9397-08002B2CF9AE}" pid="3" name="KSOProductBuildVer">
    <vt:lpwstr>2052-11.8.2.12094</vt:lpwstr>
  </property>
</Properties>
</file>